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leh.taibat\Desktop\Plans\PROCUREMEN PLANS 2011\"/>
    </mc:Choice>
  </mc:AlternateContent>
  <bookViews>
    <workbookView minimized="1" xWindow="0" yWindow="0" windowWidth="20490" windowHeight="4380" tabRatio="906" firstSheet="10" activeTab="12"/>
  </bookViews>
  <sheets>
    <sheet name="Nig Elect Liabil Mgt Ltd" sheetId="72" r:id="rId1"/>
    <sheet name="Nig. Hydrological serv agency" sheetId="71" r:id="rId2"/>
    <sheet name="Min Tourisim &amp; Cul" sheetId="70" r:id="rId3"/>
    <sheet name="Min Sci Tech" sheetId="69" r:id="rId4"/>
    <sheet name="Nat Uni Comm" sheetId="68" r:id="rId5"/>
    <sheet name="Min Agric_Rural Dev." sheetId="67" r:id="rId6"/>
    <sheet name="Jos Ele Dist Cmpy" sheetId="66" r:id="rId7"/>
    <sheet name="Code of Conduct Bur" sheetId="65" r:id="rId8"/>
    <sheet name="Min Labour" sheetId="64" r:id="rId9"/>
    <sheet name="EFCC" sheetId="63" r:id="rId10"/>
    <sheet name="Fed Min Justice" sheetId="62" r:id="rId11"/>
    <sheet name="Fed Neuro-Psy hospital" sheetId="61" r:id="rId12"/>
    <sheet name="NERC" sheetId="60" r:id="rId13"/>
    <sheet name="Ibadan_PHCN" sheetId="1" r:id="rId14"/>
    <sheet name="CIPB" sheetId="5" r:id="rId15"/>
    <sheet name="Immigration Serv" sheetId="6" r:id="rId16"/>
    <sheet name="INTERIOR" sheetId="7" r:id="rId17"/>
    <sheet name="Prison Serv" sheetId="8" r:id="rId18"/>
    <sheet name="Fire Serv" sheetId="9" r:id="rId19"/>
    <sheet name="Avitn_AIB" sheetId="10" r:id="rId20"/>
    <sheet name="Avitn_NAMA" sheetId="11" r:id="rId21"/>
    <sheet name="Avitn_NAMA_IGR" sheetId="12" r:id="rId22"/>
    <sheet name="Avitn_NCAA" sheetId="13" r:id="rId23"/>
    <sheet name="Avitn_FAAN" sheetId="14" r:id="rId24"/>
    <sheet name="Avitn_NCAT" sheetId="15" r:id="rId25"/>
    <sheet name="Avitn_NIMET" sheetId="16" r:id="rId26"/>
    <sheet name="Avitn_DSTP" sheetId="17" r:id="rId27"/>
    <sheet name="Information_NIPOST" sheetId="18" r:id="rId28"/>
    <sheet name="Information_APCN" sheetId="19" r:id="rId29"/>
    <sheet name="Information_DPC" sheetId="20" r:id="rId30"/>
    <sheet name="information_FG Press" sheetId="21" r:id="rId31"/>
    <sheet name="Information_IT" sheetId="22" r:id="rId32"/>
    <sheet name="Information_NBC" sheetId="23" r:id="rId33"/>
    <sheet name="Inforamtion_NIPI" sheetId="24" r:id="rId34"/>
    <sheet name="Information_NPC" sheetId="25" r:id="rId35"/>
    <sheet name="Information_NTA" sheetId="26" r:id="rId36"/>
    <sheet name="Information_VON" sheetId="27" r:id="rId37"/>
    <sheet name="Information_Tel&amp;Post Serv" sheetId="28" r:id="rId38"/>
    <sheet name="Information_Sp Mgt" sheetId="29" r:id="rId39"/>
    <sheet name="Information_fin&amp;Acct" sheetId="30" r:id="rId40"/>
    <sheet name="Information_Legal Unit" sheetId="31" r:id="rId41"/>
    <sheet name="Information_PR unit" sheetId="32" r:id="rId42"/>
    <sheet name="Information_Res.&amp;Prod" sheetId="33" r:id="rId43"/>
    <sheet name="Information_HR" sheetId="34" r:id="rId44"/>
    <sheet name="Works Fin&amp;Acc" sheetId="35" r:id="rId45"/>
    <sheet name="Works Hways const&amp;Rehabilitn" sheetId="36" r:id="rId46"/>
    <sheet name="Works_Hways Plan&amp;Works" sheetId="37" r:id="rId47"/>
    <sheet name="Works_HR" sheetId="38" r:id="rId48"/>
    <sheet name="Works_Legal unit" sheetId="39" r:id="rId49"/>
    <sheet name="Works_PR unit" sheetId="40" r:id="rId50"/>
    <sheet name="Works_Public Procur" sheetId="41" r:id="rId51"/>
    <sheet name="Works_Eng serv" sheetId="42" r:id="rId52"/>
    <sheet name="Works_Stock Ver" sheetId="43" r:id="rId53"/>
    <sheet name="Works_Intr Audit" sheetId="44" r:id="rId54"/>
    <sheet name="Works_PRS" sheetId="45" r:id="rId55"/>
    <sheet name="Works_Plan_Design" sheetId="46" r:id="rId56"/>
    <sheet name="PHCN_Benin" sheetId="47" r:id="rId57"/>
    <sheet name="PHCN_Jebba" sheetId="48" r:id="rId58"/>
    <sheet name="PHCN_Kainji" sheetId="50" r:id="rId59"/>
    <sheet name="PHCN_Main_Plann_R&amp;Stat" sheetId="51" r:id="rId60"/>
    <sheet name="PHCN_PH" sheetId="52" r:id="rId61"/>
    <sheet name="PHCN_Yola" sheetId="53" r:id="rId62"/>
    <sheet name="PHCN_Enugu" sheetId="54" r:id="rId63"/>
    <sheet name="Mine&amp;Steel_COMEG" sheetId="55" r:id="rId64"/>
    <sheet name="Mine&amp;Steel_Main" sheetId="56" r:id="rId65"/>
    <sheet name="Mine&amp;Steel_NMDC" sheetId="57" r:id="rId66"/>
    <sheet name="Mine&amp;Steel_NMTI" sheetId="58" r:id="rId67"/>
    <sheet name="Mine&amp;Steel_NSRMEA" sheetId="59" r:id="rId68"/>
  </sheets>
  <calcPr calcId="162913"/>
</workbook>
</file>

<file path=xl/calcChain.xml><?xml version="1.0" encoding="utf-8"?>
<calcChain xmlns="http://schemas.openxmlformats.org/spreadsheetml/2006/main">
  <c r="P122" i="29" l="1"/>
  <c r="F327" i="70"/>
  <c r="D14" i="57" l="1"/>
  <c r="O20" i="30"/>
  <c r="D28" i="72" l="1"/>
  <c r="D128" i="71"/>
  <c r="F418" i="70"/>
  <c r="F388" i="70"/>
  <c r="F371" i="70"/>
  <c r="F376" i="70" s="1"/>
  <c r="F254" i="70"/>
  <c r="D226" i="70"/>
  <c r="D189" i="70"/>
  <c r="D167" i="70"/>
  <c r="D151" i="70"/>
  <c r="D116" i="70"/>
  <c r="D103" i="70"/>
  <c r="D80" i="70"/>
  <c r="D61" i="70"/>
  <c r="D33" i="70"/>
  <c r="D131" i="68"/>
  <c r="D96" i="68"/>
  <c r="W726" i="67" l="1"/>
  <c r="P726" i="67"/>
  <c r="F726" i="67"/>
  <c r="W690" i="67"/>
  <c r="P690" i="67"/>
  <c r="F690" i="67"/>
  <c r="W645" i="67"/>
  <c r="P645" i="67"/>
  <c r="F645" i="67"/>
  <c r="W644" i="67"/>
  <c r="P644" i="67"/>
  <c r="F644" i="67"/>
  <c r="W626" i="67"/>
  <c r="P626" i="67"/>
  <c r="F626" i="67"/>
  <c r="W615" i="67"/>
  <c r="P615" i="67"/>
  <c r="F615" i="67"/>
  <c r="O318" i="67"/>
  <c r="D318" i="67"/>
  <c r="C318" i="67"/>
  <c r="O287" i="67"/>
  <c r="D287" i="67"/>
  <c r="O286" i="67"/>
  <c r="D286" i="67"/>
  <c r="O255" i="67"/>
  <c r="D255" i="67"/>
  <c r="O254" i="67"/>
  <c r="D254" i="67"/>
  <c r="O222" i="67"/>
  <c r="D222" i="67"/>
  <c r="O221" i="67"/>
  <c r="D221" i="67"/>
  <c r="O207" i="67"/>
  <c r="D207" i="67"/>
  <c r="O206" i="67"/>
  <c r="D206" i="67"/>
  <c r="O193" i="67"/>
  <c r="D193" i="67"/>
  <c r="O192" i="67"/>
  <c r="D192" i="67"/>
  <c r="O184" i="67"/>
  <c r="O183" i="67"/>
  <c r="D183" i="67"/>
  <c r="O149" i="67"/>
  <c r="D149" i="67"/>
  <c r="D139" i="67"/>
  <c r="O139" i="67" s="1"/>
  <c r="O133" i="67"/>
  <c r="O131" i="67"/>
  <c r="O129" i="67"/>
  <c r="O127" i="67"/>
  <c r="O125" i="67"/>
  <c r="O123" i="67"/>
  <c r="O121" i="67"/>
  <c r="D118" i="67"/>
  <c r="O118" i="67" s="1"/>
  <c r="O116" i="67"/>
  <c r="O114" i="67"/>
  <c r="O112" i="67"/>
  <c r="O110" i="67"/>
  <c r="O106" i="67"/>
  <c r="D103" i="67"/>
  <c r="O103" i="67" s="1"/>
  <c r="O97" i="67"/>
  <c r="O95" i="67"/>
  <c r="O93" i="67"/>
  <c r="O90" i="67"/>
  <c r="O88" i="67"/>
  <c r="O86" i="67"/>
  <c r="O84" i="67"/>
  <c r="O81" i="67"/>
  <c r="O79" i="67"/>
  <c r="D76" i="67"/>
  <c r="O76" i="67" s="1"/>
  <c r="O74" i="67"/>
  <c r="O72" i="67"/>
  <c r="O70" i="67"/>
  <c r="O68" i="67"/>
  <c r="O66" i="67"/>
  <c r="O64" i="67"/>
  <c r="O62" i="67"/>
  <c r="O60" i="67"/>
  <c r="O58" i="67"/>
  <c r="O56" i="67"/>
  <c r="D56" i="67"/>
  <c r="D242" i="66"/>
  <c r="F96" i="66"/>
  <c r="F80" i="64" l="1"/>
  <c r="V66" i="63"/>
  <c r="V65" i="63"/>
  <c r="E41" i="62" l="1"/>
  <c r="E26" i="62"/>
  <c r="E9" i="62"/>
  <c r="AB53" i="61"/>
  <c r="F53" i="61"/>
  <c r="F25" i="61"/>
  <c r="D20" i="30" l="1"/>
  <c r="F37" i="21"/>
  <c r="O29" i="59"/>
  <c r="D29" i="59"/>
  <c r="O21" i="58"/>
  <c r="F48" i="58"/>
  <c r="D21" i="58"/>
  <c r="O14" i="57"/>
  <c r="P49" i="44"/>
  <c r="U11" i="44"/>
  <c r="P28" i="43"/>
  <c r="F28" i="43"/>
  <c r="O10" i="43"/>
  <c r="D10" i="43"/>
  <c r="O20" i="31" l="1"/>
  <c r="D20" i="31"/>
  <c r="F122" i="29"/>
  <c r="AB29" i="28"/>
  <c r="U29" i="28"/>
  <c r="D29" i="28"/>
  <c r="P44" i="27"/>
  <c r="F44" i="27"/>
  <c r="D23" i="27"/>
  <c r="W14" i="26"/>
  <c r="P14" i="26"/>
  <c r="F14" i="26"/>
  <c r="W17" i="25"/>
  <c r="P17" i="25"/>
  <c r="F17" i="25"/>
  <c r="W31" i="24"/>
  <c r="P31" i="24"/>
  <c r="F31" i="24"/>
  <c r="D10" i="24"/>
  <c r="W145" i="23" l="1"/>
  <c r="F145" i="23"/>
  <c r="W100" i="22" l="1"/>
  <c r="P100" i="22"/>
  <c r="AB26" i="22"/>
  <c r="U26" i="22"/>
  <c r="D26" i="22" l="1"/>
  <c r="F100" i="22"/>
  <c r="O20" i="21" l="1"/>
  <c r="D20" i="21"/>
  <c r="O43" i="20" l="1"/>
  <c r="D43" i="20"/>
  <c r="O72" i="15" l="1"/>
  <c r="D72" i="15"/>
  <c r="U31" i="15"/>
  <c r="D31" i="15"/>
  <c r="U20" i="10" l="1"/>
  <c r="W49" i="58" l="1"/>
  <c r="P49" i="58"/>
  <c r="W48" i="58"/>
  <c r="P48" i="58"/>
  <c r="W39" i="57" l="1"/>
  <c r="W38" i="57"/>
  <c r="P38" i="57"/>
  <c r="F38" i="57"/>
  <c r="F113" i="56" l="1"/>
  <c r="D65" i="56"/>
  <c r="U29" i="56"/>
  <c r="D29" i="56"/>
  <c r="D37" i="55" l="1"/>
  <c r="D19" i="55"/>
  <c r="D29" i="54" l="1"/>
  <c r="F61" i="54"/>
  <c r="D257" i="53"/>
  <c r="D128" i="53"/>
  <c r="F116" i="52"/>
  <c r="D44" i="52"/>
  <c r="F53" i="51"/>
  <c r="D26" i="51"/>
  <c r="D35" i="48"/>
  <c r="F77" i="47"/>
  <c r="D20" i="47"/>
  <c r="P261" i="46"/>
  <c r="F261" i="46"/>
  <c r="P150" i="46"/>
  <c r="D150" i="46"/>
  <c r="O26" i="41" l="1"/>
  <c r="D26" i="41"/>
  <c r="P23" i="39" l="1"/>
  <c r="F23" i="39"/>
  <c r="V9" i="39"/>
  <c r="D9" i="39"/>
  <c r="X32" i="38" l="1"/>
  <c r="Q32" i="38"/>
  <c r="E32" i="38"/>
  <c r="X31" i="38"/>
  <c r="Q31" i="38"/>
  <c r="E31" i="38"/>
  <c r="Q276" i="37"/>
  <c r="F276" i="37"/>
  <c r="U189" i="37"/>
  <c r="P62" i="36" l="1"/>
  <c r="F62" i="36"/>
  <c r="Q60" i="35" l="1"/>
  <c r="F60" i="35"/>
  <c r="V15" i="35"/>
  <c r="F174" i="34" l="1"/>
  <c r="W104" i="29"/>
  <c r="P104" i="29"/>
  <c r="F104" i="29"/>
  <c r="P68" i="29"/>
  <c r="P67" i="29"/>
  <c r="D30" i="29"/>
  <c r="P146" i="23"/>
  <c r="P145" i="23"/>
  <c r="U61" i="23"/>
  <c r="AB60" i="23"/>
  <c r="U60" i="23"/>
  <c r="D60" i="23"/>
  <c r="O93" i="23"/>
  <c r="D92" i="23"/>
  <c r="C69" i="22"/>
  <c r="D68" i="22"/>
  <c r="D67" i="22"/>
  <c r="D66" i="22"/>
  <c r="D65" i="22"/>
  <c r="D63" i="22"/>
  <c r="D60" i="22"/>
  <c r="D57" i="22"/>
  <c r="D54" i="22"/>
  <c r="D51" i="22"/>
  <c r="D48" i="22"/>
  <c r="D42" i="22"/>
  <c r="D39" i="22"/>
  <c r="D69" i="22" l="1"/>
  <c r="D70" i="22" s="1"/>
  <c r="AB23" i="20"/>
  <c r="U23" i="20"/>
  <c r="AB22" i="20"/>
  <c r="U22" i="20"/>
  <c r="O35" i="19"/>
  <c r="D35" i="19"/>
  <c r="O34" i="19"/>
  <c r="D34" i="19"/>
  <c r="P20" i="17"/>
  <c r="W257" i="16"/>
  <c r="P257" i="16"/>
  <c r="F257" i="16"/>
  <c r="O86" i="16"/>
  <c r="O85" i="16"/>
  <c r="D85" i="16"/>
  <c r="U45" i="16"/>
  <c r="AA44" i="16"/>
  <c r="U44" i="16"/>
  <c r="D44" i="16"/>
  <c r="O58" i="16"/>
  <c r="AA14" i="16"/>
  <c r="U14" i="16"/>
  <c r="D14" i="16"/>
  <c r="W132" i="15" l="1"/>
  <c r="P132" i="15"/>
  <c r="C34" i="13"/>
  <c r="F40" i="12"/>
  <c r="D20" i="12"/>
  <c r="P54" i="11"/>
  <c r="F54" i="11"/>
  <c r="O15" i="11"/>
  <c r="D15" i="11"/>
  <c r="F38" i="9" l="1"/>
  <c r="D38" i="9"/>
  <c r="F37" i="9"/>
  <c r="D37" i="9"/>
  <c r="W115" i="7" l="1"/>
  <c r="D65" i="7"/>
  <c r="R61" i="6"/>
  <c r="E61" i="6"/>
  <c r="R35" i="6"/>
  <c r="E35" i="6"/>
  <c r="R37" i="5"/>
  <c r="E37" i="5"/>
  <c r="AF15" i="5"/>
  <c r="Y15" i="5"/>
  <c r="E15" i="5"/>
  <c r="F179" i="1" l="1"/>
  <c r="F167" i="1"/>
  <c r="F103" i="1"/>
  <c r="F19" i="1"/>
</calcChain>
</file>

<file path=xl/comments1.xml><?xml version="1.0" encoding="utf-8"?>
<comments xmlns="http://schemas.openxmlformats.org/spreadsheetml/2006/main">
  <authors>
    <author>USER</author>
  </authors>
  <commentList>
    <comment ref="A324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64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9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09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BPP</author>
  </authors>
  <commentList>
    <comment ref="K105" authorId="0" shapeId="0">
      <text>
        <r>
          <rPr>
            <b/>
            <sz val="9"/>
            <color indexed="81"/>
            <rFont val="Tahoma"/>
            <family val="2"/>
          </rPr>
          <t>BPP:</t>
        </r>
      </text>
    </comment>
  </commentList>
</comments>
</file>

<file path=xl/comments3.xml><?xml version="1.0" encoding="utf-8"?>
<comments xmlns="http://schemas.openxmlformats.org/spreadsheetml/2006/main">
  <authors>
    <author>BPP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BPP:</t>
        </r>
      </text>
    </comment>
  </commentList>
</comments>
</file>

<file path=xl/comments4.xml><?xml version="1.0" encoding="utf-8"?>
<comments xmlns="http://schemas.openxmlformats.org/spreadsheetml/2006/main">
  <authors>
    <author>BPP</author>
  </authors>
  <commentList>
    <comment ref="K28" authorId="0" shapeId="0">
      <text>
        <r>
          <rPr>
            <b/>
            <sz val="9"/>
            <color indexed="81"/>
            <rFont val="Tahoma"/>
            <family val="2"/>
          </rPr>
          <t>BPP:</t>
        </r>
      </text>
    </comment>
  </commentList>
</comments>
</file>

<file path=xl/sharedStrings.xml><?xml version="1.0" encoding="utf-8"?>
<sst xmlns="http://schemas.openxmlformats.org/spreadsheetml/2006/main" count="47574" uniqueCount="6465">
  <si>
    <t>Budget Year: 2011 --- Goods</t>
  </si>
  <si>
    <t>Ministry/Department/Agency: Ministry of Interior /Nigeria Immigration Service</t>
  </si>
  <si>
    <t>Desk Officer/Contact #:  M.S. GWANDU    '08036239323</t>
  </si>
  <si>
    <t>Printing of Non- Security Documents</t>
  </si>
  <si>
    <t>NIS/PCM/11</t>
  </si>
  <si>
    <t>001</t>
  </si>
  <si>
    <t>BOQ</t>
  </si>
  <si>
    <t>NCB</t>
  </si>
  <si>
    <t>Immigration Service Tenders Board</t>
  </si>
  <si>
    <t>9th Mar - 20th April 2011</t>
  </si>
  <si>
    <t>01/03/11 - 21/03/11</t>
  </si>
  <si>
    <t>22/03/11 - 04/04/11</t>
  </si>
  <si>
    <t>05/04/11 - 18/04/11</t>
  </si>
  <si>
    <t>27/04/11 - '01/06/11</t>
  </si>
  <si>
    <t>01/06/11 - '01/06/11</t>
  </si>
  <si>
    <t>09/06/11 - 30/06/11</t>
  </si>
  <si>
    <t>04/07/11 - 11/07/11</t>
  </si>
  <si>
    <t>18/07/11 - 25/07/11</t>
  </si>
  <si>
    <t>26/07/11 - 11/08/11</t>
  </si>
  <si>
    <t>12/08/11 -26/08/11</t>
  </si>
  <si>
    <t>27/08/11</t>
  </si>
  <si>
    <t>26/09/11</t>
  </si>
  <si>
    <t>M. S. Gwandu</t>
  </si>
  <si>
    <t>CIS</t>
  </si>
  <si>
    <t>U. A. Auna</t>
  </si>
  <si>
    <t>ACI</t>
  </si>
  <si>
    <t>Printing of Security Documents</t>
  </si>
  <si>
    <t>Plan</t>
  </si>
  <si>
    <t>002</t>
  </si>
  <si>
    <t>DP</t>
  </si>
  <si>
    <t>"</t>
  </si>
  <si>
    <t>Actual</t>
  </si>
  <si>
    <t xml:space="preserve"> Drugs &amp; Medical Supplies</t>
  </si>
  <si>
    <t>003</t>
  </si>
  <si>
    <t>Field &amp; CampingMaterials Supplies</t>
  </si>
  <si>
    <t>004</t>
  </si>
  <si>
    <t>Supply of Uniforms &amp; other Clothing</t>
  </si>
  <si>
    <t>005</t>
  </si>
  <si>
    <t>Maintenance of Motor Vehicle / Transport Equipment</t>
  </si>
  <si>
    <t>006</t>
  </si>
  <si>
    <t>DP/RT</t>
  </si>
  <si>
    <t>Purchase of Motorcycles</t>
  </si>
  <si>
    <t>007</t>
  </si>
  <si>
    <t>Purchase of Motor Vehicles</t>
  </si>
  <si>
    <t>008</t>
  </si>
  <si>
    <t>Purchase of Office Furniture and Fittings</t>
  </si>
  <si>
    <t>009</t>
  </si>
  <si>
    <t>Purchase of Power Generating Set</t>
  </si>
  <si>
    <t>010</t>
  </si>
  <si>
    <t>Purchase of Health / Medical Equipment</t>
  </si>
  <si>
    <t>011</t>
  </si>
  <si>
    <t>Purchase of Security Equipment</t>
  </si>
  <si>
    <t>012</t>
  </si>
  <si>
    <t>Purchase of Air Navigational Equipment</t>
  </si>
  <si>
    <t>013</t>
  </si>
  <si>
    <t>Maintenance of Office Building / Residential QTRS</t>
  </si>
  <si>
    <t>014</t>
  </si>
  <si>
    <t>01/09/11</t>
  </si>
  <si>
    <t>31/12/11</t>
  </si>
  <si>
    <t>Budgetary Provision</t>
  </si>
  <si>
    <t>H. M. Maishanu</t>
  </si>
  <si>
    <t>I. D. Musa</t>
  </si>
  <si>
    <t>CII</t>
  </si>
  <si>
    <t>Construction / Provision of Office Building</t>
  </si>
  <si>
    <t>015</t>
  </si>
  <si>
    <t>Purchase / Acquisition of Land</t>
  </si>
  <si>
    <t>Construction / Provision of Water Facilities</t>
  </si>
  <si>
    <t>017</t>
  </si>
  <si>
    <t>Construction / Provision of Police Stations / Barracks</t>
  </si>
  <si>
    <t>018</t>
  </si>
  <si>
    <t>Construction / Provision of Libraries</t>
  </si>
  <si>
    <t>019</t>
  </si>
  <si>
    <t>Construction / Provision of Infrastructure</t>
  </si>
  <si>
    <t>020</t>
  </si>
  <si>
    <t>Rehabilitation / Repairs -  Police Stations / Barracks</t>
  </si>
  <si>
    <t>021</t>
  </si>
  <si>
    <t>Budget Year: 2011 -- Works</t>
  </si>
  <si>
    <t>Request for Expression of Interest
(when required)</t>
  </si>
  <si>
    <t>Desk Officer/Contact #: 08059691856</t>
  </si>
  <si>
    <t>Contract
Type</t>
  </si>
  <si>
    <t>Preparation 
Request for Proposals</t>
  </si>
  <si>
    <t>Short
List</t>
  </si>
  <si>
    <t>Consultancy
Proposals</t>
  </si>
  <si>
    <t>Proposal Evaluation and Negotiation
Technical (T) &amp; Financial (F) and Negotiation (N)</t>
  </si>
  <si>
    <t>Contract Finalization</t>
  </si>
  <si>
    <t>Contract Implementation</t>
  </si>
  <si>
    <t>Project Description* CONSULTING AND PROFESSIONAL SERVICES - GENERAL</t>
  </si>
  <si>
    <t>Selection Method</t>
  </si>
  <si>
    <t>Lumpsum
or
Time-Based</t>
  </si>
  <si>
    <t>Budgetary Amount
 in Naira</t>
  </si>
  <si>
    <t>Approval Thresholds</t>
  </si>
  <si>
    <t>Plan vs. Actual</t>
  </si>
  <si>
    <t>Prep &amp; Submission
by MDAs</t>
  </si>
  <si>
    <t>MDA Approval</t>
  </si>
  <si>
    <t>Advertisement</t>
  </si>
  <si>
    <t>Lead-time before shortlist</t>
  </si>
  <si>
    <t>Submission
Date</t>
  </si>
  <si>
    <t>Plan
vs.
Actual</t>
  </si>
  <si>
    <t>Invitation
Date</t>
  </si>
  <si>
    <t>Submission/
Opening
Date</t>
  </si>
  <si>
    <t>Submission
Evaluation
Report (T)</t>
  </si>
  <si>
    <t>Opening/Evaluation Financial Proposals</t>
  </si>
  <si>
    <t>Submission
Eval Report
(T) (F)</t>
  </si>
  <si>
    <t>No-objection Date</t>
  </si>
  <si>
    <t>FEC Approval</t>
  </si>
  <si>
    <t>Contract Amount in 
Naira</t>
  </si>
  <si>
    <t>Contract 
Offer</t>
  </si>
  <si>
    <t>Contract 
Signature</t>
  </si>
  <si>
    <t>Mobilization
Advance
Payment</t>
  </si>
  <si>
    <t>Draft
Report</t>
  </si>
  <si>
    <t>Final
Report</t>
  </si>
  <si>
    <t>Final
Cost</t>
  </si>
  <si>
    <t>Action Party</t>
  </si>
  <si>
    <t>Champion</t>
  </si>
  <si>
    <t>Norm Duration of Proc Steps</t>
  </si>
  <si>
    <t>2 -3 wks</t>
  </si>
  <si>
    <t>1 - 2 wks</t>
  </si>
  <si>
    <t>2 wks</t>
  </si>
  <si>
    <t>1 wks</t>
  </si>
  <si>
    <t>2-4 wks</t>
  </si>
  <si>
    <t xml:space="preserve"> 1- 2 wk</t>
  </si>
  <si>
    <t>List of Contracts</t>
  </si>
  <si>
    <t>Information Technology Consultancy</t>
  </si>
  <si>
    <t>Lump Sum</t>
  </si>
  <si>
    <t>MTB</t>
  </si>
  <si>
    <t>01.02.11-16.02.11</t>
  </si>
  <si>
    <t>02.03.11-16.03.11</t>
  </si>
  <si>
    <t>23.03.11-06.04.11</t>
  </si>
  <si>
    <t>13.04.11</t>
  </si>
  <si>
    <t>20.04.11</t>
  </si>
  <si>
    <t>04.05.11</t>
  </si>
  <si>
    <t>18.05.11</t>
  </si>
  <si>
    <t>15.06.11</t>
  </si>
  <si>
    <t>29.06,11</t>
  </si>
  <si>
    <t>13.07.11</t>
  </si>
  <si>
    <t>27.07.11</t>
  </si>
  <si>
    <t>10.08.11</t>
  </si>
  <si>
    <t>17.08.11</t>
  </si>
  <si>
    <t>24.08.11</t>
  </si>
  <si>
    <t>07.09.11</t>
  </si>
  <si>
    <t>21.09.11</t>
  </si>
  <si>
    <t>Ofoegbu N. G.</t>
  </si>
  <si>
    <t>F. O. Alaiyegbami</t>
  </si>
  <si>
    <t>Legal Services</t>
  </si>
  <si>
    <t>Total Cost</t>
  </si>
  <si>
    <t>Fill gray cells only!</t>
  </si>
  <si>
    <t>THE TIME LINE IS TO  BE COMPARED WITH THE COUNCILS APPROVAL</t>
  </si>
  <si>
    <t>Draft Bid Documents, including specs and quantities, draft SPN</t>
  </si>
  <si>
    <t>If Within MDAs Thresholds, No-objection Dates not required</t>
  </si>
  <si>
    <t>BASIC DATA</t>
  </si>
  <si>
    <t>Spec Proc Notice
Advert</t>
  </si>
  <si>
    <t>Bidding Period</t>
  </si>
  <si>
    <t>Bid Evaluation</t>
  </si>
  <si>
    <t>Package
Number</t>
  </si>
  <si>
    <t>Lot Number</t>
  </si>
  <si>
    <t>Estimated Amount in Naira</t>
  </si>
  <si>
    <t>Procurement Method</t>
  </si>
  <si>
    <t>Pre-qualification</t>
  </si>
  <si>
    <t xml:space="preserve">Approval Thresholds </t>
  </si>
  <si>
    <t>Advertisement for Pre-Qualification</t>
  </si>
  <si>
    <t>Bid Invitation Date</t>
  </si>
  <si>
    <t>Bid Closing-Opening</t>
  </si>
  <si>
    <t>Submission
Bid Eval Rpt</t>
  </si>
  <si>
    <t>MDA Approval/BPP "No Objection"</t>
  </si>
  <si>
    <t>Certifiable Amount per Contract</t>
  </si>
  <si>
    <t>Date
Contract
Offer</t>
  </si>
  <si>
    <t>Date
Contract
Signature</t>
  </si>
  <si>
    <t>Mobilization Advance Payment</t>
  </si>
  <si>
    <t>Arrival of Goods</t>
  </si>
  <si>
    <t>Inspection
Final
Acceptance</t>
  </si>
  <si>
    <t>If Prequalification</t>
  </si>
  <si>
    <t>2 - 3 wks</t>
  </si>
  <si>
    <t>2 - 4 wks</t>
  </si>
  <si>
    <t>6 wks</t>
  </si>
  <si>
    <t>T</t>
  </si>
  <si>
    <t>add 2 wks</t>
  </si>
  <si>
    <t>Office Stationaries/Computer Consumables</t>
  </si>
  <si>
    <t>GDS.001</t>
  </si>
  <si>
    <t>Lot 1</t>
  </si>
  <si>
    <t>N/A</t>
  </si>
  <si>
    <t>1/02/11</t>
  </si>
  <si>
    <t>2/03/11-  16/03/11</t>
  </si>
  <si>
    <t>6/05/11</t>
  </si>
  <si>
    <t>20/05/11</t>
  </si>
  <si>
    <t>10/06/11-24/06/11</t>
  </si>
  <si>
    <t>24/06/11</t>
  </si>
  <si>
    <t>30/06/11</t>
  </si>
  <si>
    <t xml:space="preserve">N/A </t>
  </si>
  <si>
    <t>14/07/11</t>
  </si>
  <si>
    <t>31/07/11</t>
  </si>
  <si>
    <t>AFORKA, E.C.</t>
  </si>
  <si>
    <t>ALAIYEGBAMI, F.O.</t>
  </si>
  <si>
    <t>Books</t>
  </si>
  <si>
    <t>Lot 2</t>
  </si>
  <si>
    <t>News Papers</t>
  </si>
  <si>
    <t>Lot 3</t>
  </si>
  <si>
    <t>Magazines and Periodicals</t>
  </si>
  <si>
    <t>Lot 4</t>
  </si>
  <si>
    <t>Printing of Non Security Documents</t>
  </si>
  <si>
    <t>Lot 5</t>
  </si>
  <si>
    <t>Printing of  Security Documents</t>
  </si>
  <si>
    <t>Lot 6</t>
  </si>
  <si>
    <t>Drugs and Medical Supplies</t>
  </si>
  <si>
    <t>Lot 7</t>
  </si>
  <si>
    <t>Computer Consumables</t>
  </si>
  <si>
    <t>Lot 8</t>
  </si>
  <si>
    <t>Motor Vehicle Fuel Cost</t>
  </si>
  <si>
    <t>GDS.002</t>
  </si>
  <si>
    <t>Plants/Generator Fuel Cost</t>
  </si>
  <si>
    <t>Other Transport Equipment Fuel Cost</t>
  </si>
  <si>
    <t>Purchase of Computers</t>
  </si>
  <si>
    <t>GDS.003</t>
  </si>
  <si>
    <t>Purchase of Library Books and Equipment</t>
  </si>
  <si>
    <t>Purchase of Health/Medical Equipment</t>
  </si>
  <si>
    <t>Budgetary Year: 2011 -- Goods</t>
  </si>
  <si>
    <t>Basic Data</t>
  </si>
  <si>
    <t>Project Description*REHABILITATION/ REPAIRS OF FIXED ASSET GENERAL</t>
  </si>
  <si>
    <t>Lot
Number</t>
  </si>
  <si>
    <t>Lumpsum or Bill of Quantities</t>
  </si>
  <si>
    <t>Budgetary Amount in
Naira</t>
  </si>
  <si>
    <t>Pre-or Post Qualification</t>
  </si>
  <si>
    <t>Date of
Contract
Offer</t>
  </si>
  <si>
    <t>Substantial
Completion</t>
  </si>
  <si>
    <t>Final
Acceptance</t>
  </si>
  <si>
    <t>2 - 6 wks</t>
  </si>
  <si>
    <t>2 - 4 wk</t>
  </si>
  <si>
    <t>6 Months</t>
  </si>
  <si>
    <t>Rehabilitation of Block A</t>
  </si>
  <si>
    <t>WKS.002</t>
  </si>
  <si>
    <t>2A</t>
  </si>
  <si>
    <t>140m</t>
  </si>
  <si>
    <t>23.03.11-06.05.11</t>
  </si>
  <si>
    <t>06.05.11</t>
  </si>
  <si>
    <t>20.05.11</t>
  </si>
  <si>
    <t>03.06.11</t>
  </si>
  <si>
    <t>17.06.11</t>
  </si>
  <si>
    <t>24.06.11</t>
  </si>
  <si>
    <t>23.11.11</t>
  </si>
  <si>
    <t>23.12.11</t>
  </si>
  <si>
    <t>Arc. S. A. Ejembi</t>
  </si>
  <si>
    <t>Mr. F.O.  Alaiyegbami</t>
  </si>
  <si>
    <t>Rehabilitation of Annex</t>
  </si>
  <si>
    <t>2B</t>
  </si>
  <si>
    <t>25m</t>
  </si>
  <si>
    <t>Mr. F. Alaiyegbami</t>
  </si>
  <si>
    <t>Furnishing of Annex</t>
  </si>
  <si>
    <t>2C</t>
  </si>
  <si>
    <t>35m</t>
  </si>
  <si>
    <t>Rehabilitation of Warehouse/Store</t>
  </si>
  <si>
    <t>WKS.001</t>
  </si>
  <si>
    <t>1A</t>
  </si>
  <si>
    <t>15m</t>
  </si>
  <si>
    <t>Mr. F. O. Alaiyegbami</t>
  </si>
  <si>
    <t>Rehabilitation of Mechanical Workshop</t>
  </si>
  <si>
    <t>1B</t>
  </si>
  <si>
    <t>Procurement of 250KVA Generator</t>
  </si>
  <si>
    <t>1C</t>
  </si>
  <si>
    <t>10m</t>
  </si>
  <si>
    <t>External Works</t>
  </si>
  <si>
    <t>1D</t>
  </si>
  <si>
    <t>5m</t>
  </si>
  <si>
    <t>0</t>
  </si>
  <si>
    <t>WKS.003</t>
  </si>
  <si>
    <t>01/02/11-16/02/11</t>
  </si>
  <si>
    <t>20/03/11-16/03/11</t>
  </si>
  <si>
    <t>23/03/11-6/05/11</t>
  </si>
  <si>
    <t>06/05/11</t>
  </si>
  <si>
    <t>03/06/11</t>
  </si>
  <si>
    <t>17/06/11</t>
  </si>
  <si>
    <t>23/11/11</t>
  </si>
  <si>
    <t>23/12/11</t>
  </si>
  <si>
    <t>Arc. S.A. EJEMBI</t>
  </si>
  <si>
    <t>Mr. F.O. ALAIYEGBAMI</t>
  </si>
  <si>
    <t>Maintenance of Office Building/Residential Qtrs</t>
  </si>
  <si>
    <t>Maintenance of Office Furniture</t>
  </si>
  <si>
    <t>Maintenance of Office/IT Equipments</t>
  </si>
  <si>
    <t>Other Maintenance Services-I</t>
  </si>
  <si>
    <t>Lot5</t>
  </si>
  <si>
    <t>Other Maintenance Services II</t>
  </si>
  <si>
    <t>Mr. F.O. ALAIGBAMI</t>
  </si>
  <si>
    <t>Budgetary Year: 2011 -- Works</t>
  </si>
  <si>
    <t>Purchase of Finger Prints/OCR Scanner/Biometrics</t>
  </si>
  <si>
    <t>NPS/OPS/6/11</t>
  </si>
  <si>
    <t>Goods 1</t>
  </si>
  <si>
    <t>LUMP SUM</t>
  </si>
  <si>
    <t>PTB</t>
  </si>
  <si>
    <t>LERB</t>
  </si>
  <si>
    <t>PST</t>
  </si>
  <si>
    <t>10/1/11 to 24/1/11</t>
  </si>
  <si>
    <t>26/1/11 to 9/2/11</t>
  </si>
  <si>
    <t>15/2/11 to 1/3/11</t>
  </si>
  <si>
    <t>14/3/11</t>
  </si>
  <si>
    <t>13/04/2011</t>
  </si>
  <si>
    <t>18/4/11-9/5/11</t>
  </si>
  <si>
    <t>11/5/11 to 25/5/11</t>
  </si>
  <si>
    <t>26/5/11 to 2/6/11</t>
  </si>
  <si>
    <t>6/6/11 to 20/6/11</t>
  </si>
  <si>
    <t>NA</t>
  </si>
  <si>
    <t>18/7/11</t>
  </si>
  <si>
    <t>Mr. Ayo</t>
  </si>
  <si>
    <t>Procurement of Kitchen and Cooking utensils/equipment</t>
  </si>
  <si>
    <t>NPS/MSW/1/11</t>
  </si>
  <si>
    <t>Purchase of HIV/AIDS Control Programme</t>
  </si>
  <si>
    <t>NPS/MSW/2/11</t>
  </si>
  <si>
    <t>Goods 2</t>
  </si>
  <si>
    <t>procurement of Medical Equipment for Maintenance of Prison Clinics and Hospitals</t>
  </si>
  <si>
    <t>NPS/MSW/3/11</t>
  </si>
  <si>
    <t>Goods 3</t>
  </si>
  <si>
    <t>Procurement of fire prevention equipment</t>
  </si>
  <si>
    <t>NPS/OPS/07/11</t>
  </si>
  <si>
    <t>GOODS</t>
  </si>
  <si>
    <t>MR AYO</t>
  </si>
  <si>
    <t>Provision education facilities in Prison</t>
  </si>
  <si>
    <t>NPS/OPS/08/11</t>
  </si>
  <si>
    <t>GOOGS5</t>
  </si>
  <si>
    <t>Communication Equipment</t>
  </si>
  <si>
    <t>NPS/OPS/10</t>
  </si>
  <si>
    <t>Library Services Development</t>
  </si>
  <si>
    <t>NPS/OPS/011/11</t>
  </si>
  <si>
    <t>Law Books,journal of court vehicles</t>
  </si>
  <si>
    <t>NPS/L/02/11/11</t>
  </si>
  <si>
    <t>GOOGDS</t>
  </si>
  <si>
    <t>PROVISION OF SPORTING FACILITIES AND EQUIPMENT</t>
  </si>
  <si>
    <t>NPS/MSW/4/11</t>
  </si>
  <si>
    <t>10/01/11 to 24/01/11</t>
  </si>
  <si>
    <t>26/01/11 to 9/02/11</t>
  </si>
  <si>
    <t>15/02/11 to 1/03/11</t>
  </si>
  <si>
    <t>11/05/11 to 25/05/11</t>
  </si>
  <si>
    <t>26/05/11 to 02/06/11</t>
  </si>
  <si>
    <t>06/06/11 to 24/06/11</t>
  </si>
  <si>
    <t>22/06/11 to 05/07/11</t>
  </si>
  <si>
    <t>JAMMING DEVICE FOR GSM/METAL DETECTOR AND DOOR METAL DETECTORS</t>
  </si>
  <si>
    <t>NPS/OPS/12/2011</t>
  </si>
  <si>
    <t xml:space="preserve"> NA</t>
  </si>
  <si>
    <t>PROVISION OF FIELD MATERIAL OF SUPPLIES</t>
  </si>
  <si>
    <t>NPS/OPS/1/2011</t>
  </si>
  <si>
    <t>26/01/11 to 09/02/11</t>
  </si>
  <si>
    <t>15/02/11 to 01/03/11</t>
  </si>
  <si>
    <t>NIL</t>
  </si>
  <si>
    <t>SECURITY/ARMED SQUAD EQUIPMENT</t>
  </si>
  <si>
    <t>NPS/OPS/2/2011</t>
  </si>
  <si>
    <t>10/01/11 to24/01/11</t>
  </si>
  <si>
    <t>11/5/11-25/5/11</t>
  </si>
  <si>
    <t>6/6/11-24/6/11</t>
  </si>
  <si>
    <t>PROVISION OF CCTV FOR SECURITY MONITORING IN PRISON YARDS</t>
  </si>
  <si>
    <t>NPS.    /     /     /</t>
  </si>
  <si>
    <t>10/1/11-24/1/11</t>
  </si>
  <si>
    <t>11/05/11to 25/05/11</t>
  </si>
  <si>
    <t>BLACK MARIA</t>
  </si>
  <si>
    <t>NPS/WL/2/11</t>
  </si>
  <si>
    <t>GOODS 3</t>
  </si>
  <si>
    <t>26/1/11-9/2/11</t>
  </si>
  <si>
    <t>15/2/11-1/3/11</t>
  </si>
  <si>
    <t>NA-</t>
  </si>
  <si>
    <t>26/5/11-2/6/11</t>
  </si>
  <si>
    <t>6/6/11-20/6/11</t>
  </si>
  <si>
    <t>AMBULANCE PROJECT</t>
  </si>
  <si>
    <t>NPS/WL/3/11</t>
  </si>
  <si>
    <t xml:space="preserve"> GOODS 4</t>
  </si>
  <si>
    <t>PURCHASE OF HEAVY DUTY VEHICLES AND TRUCKS FOR CONVEYING GOODS</t>
  </si>
  <si>
    <t>NPS/WL/4/11</t>
  </si>
  <si>
    <t xml:space="preserve">MR AYO </t>
  </si>
  <si>
    <t>PROVISION OFWATER TANKER AND SEWAGE TRUCKS</t>
  </si>
  <si>
    <t>NPS/WL/5/2011</t>
  </si>
  <si>
    <t>GOODS6</t>
  </si>
  <si>
    <t xml:space="preserve"> </t>
  </si>
  <si>
    <t>PURCHASE OF 1 NO.MB 1711 TRUCK MOBILE WORKSHOP</t>
  </si>
  <si>
    <t>NPS/WL/6/11</t>
  </si>
  <si>
    <t>GOODS 7</t>
  </si>
  <si>
    <t>PAYMENT OF JUDGMENT DEPT</t>
  </si>
  <si>
    <t>NPS/LEGAL/1/11</t>
  </si>
  <si>
    <t>NON-CONSULTANCY SERVICE</t>
  </si>
  <si>
    <t>TIME BASED</t>
  </si>
  <si>
    <t>QUALTY AND COST BASE</t>
  </si>
  <si>
    <t xml:space="preserve">   18/7/11</t>
  </si>
  <si>
    <t>RESEARCH AND PUBLICATION</t>
  </si>
  <si>
    <t>NPS/OPS/14/2011</t>
  </si>
  <si>
    <t>NO CONSULTANCY SERVICES</t>
  </si>
  <si>
    <t>10/10/2011 TO 24/10/2011</t>
  </si>
  <si>
    <t>26/01/2011 TO 09/02/2011</t>
  </si>
  <si>
    <t>15/02/2011 TO 01/03/2011</t>
  </si>
  <si>
    <t>18/04/2011 TO 9/05/2011</t>
  </si>
  <si>
    <t>11/05/2011 TO 25/05/2011</t>
  </si>
  <si>
    <t>N.A.</t>
  </si>
  <si>
    <t>26/05/2011 TO 2/06/2011</t>
  </si>
  <si>
    <t>6/06/2011 TO 24/06/2011</t>
  </si>
  <si>
    <t>19/09/2011</t>
  </si>
  <si>
    <t>MR. AYO</t>
  </si>
  <si>
    <t>PROCUREMENT MANAGEMENT, MONITORING AND ASSESS SERVICES BY PROCUREMENT UNIT</t>
  </si>
  <si>
    <t>NPS/PROC/1/2011</t>
  </si>
  <si>
    <t>Public Relation Equipment</t>
  </si>
  <si>
    <t>NPS/OPS/09/11</t>
  </si>
  <si>
    <t>NON CONSULTANCY SERVICE</t>
  </si>
  <si>
    <t>REHABILITATION OF MOTOR VEHICLES</t>
  </si>
  <si>
    <t>NPS/WL/7/11</t>
  </si>
  <si>
    <t>Budget Year: 2011 -- Non-Consultancy</t>
  </si>
  <si>
    <t>PAYMENT OF COMPENSATION OF PROCESSING FEES FOR PRISONS LANDS</t>
  </si>
  <si>
    <t>NPS/WL/1/2011</t>
  </si>
  <si>
    <t>WORKS 1</t>
  </si>
  <si>
    <t>22/6/11-5/7/11</t>
  </si>
  <si>
    <t>KENNEL UNIT</t>
  </si>
  <si>
    <t>NPS/OPS/4/2011</t>
  </si>
  <si>
    <t>WORKS</t>
  </si>
  <si>
    <t xml:space="preserve"> MR AYO</t>
  </si>
  <si>
    <t>COMPLETION OF PRISONS HEADQUARTER, ABUJA AND HOUSING UNIT FOR CGP AND OTHERS SENIOR OFFICERS    (ON GOING)</t>
  </si>
  <si>
    <t>NPS/WL/11/2011</t>
  </si>
  <si>
    <t>PTB (ON GOING)</t>
  </si>
  <si>
    <t xml:space="preserve">Mr. Ayo </t>
  </si>
  <si>
    <t>CONSTRUCTION OF PHQ AT 37 STATES</t>
  </si>
  <si>
    <t>CONSTRUCTION OF PRISONS VILLAGE ABUJA    (ON GOING)</t>
  </si>
  <si>
    <t>W0RKS 5</t>
  </si>
  <si>
    <t>LOWEST COMP.BID</t>
  </si>
  <si>
    <t>10/01/2011-24/01/2011</t>
  </si>
  <si>
    <t>26/01/2011-09/02/2011</t>
  </si>
  <si>
    <t>15/02/2011-01/03/2011</t>
  </si>
  <si>
    <t>11/05/2011-25/05/2011</t>
  </si>
  <si>
    <t>26/05/2011-02/06/2011</t>
  </si>
  <si>
    <t>06/06/2011-20/06/2011</t>
  </si>
  <si>
    <t>22/06/2011-05/07/2011</t>
  </si>
  <si>
    <t>N.A</t>
  </si>
  <si>
    <t>PURCHASE OF SOLAR POWER ALTERNATIVES FOR PRISON YARDS</t>
  </si>
  <si>
    <t>NPS/OPS/5/2011</t>
  </si>
  <si>
    <t>WORKS6</t>
  </si>
  <si>
    <t>PROVISION OF POTABLE WATER AND BOREHOLE IN PRISONS</t>
  </si>
  <si>
    <t>NPS/WL/12/2011</t>
  </si>
  <si>
    <t>WORKS 7</t>
  </si>
  <si>
    <t>CONSTRUCTION OF BORSTAL INSTITUTION AT OGBIA BAYELSA STATE</t>
  </si>
  <si>
    <t>NPS/WL/13/2011</t>
  </si>
  <si>
    <t>LOWEST COMP. BID</t>
  </si>
  <si>
    <t xml:space="preserve">10/01/11 TO 24/01/11 </t>
  </si>
  <si>
    <t>26/01/11 TO 09/02/11</t>
  </si>
  <si>
    <t>15/02/11 TO 01/03/11</t>
  </si>
  <si>
    <t>11/05/11 TO 25/05/11</t>
  </si>
  <si>
    <t>26/05/11 TO 02/06/11</t>
  </si>
  <si>
    <t>06/06/11 TO 24/06/11</t>
  </si>
  <si>
    <t>22/06/11 TO 05/07/11</t>
  </si>
  <si>
    <t>AYO</t>
  </si>
  <si>
    <t>COMPLITION OF PRISON STAFF COLLEGE AND PRISON ACADEMY IJEBU IGBO  ON GOING)</t>
  </si>
  <si>
    <t>NPS/WL/14/2011</t>
  </si>
  <si>
    <t>COMPLETION OF 12 UNCOMPLETED PRISONS  (ON GOING)</t>
  </si>
  <si>
    <t>NPS/WL/15/2011</t>
  </si>
  <si>
    <t>COMPLETION OF A NEW PRISON AND STATE HEADQUARTERS OFFICE AT YENEGOA AND OMUARAN  ( ON GOING)</t>
  </si>
  <si>
    <t>NPS/WL/16/2011</t>
  </si>
  <si>
    <t>COMPLETION OF 160 BED MSP AT ILORIN   ( ON GOING)</t>
  </si>
  <si>
    <t>NPS/WL/17/2011</t>
  </si>
  <si>
    <t>RELOCATION ADO-EKITI PRISON</t>
  </si>
  <si>
    <t>NPS/WL/18/2011</t>
  </si>
  <si>
    <t>RELOCATION IKOYI PRISON TO EPE</t>
  </si>
  <si>
    <t>NPS/WL/8/2011</t>
  </si>
  <si>
    <t>CONSTRUCTION OF FARM CENTRE AGO-IWOYE</t>
  </si>
  <si>
    <t>NPS/ITP/1/2011</t>
  </si>
  <si>
    <t>PROVISION OF SPORTING STRUCTURAL FACILITIES AT PRISON VILLAGE</t>
  </si>
  <si>
    <t>NPS/H/WS/5/2011</t>
  </si>
  <si>
    <t>CONSTRUCTION OF SHOOTING RANGE AT KADUNA, OWERRI AND FCT</t>
  </si>
  <si>
    <t>NPS/OPS/12/11</t>
  </si>
  <si>
    <t>25/06/2011 TO 5/07/2011</t>
  </si>
  <si>
    <t>PRISON HOSPITAL DEVELOPMENT</t>
  </si>
  <si>
    <t>NPS/MSW/6</t>
  </si>
  <si>
    <t>REHABILITATION AND EQUIPING OF BORSTAL INSTITUTION ABEOKUTA, KADUNA AND ILORIN</t>
  </si>
  <si>
    <t>NPS/ADMIN/1</t>
  </si>
  <si>
    <t>IMPROVEMENT/DEVELOPMENT OF TRAINING INSTITUTIONS</t>
  </si>
  <si>
    <t>NPS/ADMIN/2</t>
  </si>
  <si>
    <t>REHABILITATION OF PRISONS AND STAFF BARRACKS NATIONWIDE</t>
  </si>
  <si>
    <t>NPS/WL/9/2011</t>
  </si>
  <si>
    <t>LCB</t>
  </si>
  <si>
    <t>MR.AYO</t>
  </si>
  <si>
    <t>COTTAGE PRINTING INDUSTRY LAGOS</t>
  </si>
  <si>
    <t>NPS/ITP/2/2011</t>
  </si>
  <si>
    <t>COTTAGE FURNITURE INDUSTRY ILESHA</t>
  </si>
  <si>
    <t>NPS/ITP/3/2011</t>
  </si>
  <si>
    <t>ESTABLISHMENT OF 10 NOS.PRISONS INDUSTRY AND RE-EQUIPING OF7 EXISTING INDUSTRIES</t>
  </si>
  <si>
    <t>NPS/ITP/4/2011</t>
  </si>
  <si>
    <t>PRISONS FARM CENTRES</t>
  </si>
  <si>
    <t>NPS/ITP/5/2011</t>
  </si>
  <si>
    <t>REHABILITATION OR MAIDUGURI PRISON  ( ON GOING)</t>
  </si>
  <si>
    <t>NPS/WL/10/2011</t>
  </si>
  <si>
    <t>RENOVATION OF CENTRAL SEWAGE SYSTEM AND CONVERSION OF BUCKET TO WATER SYSTEM</t>
  </si>
  <si>
    <t>18/04/2011-09/05/2011</t>
  </si>
  <si>
    <t>Procurement Plan-Goods</t>
  </si>
  <si>
    <t>Project Description</t>
  </si>
  <si>
    <t>Package Number</t>
  </si>
  <si>
    <t>Budgetry Amount in Naira</t>
  </si>
  <si>
    <t>Pre or Post Quanlification</t>
  </si>
  <si>
    <t>Prior or Post Review</t>
  </si>
  <si>
    <t>Norm Duration of Procurement Steps</t>
  </si>
  <si>
    <t xml:space="preserve">If Prequalification </t>
  </si>
  <si>
    <t>add 2 weeks</t>
  </si>
  <si>
    <t>PURCHASE OF FIREFIGHTING EQUIPMENT</t>
  </si>
  <si>
    <t>Purchase of Fire Training Fire Simulators</t>
  </si>
  <si>
    <t>FFE11G1</t>
  </si>
  <si>
    <t>Open Competitive Bidding</t>
  </si>
  <si>
    <t>10/02/11</t>
  </si>
  <si>
    <t>Purchase of Fire Protection Clothing &amp; Hot Fire Gears for Training Purposes</t>
  </si>
  <si>
    <t>FFE11G2</t>
  </si>
  <si>
    <t>Purchase, Installation and Training on Envirograph Perceive Fire Prevention Products Including FM 200 Fire Suppression System</t>
  </si>
  <si>
    <t>FFE11G3</t>
  </si>
  <si>
    <t>Purchase of Communication Equipment</t>
  </si>
  <si>
    <t>FFE11G4</t>
  </si>
  <si>
    <t>Purchase of Office Equipment</t>
  </si>
  <si>
    <t>FFE11G5</t>
  </si>
  <si>
    <t>PURCHASE OF MOTOR VEHICLES</t>
  </si>
  <si>
    <t>Purchase of 1No. Vehicle  for Monitoring to Ensure Compliance with the Provision of National Safety Code</t>
  </si>
  <si>
    <t>FMV11G1</t>
  </si>
  <si>
    <t xml:space="preserve">PURCHASE OF RESIDENTIAL FURNITURE </t>
  </si>
  <si>
    <t>Furnishing of C.G's House</t>
  </si>
  <si>
    <t>FRF11G1</t>
  </si>
  <si>
    <t>Furnishing of Senior Officers Quarters</t>
  </si>
  <si>
    <t>FRF11G2</t>
  </si>
  <si>
    <t>Budgetary Year: 2011</t>
  </si>
  <si>
    <t>If Post-Review, No-objection Dates are not needed</t>
  </si>
  <si>
    <t>Desk Officer/Contact #:  JOSEPH P. SINEBE -08077090922</t>
  </si>
  <si>
    <t>Consultant
Proposals</t>
  </si>
  <si>
    <t>Project Description*</t>
  </si>
  <si>
    <t>Conduct of Research study on Human Factor Element in Flight Operations (2)</t>
  </si>
  <si>
    <t>Lumpsum.</t>
  </si>
  <si>
    <t>ATB,</t>
  </si>
  <si>
    <t>NA.</t>
  </si>
  <si>
    <t>3,240,850.00</t>
  </si>
  <si>
    <t>Sept 2011</t>
  </si>
  <si>
    <t>Nov 2011</t>
  </si>
  <si>
    <t>Engr.AdedoyinT.A</t>
  </si>
  <si>
    <t>Engr. Diala C.</t>
  </si>
  <si>
    <t>Jan. 2011</t>
  </si>
  <si>
    <t>Jan 2011</t>
  </si>
  <si>
    <t>9,155,900.00</t>
  </si>
  <si>
    <t>12,396,750.00</t>
  </si>
  <si>
    <t xml:space="preserve">Conduct of Research on windshear phenomenon in flight operations (2) </t>
  </si>
  <si>
    <t>ATB</t>
  </si>
  <si>
    <t>3,340,850.00</t>
  </si>
  <si>
    <t>9,152,976.00</t>
  </si>
  <si>
    <t>12,393,816.00</t>
  </si>
  <si>
    <t>Consultancy on Flight Safety Laboratory/Flight Data Monitoring System.</t>
  </si>
  <si>
    <t>5,401,416.00</t>
  </si>
  <si>
    <t>Dec2011</t>
  </si>
  <si>
    <t>Jan 2012</t>
  </si>
  <si>
    <t>339,634.00</t>
  </si>
  <si>
    <t>42,526,416.00</t>
  </si>
  <si>
    <t>Insurance on Flight Safety Laboratory/Flight Data Monitoring System.</t>
  </si>
  <si>
    <t>10,802,832.00</t>
  </si>
  <si>
    <t>33,618,743.00</t>
  </si>
  <si>
    <t>Budgetary Year: 2010</t>
  </si>
  <si>
    <t>Construction of Flight Safety Laboratory(FDR/CVR)/Flight Data Monitoring system.</t>
  </si>
  <si>
    <t>Direct procurement</t>
  </si>
  <si>
    <t>No</t>
  </si>
  <si>
    <t>Ministerial Tenders Board</t>
  </si>
  <si>
    <t>16-27 AUG. 11</t>
  </si>
  <si>
    <t>1-2 Sept. 11</t>
  </si>
  <si>
    <t>Engr. Adedoyin T.A.</t>
  </si>
  <si>
    <t>Engr. Diala C. (D/Engr'ing)</t>
  </si>
  <si>
    <t>11/01/11</t>
  </si>
  <si>
    <t>11/02/11</t>
  </si>
  <si>
    <t>Emergency management/Mock sensitization exercise</t>
  </si>
  <si>
    <t>in-house activity</t>
  </si>
  <si>
    <t>NO</t>
  </si>
  <si>
    <t>AIB Tenders Boards</t>
  </si>
  <si>
    <t>20 Dec. 2011</t>
  </si>
  <si>
    <t xml:space="preserve">       DO</t>
  </si>
  <si>
    <t xml:space="preserve">AIB Tenders Board </t>
  </si>
  <si>
    <t>Provision for Difficult Terrainwreckage/Flight Data Recorder Recovery exercise.NA.</t>
  </si>
  <si>
    <t>Provision for Helcopter Support  services for crash site mapping.</t>
  </si>
  <si>
    <t>In house activity</t>
  </si>
  <si>
    <t xml:space="preserve">          DO</t>
  </si>
  <si>
    <t>Provision for hiring heavy and special equipment.</t>
  </si>
  <si>
    <t>Bassey Ori</t>
  </si>
  <si>
    <t>Kalejaiye O.A (Mrs) (DHR/F)</t>
  </si>
  <si>
    <t>Production of Accident reports.</t>
  </si>
  <si>
    <t>Stakeholders /Safety Conference</t>
  </si>
  <si>
    <t>Preventive monitoring of facilities and compliance to safety recommendations.</t>
  </si>
  <si>
    <t>Major accident Investigation funds as required by ICAO/corrective plan for deficiences from the Audit.</t>
  </si>
  <si>
    <t>Budgetary Year: 2011 --- Consultancy Services</t>
  </si>
  <si>
    <t>Budgetary Year: 2010 -- Goods</t>
  </si>
  <si>
    <t>Desk Officer/Contact #:</t>
  </si>
  <si>
    <t>Maintenance Agreement for the TRACON Project (Spare Parts)</t>
  </si>
  <si>
    <t>LOT 1</t>
  </si>
  <si>
    <t>Selective Tender</t>
  </si>
  <si>
    <t>07/09/2009</t>
  </si>
  <si>
    <t>FEC</t>
  </si>
  <si>
    <t>08/10/2009</t>
  </si>
  <si>
    <t>04/11/2009</t>
  </si>
  <si>
    <t>20/11/2009</t>
  </si>
  <si>
    <t>07/12/2009</t>
  </si>
  <si>
    <t>22/12/2009</t>
  </si>
  <si>
    <t>periodically</t>
  </si>
  <si>
    <t>28/11/2014</t>
  </si>
  <si>
    <t>Engr. Egwu</t>
  </si>
  <si>
    <t>Alh Auyo</t>
  </si>
  <si>
    <t>Ministry/Department/Agency:</t>
  </si>
  <si>
    <t>Ministry/Department/Agency: NIGERIAN AIRSPACE MANAGEMENT AGENCY</t>
  </si>
  <si>
    <t>2-3 wks</t>
  </si>
  <si>
    <t>Navigational Aids Equipment (ILS/DME, DVOR, CVOR)</t>
  </si>
  <si>
    <t>1, 903,012,592.00</t>
  </si>
  <si>
    <t>01-15/02/2011</t>
  </si>
  <si>
    <t>15/02/2011</t>
  </si>
  <si>
    <t>15-22/02/2011</t>
  </si>
  <si>
    <t>23-28/02/2011</t>
  </si>
  <si>
    <t>01-11/03/2011</t>
  </si>
  <si>
    <t>14-18/03/2011</t>
  </si>
  <si>
    <t>21-23/03/2011</t>
  </si>
  <si>
    <t>24-30/03/2011</t>
  </si>
  <si>
    <t>30/09/2011</t>
  </si>
  <si>
    <t>16/12/2011</t>
  </si>
  <si>
    <t>Engr. Osoba</t>
  </si>
  <si>
    <t>LOT 2</t>
  </si>
  <si>
    <t>ICB</t>
  </si>
  <si>
    <t>Total VHF Radio Coverage of Nigeria</t>
  </si>
  <si>
    <t>LOT 3</t>
  </si>
  <si>
    <t>01-22/02/2011</t>
  </si>
  <si>
    <t>23/02-08/03/11</t>
  </si>
  <si>
    <t>14-25/02/2011</t>
  </si>
  <si>
    <t>14/03-04/04/11</t>
  </si>
  <si>
    <t>04/04/2011</t>
  </si>
  <si>
    <t>4-15/04/2011</t>
  </si>
  <si>
    <t>18-29/04/2011</t>
  </si>
  <si>
    <t>2-6/05/2011</t>
  </si>
  <si>
    <t>9-13/05/2011</t>
  </si>
  <si>
    <t>16/05-3/06/11</t>
  </si>
  <si>
    <t>02/12/2011</t>
  </si>
  <si>
    <t>Engr. Oreagba</t>
  </si>
  <si>
    <t>AIS/AFTN Automation and AIP/Chart/MAP Production</t>
  </si>
  <si>
    <t>LOT 4</t>
  </si>
  <si>
    <t>22/12/2011</t>
  </si>
  <si>
    <t>15/06/2012</t>
  </si>
  <si>
    <t xml:space="preserve">Engr. Anasi </t>
  </si>
  <si>
    <t>01/06/2009</t>
  </si>
  <si>
    <t>30/09/2009</t>
  </si>
  <si>
    <t>02/11/2009</t>
  </si>
  <si>
    <t>30/11/2009</t>
  </si>
  <si>
    <t>11/12/2009</t>
  </si>
  <si>
    <t>VCS Consoles for 13 Airports</t>
  </si>
  <si>
    <t>LOT 5</t>
  </si>
  <si>
    <t>24/06/2011</t>
  </si>
  <si>
    <t>27/10/2010</t>
  </si>
  <si>
    <t>04/11/2010</t>
  </si>
  <si>
    <t>01/12/2010</t>
  </si>
  <si>
    <t>23/12/2010</t>
  </si>
  <si>
    <t>Solar Energy</t>
  </si>
  <si>
    <t>LOT 6</t>
  </si>
  <si>
    <t>02-06/05/2011</t>
  </si>
  <si>
    <t>09-13/05/2011</t>
  </si>
  <si>
    <t>16-27/05/2011</t>
  </si>
  <si>
    <t>25/11/2011</t>
  </si>
  <si>
    <t>09/12/2011</t>
  </si>
  <si>
    <t>Engr. Agomoh</t>
  </si>
  <si>
    <t>Terrestial Communication Facility (Lagos &amp; Abuja)</t>
  </si>
  <si>
    <t>LOT 7</t>
  </si>
  <si>
    <t>01-08/02/2011</t>
  </si>
  <si>
    <t>09-25/02/2011</t>
  </si>
  <si>
    <t>26/08/2011</t>
  </si>
  <si>
    <t>09/09/2011</t>
  </si>
  <si>
    <t>22/12/2010</t>
  </si>
  <si>
    <t>12/01/2011</t>
  </si>
  <si>
    <t>SATCOM Communication (Lagos, Kano, Abj. &amp; Phc.)</t>
  </si>
  <si>
    <t>LOT 8</t>
  </si>
  <si>
    <t>Alh. Auyo</t>
  </si>
  <si>
    <t>Automatic Voltage Regulator</t>
  </si>
  <si>
    <t>LOT 9</t>
  </si>
  <si>
    <t>Budgetary Year: 2011 --- Works</t>
  </si>
  <si>
    <t>IGR PROCUREMENT FOR GOODS</t>
  </si>
  <si>
    <t>Procurement of Amoured cables and electrical materials</t>
  </si>
  <si>
    <t>07-25/03/2011</t>
  </si>
  <si>
    <t>04-08/04/2011</t>
  </si>
  <si>
    <t>01-29/06/2011</t>
  </si>
  <si>
    <t>29/06/2011</t>
  </si>
  <si>
    <t>04-22/07/2011</t>
  </si>
  <si>
    <t>25-29/07/2011</t>
  </si>
  <si>
    <t>08-12/08/2011</t>
  </si>
  <si>
    <t>17-31/08/2011</t>
  </si>
  <si>
    <t>12-23/09/2011</t>
  </si>
  <si>
    <t>10-21/10/2011</t>
  </si>
  <si>
    <t>24-28/10/2011</t>
  </si>
  <si>
    <t>Procurement of Refrigerators and Airconditioners</t>
  </si>
  <si>
    <t>Procurement of Office equipment</t>
  </si>
  <si>
    <t>Alh. Ozigi</t>
  </si>
  <si>
    <t>Procurement of ILS/DME and CVOR/DME Spare Parts</t>
  </si>
  <si>
    <t>IGR PROCUREMENT PLAN FOR WORKS</t>
  </si>
  <si>
    <t>ICT project</t>
  </si>
  <si>
    <t>01-05/08/2011</t>
  </si>
  <si>
    <t>15-26/08/2011</t>
  </si>
  <si>
    <t>30/12/2011</t>
  </si>
  <si>
    <t>Mr. Ogochukwu</t>
  </si>
  <si>
    <t>Procurement and Installation of Facility Generators</t>
  </si>
  <si>
    <t>07/10/2011</t>
  </si>
  <si>
    <t>21/10/2011</t>
  </si>
  <si>
    <t xml:space="preserve">Provision of Solar Energy System </t>
  </si>
  <si>
    <t>Desk Officer/Contact #:Mr. A. Y Diyajo 08036002126</t>
  </si>
  <si>
    <t>No-objection
Date</t>
  </si>
  <si>
    <t>FEC /Board Approval</t>
  </si>
  <si>
    <t>8 wks</t>
  </si>
  <si>
    <t>3 weeks</t>
  </si>
  <si>
    <t>4 Weeks</t>
  </si>
  <si>
    <t>1 week</t>
  </si>
  <si>
    <t>3 Weeks</t>
  </si>
  <si>
    <t>3 Weks</t>
  </si>
  <si>
    <t>3 wks</t>
  </si>
  <si>
    <t>1 Week</t>
  </si>
  <si>
    <t>Acquisition of  office furniture and equipment.</t>
  </si>
  <si>
    <t>Lot 11</t>
  </si>
  <si>
    <t>N96,000,000.00</t>
  </si>
  <si>
    <t>Dec.15-31stJan</t>
  </si>
  <si>
    <t>01 Feb,-Mar 10</t>
  </si>
  <si>
    <t>10 Mar-Mar17</t>
  </si>
  <si>
    <t>21st Mar-8 April</t>
  </si>
  <si>
    <t>11Apr-25 Apr</t>
  </si>
  <si>
    <t>02 May-07 May</t>
  </si>
  <si>
    <t>07 May-14/5</t>
  </si>
  <si>
    <t>On Request</t>
  </si>
  <si>
    <t>DEC.,2011</t>
  </si>
  <si>
    <t xml:space="preserve">date
</t>
  </si>
  <si>
    <t>Acquisition of Plant and Machinery</t>
  </si>
  <si>
    <t>Lot 12</t>
  </si>
  <si>
    <t>N60,000,000.00</t>
  </si>
  <si>
    <t>Acquisition of various operational Motor Vehicles</t>
  </si>
  <si>
    <t>Lot 13</t>
  </si>
  <si>
    <t>N145,000,000.00</t>
  </si>
  <si>
    <t xml:space="preserve">Acquisition of desktop and laptop computers </t>
  </si>
  <si>
    <t>Lot 14</t>
  </si>
  <si>
    <t>N180,000,000.00</t>
  </si>
  <si>
    <t>Flight safety Diagonstic Facilites &amp; Cadiology Apparatus</t>
  </si>
  <si>
    <t>N15,000,000.00</t>
  </si>
  <si>
    <t>ON GOING</t>
  </si>
  <si>
    <t>Flight Calibration Automatic Console</t>
  </si>
  <si>
    <t>N300,000,000.00</t>
  </si>
  <si>
    <t>Aircraft Tracking System (A GPS based flight watch program)</t>
  </si>
  <si>
    <t>N47,000,000.00</t>
  </si>
  <si>
    <t>Procurement of SMF/M Airfeild lighting equipment</t>
  </si>
  <si>
    <t>Lot 15</t>
  </si>
  <si>
    <t>N28,000,000.00</t>
  </si>
  <si>
    <t>N871,000,000.00</t>
  </si>
  <si>
    <t>CAPITAL BUDGET</t>
  </si>
  <si>
    <t>Desk Officer/Contact #: Mr. A. Y Diyajo</t>
  </si>
  <si>
    <t>Approval Threshold</t>
  </si>
  <si>
    <t>PTB Approval</t>
  </si>
  <si>
    <t>FEC/MTB</t>
  </si>
  <si>
    <t>1 - 2 weeks</t>
  </si>
  <si>
    <t>6 Weeks</t>
  </si>
  <si>
    <t>2-wks</t>
  </si>
  <si>
    <t>2 Weeks</t>
  </si>
  <si>
    <t>1 Weeks</t>
  </si>
  <si>
    <t xml:space="preserve">Completion of construction of abandoned projects at Portharcourt, and kano </t>
  </si>
  <si>
    <t>NCAA/DFA/03 /2011/PP/01</t>
  </si>
  <si>
    <t>N260,000,000.00</t>
  </si>
  <si>
    <t>Completion of construction of abandoned Regional office complex at Portharcourt</t>
  </si>
  <si>
    <t>Completion  of construction of abandoned Regional office complex projects at Kano</t>
  </si>
  <si>
    <t>14May-21/5</t>
  </si>
  <si>
    <t>Completion of construction of fencing,landscaping and borehole for Portharcourt Safety Inspectors staff quarters.</t>
  </si>
  <si>
    <t>Construction of office Complex at operational Headquarters and Annex lagos</t>
  </si>
  <si>
    <t>NCAA/DFA/03/2011/PP/02</t>
  </si>
  <si>
    <t>'</t>
  </si>
  <si>
    <t>Construction of office Complex at Headquarters and Annex</t>
  </si>
  <si>
    <t>Construction of staff Canteen at Headquarters Annex</t>
  </si>
  <si>
    <t>Furnishing of office Complex at Headquarters and Annex Lagos</t>
  </si>
  <si>
    <t>Fencing of Examination Hall at lagos</t>
  </si>
  <si>
    <t>COMPUTARISATION:Integration of Sage line 500 with four Regional offices, Human Resoures,Procurement and Web based Video conferencing /Telepresence.</t>
  </si>
  <si>
    <t>Renovation and external works of Kaduna Regional office and Safety Inspectors duty room.</t>
  </si>
  <si>
    <t>Lot 9</t>
  </si>
  <si>
    <t>Construction of twenty (20) Housing units of for BAGASSO in Abuja.</t>
  </si>
  <si>
    <t>Lot 10</t>
  </si>
  <si>
    <t>JUNE,2012</t>
  </si>
  <si>
    <t>N1,491,000,000.00</t>
  </si>
  <si>
    <t>Desk Officer/Contact #: GM (PROCUREMENT)- FAAN</t>
  </si>
  <si>
    <t>Remarks.</t>
  </si>
  <si>
    <t>CONSULTING SERVICES</t>
  </si>
  <si>
    <t>18,270,290.00</t>
  </si>
  <si>
    <t>10,000,000.00</t>
  </si>
  <si>
    <t>Engr. Agbo</t>
  </si>
  <si>
    <t>Engr. Saleh</t>
  </si>
  <si>
    <t>Awarded 2006.  At  80% Completion stage</t>
  </si>
  <si>
    <t>MMIA asphalting 18L/36R(N10M)</t>
  </si>
  <si>
    <t>MMIA Power supply improvement (N70M)</t>
  </si>
  <si>
    <t>70,000,000.00</t>
  </si>
  <si>
    <t>Engr. Daula</t>
  </si>
  <si>
    <t>Awarded 2006.  Upward review of consultancy  being processed due to increas in scope.</t>
  </si>
  <si>
    <t>MAKIA Power  supply improvement (N50M)</t>
  </si>
  <si>
    <t>50,000,000.00</t>
  </si>
  <si>
    <t>Engr.Daula</t>
  </si>
  <si>
    <t>90% completed.</t>
  </si>
  <si>
    <t>MMIA epanded Metal fence (N14M)</t>
  </si>
  <si>
    <t>LC</t>
  </si>
  <si>
    <t>TB</t>
  </si>
  <si>
    <t>14,000,000.00</t>
  </si>
  <si>
    <t>Engr.Abiola</t>
  </si>
  <si>
    <t>100% completed</t>
  </si>
  <si>
    <t>Bauchi airport access road (N10M)</t>
  </si>
  <si>
    <t>Engr. Abiola</t>
  </si>
  <si>
    <t>Not implemented</t>
  </si>
  <si>
    <t>PHIA  Power  supply improvement (N50M)</t>
  </si>
  <si>
    <t>Bauchi blockwall perimeter fence ( (N14M)</t>
  </si>
  <si>
    <t>MMIA R. C.  Fence (N14M)</t>
  </si>
  <si>
    <t>13,000,000.00</t>
  </si>
  <si>
    <t>MMIA cargo apron expansion (N24M)</t>
  </si>
  <si>
    <t>24,000,000.00</t>
  </si>
  <si>
    <t>Main contract Abandoned.</t>
  </si>
  <si>
    <t>Budgetary Year: 2011 --- Consultancy Service</t>
  </si>
  <si>
    <t>Desk Officer/Contact #: FAMADEWA A.D / 08033063503</t>
  </si>
  <si>
    <t>MDA APPROVAL</t>
  </si>
  <si>
    <t>Inspection /Acceptance</t>
  </si>
  <si>
    <t>Action party</t>
  </si>
  <si>
    <t>REMARKS</t>
  </si>
  <si>
    <t>4wks</t>
  </si>
  <si>
    <t>MMIA Power Supply Improvement at Lagos</t>
  </si>
  <si>
    <t>30/6/12</t>
  </si>
  <si>
    <t xml:space="preserve">THE COMPLETION IS SUBJECT TO ADDITIONAL N3B </t>
  </si>
  <si>
    <t>7/6/10</t>
  </si>
  <si>
    <t>28/9/09</t>
  </si>
  <si>
    <t>2.250000,000.00</t>
  </si>
  <si>
    <t>25/8/10</t>
  </si>
  <si>
    <t>27/9/10</t>
  </si>
  <si>
    <t>29/10/10</t>
  </si>
  <si>
    <t>ENGR. DAURA</t>
  </si>
  <si>
    <t>ENGR. SALEH</t>
  </si>
  <si>
    <t>Power Supply Upgrade for Kano Airport.</t>
  </si>
  <si>
    <t xml:space="preserve"> N/A</t>
  </si>
  <si>
    <t>388,162,907.31</t>
  </si>
  <si>
    <t>4/8/10</t>
  </si>
  <si>
    <t>2/9/10</t>
  </si>
  <si>
    <t>30/9/11</t>
  </si>
  <si>
    <t>31/3/12</t>
  </si>
  <si>
    <t>THE COMPLETION IS SUBJECT TO ADDITIONAL N423M</t>
  </si>
  <si>
    <t>18Nos. Screening Equipment &amp; Walk through Metal Detectors for MMIA, ABUJA, KANO&amp; PHC   @ N16,536,987.78 each.</t>
  </si>
  <si>
    <t>16/8/10</t>
  </si>
  <si>
    <t>6/9/10</t>
  </si>
  <si>
    <t>0.00</t>
  </si>
  <si>
    <t>MR, Obembe</t>
  </si>
  <si>
    <t>Mr, Ridhard</t>
  </si>
  <si>
    <t>4-FAAN/AVS/HQ/002</t>
  </si>
  <si>
    <t>10/5/10</t>
  </si>
  <si>
    <t>14/5/10</t>
  </si>
  <si>
    <t>31/5/10</t>
  </si>
  <si>
    <t>28/6/10</t>
  </si>
  <si>
    <t>19/7/10</t>
  </si>
  <si>
    <t>Replacement of carousel at MMIA, Lagos.</t>
  </si>
  <si>
    <t>11/1/11</t>
  </si>
  <si>
    <t>1/2/11</t>
  </si>
  <si>
    <t>THE COMPLETION BY DEC. 2011 IS SUBJECT TO  ADDITIONA FUND  =N=70m</t>
  </si>
  <si>
    <t>4-FAAN/CB/MMIA/003</t>
  </si>
  <si>
    <t>28/11/10</t>
  </si>
  <si>
    <t>ENGR. NWODO</t>
  </si>
  <si>
    <t>Installartion of 3nos. Melinnabar Bird strike avoidance radar MMIA, ABUJA &amp; PHC@ N140m  each.</t>
  </si>
  <si>
    <t>15/3/11</t>
  </si>
  <si>
    <t>5/4/11</t>
  </si>
  <si>
    <t xml:space="preserve"> 31/12/11</t>
  </si>
  <si>
    <t>30/6/2012</t>
  </si>
  <si>
    <t>THE COMPLETION BY DEC. 2011 IS SUBJECT TO  ADDITIONA FUND  =N=156m</t>
  </si>
  <si>
    <t>4/FAAN/EVR/HQ/001</t>
  </si>
  <si>
    <t>AYONIYI DEHINBO</t>
  </si>
  <si>
    <t>Alh. Mohammed</t>
  </si>
  <si>
    <t>Completion of AFL Systems at MMIA domestic runway including civil works at Lagos.</t>
  </si>
  <si>
    <t>*</t>
  </si>
  <si>
    <t>14/5/09</t>
  </si>
  <si>
    <t>12/6/09</t>
  </si>
  <si>
    <t xml:space="preserve">  </t>
  </si>
  <si>
    <t>Construction of boundary fence at Port-harcourt Airport.</t>
  </si>
  <si>
    <t>THE COMPLETION BY DEC. 2011 IS SUBJECT TO  ADDITIONA FUND  =N=1.5B</t>
  </si>
  <si>
    <t>160,213,038.16</t>
  </si>
  <si>
    <t>28/5/09</t>
  </si>
  <si>
    <t>4/6/09</t>
  </si>
  <si>
    <t xml:space="preserve"> 0.00</t>
  </si>
  <si>
    <t>ENGR. AGBO</t>
  </si>
  <si>
    <t>Runway extension/expansion &amp; resurfacing for Enugu Airport.</t>
  </si>
  <si>
    <t>31/10/11</t>
  </si>
  <si>
    <t>30/4/12</t>
  </si>
  <si>
    <t>THE COMPLETION BY DEC. 2011 IS SUBJECT TO  ADDITIONA FUND  =N=5.4B</t>
  </si>
  <si>
    <t>1/12/08</t>
  </si>
  <si>
    <t>2,788,429,063.00</t>
  </si>
  <si>
    <t>27/8/09</t>
  </si>
  <si>
    <t>7/9/09</t>
  </si>
  <si>
    <t>24/9/09</t>
  </si>
  <si>
    <t>ENGR. YEMI AYELETO</t>
  </si>
  <si>
    <t>Construction of 6nos. Control towers(Maiduguri, Ilorin, Ibadan, Akure &amp; Kaduna) @ N200m each.</t>
  </si>
  <si>
    <t>COMPLETION BY DEC. 2011 IS SUBJECT TO  ADDITIONAL FUND  =N=1.23B.</t>
  </si>
  <si>
    <t>1/FAANCB /ILR/AK/BN/KD/IBD/001-005</t>
  </si>
  <si>
    <t>259,252,062.15</t>
  </si>
  <si>
    <t>9/11/10, 22/7/10</t>
  </si>
  <si>
    <t>13/12/10, 2/9/10</t>
  </si>
  <si>
    <t>6Nos. (15km) BI-Metal operational perimeter fence at Owerri (10.25km) , Maaiduguri(11.85km), Yola (11.85km), Kaduna ,Benin &amp; Minna (12.65km)</t>
  </si>
  <si>
    <t xml:space="preserve"> COMPLETION BY DEC. 2011 IS SUBJECT TO AVAILABILTY OF ADDITIONAL FUND OF  =N=222M.  ENUGU AND ILORIN ARE ON-GOING BUT OMMITED IN THE 2011 BDGT. KANUNA &amp; BENIN ARE INADCERTENTLY INCLUDED.</t>
  </si>
  <si>
    <t>2/FAN/CB/IMO/MIU/YOL/MN/ILR/ENU/NAIA/001-007</t>
  </si>
  <si>
    <t>10/9/10</t>
  </si>
  <si>
    <t>127,510,518.89</t>
  </si>
  <si>
    <t>9/11/10</t>
  </si>
  <si>
    <t>6/12/10</t>
  </si>
  <si>
    <t>1,712,353,699.52</t>
  </si>
  <si>
    <t>Blockwall perimeter fencing for Akure &amp; Ibadan Airports</t>
  </si>
  <si>
    <t>3/6/12</t>
  </si>
  <si>
    <t>CONPLETION BY DEC. 2011 SUBJECT TO ADDITIONAL FUND OF N216M.</t>
  </si>
  <si>
    <t xml:space="preserve">PTB </t>
  </si>
  <si>
    <t>77,275922.19</t>
  </si>
  <si>
    <t>9//11/10&amp;22/10/10</t>
  </si>
  <si>
    <t>29/11/10&amp;24/11/10</t>
  </si>
  <si>
    <t>Portharcourt apron expansion.</t>
  </si>
  <si>
    <t>3/2/09</t>
  </si>
  <si>
    <t>22/6/10</t>
  </si>
  <si>
    <t>Completion/Equipping of Akure Airport terminal building.</t>
  </si>
  <si>
    <t>14/11/10</t>
  </si>
  <si>
    <t>CONPLETION BY DEC. 2011 SUBJECT TO ADDITIONAL FUND OF N31M.</t>
  </si>
  <si>
    <t>22/10/10</t>
  </si>
  <si>
    <t>AFL lighting CAT I for Akure Airport.</t>
  </si>
  <si>
    <t>CONPLETION BY DEC. 2011 SUBJECT TO ADDITIONAL FUND OF N82M.</t>
  </si>
  <si>
    <t>4/FAAN/EE/AKR/OO4</t>
  </si>
  <si>
    <t>13/12/10</t>
  </si>
  <si>
    <t>Refurbishment/remodelling of Kano terminal building.</t>
  </si>
  <si>
    <t>BOQ.</t>
  </si>
  <si>
    <t>15/4/11</t>
  </si>
  <si>
    <t>31/10/12</t>
  </si>
  <si>
    <t>BPP ADVISED THATCERTIFICATE OF NO OBJECTION WOULD BE ISSUED ONLY IF THERE IS ENOUGH FUND AVAILABLE TO PAY 15% MOBILIZATION. MOREOVER, THE BUDGET TITLE IS REFURBISHMENT/REMODELLING OF KANO TERMINAL BUILDING, HOWEVER WHAT IS BEEN PROCESSED IS CONSTRUCTION OF NEW TERMINAL BUILDING.</t>
  </si>
  <si>
    <t>FEC.</t>
  </si>
  <si>
    <t>14/6/10</t>
  </si>
  <si>
    <t>NOT APPROVED</t>
  </si>
  <si>
    <t>ENGR. ABIOLA</t>
  </si>
  <si>
    <t>Refurbishment of Abuja international terminal building.</t>
  </si>
  <si>
    <t>30/6/11</t>
  </si>
  <si>
    <t xml:space="preserve">PROJECT COMPLETED 2010. FUND PROVIDED IN 2011 BDGT. NOT ADEQUATE TO PAY OUTSTANDING BALANCE OF N263MILLION. </t>
  </si>
  <si>
    <t>8/FAAN/CB/NAIA/003</t>
  </si>
  <si>
    <t xml:space="preserve">31/5/10 </t>
  </si>
  <si>
    <t>892,575,571.79</t>
  </si>
  <si>
    <t>Completion of SMIA Airfield lighting system at Owerri</t>
  </si>
  <si>
    <t xml:space="preserve">PROJECT AWARDED 2009. 75% PAID, BALANCE REMAINING =N189M.  N180M PROVIDED IN 2010. FUND PROVIDED IN 2011 ADEQUATE. </t>
  </si>
  <si>
    <t>Abuja Airport power upgrade, AFL &amp; apron lighting, water supply &amp; sewage systems and construction of  MTCE building- urgent repairs needed.</t>
  </si>
  <si>
    <t>11/5/10</t>
  </si>
  <si>
    <t>518,367,935.45</t>
  </si>
  <si>
    <t>28/7/10</t>
  </si>
  <si>
    <t>15/10/10</t>
  </si>
  <si>
    <t>Resurfacing of 20m width central area of runway total length of Benin Airport.</t>
  </si>
  <si>
    <t>THE BID WINNER HAS DECLINED THE OFFER, THE NEXT RESPONSIVE BIDDER MAY BE READVERTISED OR THE PROJECT BE PROCURED.</t>
  </si>
  <si>
    <t>20/11/10</t>
  </si>
  <si>
    <t>29/11/2010</t>
  </si>
  <si>
    <t>Rehabilitation of Calabar CAT II AFL</t>
  </si>
  <si>
    <t>3/FAAN/EE/CAL/003</t>
  </si>
  <si>
    <t>Rehabilitation of CAT I Airfield lighting at Minna airport.</t>
  </si>
  <si>
    <t>TERMINATION OF SUBSISTING CONTRACT IS BEING PROCESSED</t>
  </si>
  <si>
    <t xml:space="preserve">MTB </t>
  </si>
  <si>
    <t>Upgrade of AFL to CAT II Katsina Airport.</t>
  </si>
  <si>
    <t>28,897,077.13</t>
  </si>
  <si>
    <t>11/6/10</t>
  </si>
  <si>
    <t>Rehabilitation of  CAT I Airfield lighting at Ilorin Airport.</t>
  </si>
  <si>
    <t>29,170,070.97</t>
  </si>
  <si>
    <t>Calabar Airport runway resurfacing.</t>
  </si>
  <si>
    <t>30/11/11</t>
  </si>
  <si>
    <t>31/5/12</t>
  </si>
  <si>
    <t>ADDITIONAL FUND OF N166M REQUIRED TO COMPLETE THE PROJECT IN 2011.</t>
  </si>
  <si>
    <t>7/FAAN/CB/CAL/002</t>
  </si>
  <si>
    <t>124,928,409.38</t>
  </si>
  <si>
    <t>29/11/10</t>
  </si>
  <si>
    <t>2/12/10</t>
  </si>
  <si>
    <t>Maiduguri Airport runway resurfacing</t>
  </si>
  <si>
    <t>ADDITIONAL FUND OF N607M REQUIRED TO COMPLETE THE PROJECT IN 2011.</t>
  </si>
  <si>
    <t>74,974936.55</t>
  </si>
  <si>
    <t>5/1/10</t>
  </si>
  <si>
    <t>23/2/10</t>
  </si>
  <si>
    <t>Airconditioning systems for MMIA, Lagos.</t>
  </si>
  <si>
    <t>ADDITIONAL FUND OF N84M REQUIRED TO COMPLETE THE PROJECT IN 2011.</t>
  </si>
  <si>
    <t>74,806,818.68</t>
  </si>
  <si>
    <t>2/11/12/10</t>
  </si>
  <si>
    <t>Rehabilitation of Benin , Ibadan &amp; Kaduna AFL lighting.</t>
  </si>
  <si>
    <t>2nd Runway Construction at Abuja</t>
  </si>
  <si>
    <t>MMIA Power Supply Improvement.</t>
  </si>
  <si>
    <t>WG01</t>
  </si>
  <si>
    <t>DEC. 2012</t>
  </si>
  <si>
    <t>27/9/2010</t>
  </si>
  <si>
    <t>DEC, 2010 (35%)</t>
  </si>
  <si>
    <t>ENGR. DAULA</t>
  </si>
  <si>
    <t>WQ02</t>
  </si>
  <si>
    <t>4/8/2010</t>
  </si>
  <si>
    <t>SEPT2011</t>
  </si>
  <si>
    <t>SEPT. 2011</t>
  </si>
  <si>
    <t>DEC, 2010 (95%)</t>
  </si>
  <si>
    <t>Replacement of carousel at MMIA.</t>
  </si>
  <si>
    <t>WG03</t>
  </si>
  <si>
    <t xml:space="preserve"> On demand</t>
  </si>
  <si>
    <t>DEC, 2010 (0%)</t>
  </si>
  <si>
    <t>DEC 2011</t>
  </si>
  <si>
    <t>DEC. 2011</t>
  </si>
  <si>
    <t>Installartion of 3nos. Melinnabar Bird strike avoidance radar @ N140m  each.</t>
  </si>
  <si>
    <t>WG04</t>
  </si>
  <si>
    <t>THE COMPLETION BY DEC. 2011 IS SUBJECT TO  ADDITIONA FUND  =N=224m</t>
  </si>
  <si>
    <t>DEC,2010 (0%)</t>
  </si>
  <si>
    <t>DEC, 2011</t>
  </si>
  <si>
    <t>DES</t>
  </si>
  <si>
    <t>Completion of AFL Systems at MMIA domestic runway including civil works.</t>
  </si>
  <si>
    <t>WG05</t>
  </si>
  <si>
    <t>DEC,2010 (45%)</t>
  </si>
  <si>
    <t>WG06</t>
  </si>
  <si>
    <t>DEC,2010 (35%)</t>
  </si>
  <si>
    <t>WG07</t>
  </si>
  <si>
    <t>DEC, 2010 (60%)</t>
  </si>
  <si>
    <t>OCT.2012</t>
  </si>
  <si>
    <t>OCT. 2012</t>
  </si>
  <si>
    <t>WG08</t>
  </si>
  <si>
    <t>THE COMPLETION BY DEC. 2011 IS SUBJECT TO  ADDITIONAL FUND  =N=1.04B.</t>
  </si>
  <si>
    <t>DEC, 2010 (15%)</t>
  </si>
  <si>
    <t>WG09</t>
  </si>
  <si>
    <t>THE COMPLETION BY DEC. 2011 IS SUBJECT TO AVAILABILTY OF ADDITIONAL FUND OF  =N=222M.  ENUGU AND ILORIN ARE ON-GOING BUT OMMITED IN THE 2011 BDGT. KANUNA &amp; BENIN ARE INADCERTENTLY INCLUDED.</t>
  </si>
  <si>
    <t>9/11/2010</t>
  </si>
  <si>
    <t>WG10</t>
  </si>
  <si>
    <t>DEC,2010 (15%)</t>
  </si>
  <si>
    <t>WG11</t>
  </si>
  <si>
    <t>DEC, 2010 (20%)</t>
  </si>
  <si>
    <t>WG12</t>
  </si>
  <si>
    <t>22/10/2010</t>
  </si>
  <si>
    <t>WG13</t>
  </si>
  <si>
    <t>WG14</t>
  </si>
  <si>
    <t>WG15</t>
  </si>
  <si>
    <t>JUNE, 2011</t>
  </si>
  <si>
    <t>JUNE 2011</t>
  </si>
  <si>
    <t>Completion of SMIA Airfield lighting system</t>
  </si>
  <si>
    <t>WG16</t>
  </si>
  <si>
    <t>DEC, 2010 (43%)</t>
  </si>
  <si>
    <t>DEC,2011</t>
  </si>
  <si>
    <t>WG17</t>
  </si>
  <si>
    <t>WG18</t>
  </si>
  <si>
    <t>WG19</t>
  </si>
  <si>
    <t>WG20</t>
  </si>
  <si>
    <t>(DEC,2010 (0%)</t>
  </si>
  <si>
    <t>WG21</t>
  </si>
  <si>
    <t>21/5/2010</t>
  </si>
  <si>
    <t>(DEC,2010 (15%)</t>
  </si>
  <si>
    <t>WG22</t>
  </si>
  <si>
    <t>WG23</t>
  </si>
  <si>
    <t>NOV. 2011</t>
  </si>
  <si>
    <t>NOV, 2011</t>
  </si>
  <si>
    <t>WG24</t>
  </si>
  <si>
    <t>Airconditioning systems for MMIA.</t>
  </si>
  <si>
    <t>WG25</t>
  </si>
  <si>
    <t>WG26</t>
  </si>
  <si>
    <t xml:space="preserve">Fire Alarm systems for MMIA </t>
  </si>
  <si>
    <t>W001</t>
  </si>
  <si>
    <t>1</t>
  </si>
  <si>
    <t>14-21/2/11</t>
  </si>
  <si>
    <t>21/02-7/3/2011</t>
  </si>
  <si>
    <t>7/3/11-7/4/2011</t>
  </si>
  <si>
    <t>7/4/2011</t>
  </si>
  <si>
    <t>7/4/11-21/4/2011</t>
  </si>
  <si>
    <t>5-12/5/2011</t>
  </si>
  <si>
    <t>12/5/11- 2/6/2011</t>
  </si>
  <si>
    <t>31/12/2011</t>
  </si>
  <si>
    <t>Dec, 2011</t>
  </si>
  <si>
    <t>Engr Saleh</t>
  </si>
  <si>
    <t>Fire Alarm systems for PHC</t>
  </si>
  <si>
    <t>W002</t>
  </si>
  <si>
    <t>2</t>
  </si>
  <si>
    <t>Water hydrant Restoration Projects  at  MMIA</t>
  </si>
  <si>
    <t>W003</t>
  </si>
  <si>
    <t>3</t>
  </si>
  <si>
    <t>Surv. Obi</t>
  </si>
  <si>
    <t xml:space="preserve">Water hydrant Restoration Projects  at  Abuja Airport </t>
  </si>
  <si>
    <t>W004</t>
  </si>
  <si>
    <t>4</t>
  </si>
  <si>
    <t>Water hydrant Restoration Projects  at  Benin Airport</t>
  </si>
  <si>
    <t>W005</t>
  </si>
  <si>
    <t>5</t>
  </si>
  <si>
    <t xml:space="preserve">Water hydrant Restoration Projects  at  Enugu Airport </t>
  </si>
  <si>
    <t>W006</t>
  </si>
  <si>
    <t>6</t>
  </si>
  <si>
    <t>Reactivation and Rehabilitation of Abandoned Sewage Treatment Plant at MMIA</t>
  </si>
  <si>
    <t>W007</t>
  </si>
  <si>
    <t>7</t>
  </si>
  <si>
    <t>Construction of Bayesa Airport, Yenagoa</t>
  </si>
  <si>
    <t>W008</t>
  </si>
  <si>
    <t>8</t>
  </si>
  <si>
    <t>PROJECT YET TO BE HANDED OVER TO FAAN.</t>
  </si>
  <si>
    <t>FMA/FAAN</t>
  </si>
  <si>
    <t>FMA</t>
  </si>
  <si>
    <t>Completion of Module D at International Airport, Abuja.</t>
  </si>
  <si>
    <t>W009</t>
  </si>
  <si>
    <t>9</t>
  </si>
  <si>
    <t>Construction of control Tower at Enugu Airport.</t>
  </si>
  <si>
    <t>W010</t>
  </si>
  <si>
    <t>10</t>
  </si>
  <si>
    <t>Desk Officer/Contact #: Engr. Audu Ali/08035872238</t>
  </si>
  <si>
    <t>Consultancy Services for the Design and Supervision of the Rehabiltation/Construction of College Road Network and Drainages</t>
  </si>
  <si>
    <t>QCBS</t>
  </si>
  <si>
    <t>24 JAN- 7 FEB 2011</t>
  </si>
  <si>
    <t>7 FEB-11 FEB 2011</t>
  </si>
  <si>
    <t>7 FEB-2 1FEB 2011</t>
  </si>
  <si>
    <t>21FEB-28 FEB 2011</t>
  </si>
  <si>
    <t>28 FEB 2011</t>
  </si>
  <si>
    <t>28 FEB - 7 MAR 2011</t>
  </si>
  <si>
    <t>7 MAR-21 MAR 2011</t>
  </si>
  <si>
    <t>4APR-18 APR 2011</t>
  </si>
  <si>
    <t>18 APR- 2 MAY 2011</t>
  </si>
  <si>
    <t>2 MAY- 16 MAY 2011</t>
  </si>
  <si>
    <t>16 MAY-30 MAY 2011</t>
  </si>
  <si>
    <t>30MAY - 15 JUN 2011</t>
  </si>
  <si>
    <t xml:space="preserve">15 JUN - 27  JUN 2011 </t>
  </si>
  <si>
    <t>27 JUN - 11 JUL 2011</t>
  </si>
  <si>
    <t>11 JUL - 26 JUL 2011</t>
  </si>
  <si>
    <t xml:space="preserve">11 AUG  2011 </t>
  </si>
  <si>
    <t>11 SEP  2011</t>
  </si>
  <si>
    <t>Engr. Abdullahi</t>
  </si>
  <si>
    <t>Mr. C.ONUGHA</t>
  </si>
  <si>
    <t>Consultancy Services for the Supervision of Construction/Up-gading of Aeromedical Centre Main Building and Perimeter Fence</t>
  </si>
  <si>
    <t>7FEB-21 FEB 2011</t>
  </si>
  <si>
    <t>28 FEB -7 MAR 2011</t>
  </si>
  <si>
    <t>7 MAR- 21 MAR 2011</t>
  </si>
  <si>
    <t>4 APR-18 APR 2011</t>
  </si>
  <si>
    <t>18  APR- 2 MAY 2011</t>
  </si>
  <si>
    <t>30 MAY- 15 JUN 2011</t>
  </si>
  <si>
    <t xml:space="preserve"> 15 JUN- 27 JUN 2011 </t>
  </si>
  <si>
    <t>11 JUL-26 JUL 2011</t>
  </si>
  <si>
    <t xml:space="preserve">11  AUG 2011 </t>
  </si>
  <si>
    <t>11  SEPT 2011</t>
  </si>
  <si>
    <t>Dr. E.Shittu</t>
  </si>
  <si>
    <t>Consultancy Services for the Supervision of Construction Flying School First Floor Classroom Block</t>
  </si>
  <si>
    <t xml:space="preserve">15 JUN- 27 JUN 2011 </t>
  </si>
  <si>
    <t xml:space="preserve">Engr. Abdullahi </t>
  </si>
  <si>
    <t>Capt. Caulcrick</t>
  </si>
  <si>
    <t>Ministry/Department/Agency: Nigerian College of Aviation Technology</t>
  </si>
  <si>
    <t>Desk Officer/Contact #: Engr. Audu Ali/08034872238</t>
  </si>
  <si>
    <t>Purchase of Aerobatic Aircraft (On Going)</t>
  </si>
  <si>
    <t>NCAT/GDS/DC/2010/003</t>
  </si>
  <si>
    <t>LOT 11</t>
  </si>
  <si>
    <t xml:space="preserve">        DC</t>
  </si>
  <si>
    <t>Post-Qualification</t>
  </si>
  <si>
    <t xml:space="preserve">    MTB</t>
  </si>
  <si>
    <t>22 FEB- 8 MAR-2010</t>
  </si>
  <si>
    <t>8 MAR- 18 MAR 2010</t>
  </si>
  <si>
    <t>22 MAR- 19 APR 2010</t>
  </si>
  <si>
    <t>19 APR 2010</t>
  </si>
  <si>
    <t>19 APR-3 MAY2010</t>
  </si>
  <si>
    <t xml:space="preserve"> 3 -17MAY 2010</t>
  </si>
  <si>
    <t>18 MAY- 2JUN 2010</t>
  </si>
  <si>
    <t>2JUN- 16JUN 2010</t>
  </si>
  <si>
    <t>16JUN- 30JUL 2010</t>
  </si>
  <si>
    <t>14 SEP 2010</t>
  </si>
  <si>
    <t>15 SEP- 29SEP 2010</t>
  </si>
  <si>
    <t>Engr. Ibrahim Hirse/ Manshop</t>
  </si>
  <si>
    <t>Purchase of Aircraft Spare Parts</t>
  </si>
  <si>
    <t>NCAT/GDS/DC/2010/005</t>
  </si>
  <si>
    <t xml:space="preserve">        DP</t>
  </si>
  <si>
    <t xml:space="preserve">     PTB</t>
  </si>
  <si>
    <t>5-APR-2011</t>
  </si>
  <si>
    <t>17-MAY-2011</t>
  </si>
  <si>
    <t>7-JUN-2011</t>
  </si>
  <si>
    <t>21-JUN-2011</t>
  </si>
  <si>
    <t>5-JUL-2011</t>
  </si>
  <si>
    <t>18-JUL-2011</t>
  </si>
  <si>
    <t>2-AUG-2011</t>
  </si>
  <si>
    <t>01-NOV-2011</t>
  </si>
  <si>
    <t>8-NOV-2011</t>
  </si>
  <si>
    <t>Engtr. Audu Ali</t>
  </si>
  <si>
    <t>Purchase of Operational Vehicles(on-going)</t>
  </si>
  <si>
    <t>NCAT/GDS/NCB/2011/005</t>
  </si>
  <si>
    <t>LOT 12</t>
  </si>
  <si>
    <t xml:space="preserve">       NCB</t>
  </si>
  <si>
    <t xml:space="preserve">     MTB</t>
  </si>
  <si>
    <t>22 FEB- 8 MAR-2011</t>
  </si>
  <si>
    <t>8 MAR- 18 MAR 2011</t>
  </si>
  <si>
    <t>22 MAR- 19 APR 2011</t>
  </si>
  <si>
    <t>19 APR 2011</t>
  </si>
  <si>
    <t>19 APR- 3MAY 2011</t>
  </si>
  <si>
    <t>3-17 MAY 2011</t>
  </si>
  <si>
    <t>4 MAY- 18 MAY 2011</t>
  </si>
  <si>
    <t>19 MAY- 2 JUN 2011</t>
  </si>
  <si>
    <t>3 JUN- 17 JUN 2011</t>
  </si>
  <si>
    <t>18 JUN- 4 JULY 2011</t>
  </si>
  <si>
    <t>Transport Officer</t>
  </si>
  <si>
    <t>Registrar</t>
  </si>
  <si>
    <t>Construction/Upgrading  of Aeromedical Centre Main Building &amp; Perimetrer Fence</t>
  </si>
  <si>
    <t>NCAT/WKS/NCB/2010/001</t>
  </si>
  <si>
    <t>140,000,000.00</t>
  </si>
  <si>
    <t>Post Qualification</t>
  </si>
  <si>
    <t>2-16FEB2010</t>
  </si>
  <si>
    <t>16FEB-1MAR2010</t>
  </si>
  <si>
    <t>1 - 14 MAR2011</t>
  </si>
  <si>
    <t>12 APR 2011</t>
  </si>
  <si>
    <t>12-26APR 2011</t>
  </si>
  <si>
    <t>26 APR- 10 May 2011</t>
  </si>
  <si>
    <t>12-26AUG 2011</t>
  </si>
  <si>
    <t>26 AUG -2SEP 2011</t>
  </si>
  <si>
    <t>20/03/2012</t>
  </si>
  <si>
    <t>31 MARCH 2012</t>
  </si>
  <si>
    <t>Purchase and Installation of Aerodynamic Trainer System  (On-Going)</t>
  </si>
  <si>
    <t>NCAT/WKS/DC/2010/002</t>
  </si>
  <si>
    <t>43,450,000.00</t>
  </si>
  <si>
    <t>DC</t>
  </si>
  <si>
    <t>17JAN-2FEB2010</t>
  </si>
  <si>
    <t>2 - 16FEB2010</t>
  </si>
  <si>
    <t>1 - 14 MAR2010</t>
  </si>
  <si>
    <t>12 APR 2010</t>
  </si>
  <si>
    <t>12-26APR 2010</t>
  </si>
  <si>
    <t>26 Apr- 10 May 2010</t>
  </si>
  <si>
    <t>12 -26-AUG-2010</t>
  </si>
  <si>
    <t>Engr.Abdullahi/SA</t>
  </si>
  <si>
    <t>Engr. L.Tachio</t>
  </si>
  <si>
    <t>31 MAR 2010</t>
  </si>
  <si>
    <t>11 MAY 2010</t>
  </si>
  <si>
    <t>08 JUN- 13 JUL 2010</t>
  </si>
  <si>
    <t>13-JUL-2010</t>
  </si>
  <si>
    <t>13-27 JUL-2010</t>
  </si>
  <si>
    <t>6 OCT 2010</t>
  </si>
  <si>
    <t>6-13OCT2010</t>
  </si>
  <si>
    <t>30 OCT 2010</t>
  </si>
  <si>
    <t>15 APR 2011</t>
  </si>
  <si>
    <t>15MAY 2011</t>
  </si>
  <si>
    <t>Purchase and Installation of Gas Turbine Engine Trainer (On-Going)</t>
  </si>
  <si>
    <t>NCAT/WKS/DC/2010/007</t>
  </si>
  <si>
    <t>70,140,000.00</t>
  </si>
  <si>
    <t>06 APR- 17 APR 2010</t>
  </si>
  <si>
    <t>18 MAY- 29 JUN 2010</t>
  </si>
  <si>
    <t>29-JUN-2010</t>
  </si>
  <si>
    <t>1 JUL- 18 JUL 2010</t>
  </si>
  <si>
    <t>19 JUL- 30 JUL 2010</t>
  </si>
  <si>
    <t>12-26-AUG-2010</t>
  </si>
  <si>
    <t>14 AUG- 20 AUG 2010</t>
  </si>
  <si>
    <t>31 MARCH 2011</t>
  </si>
  <si>
    <t>Engr. Abdullahi/SA</t>
  </si>
  <si>
    <t>31-MAR-2010</t>
  </si>
  <si>
    <t>11-MAY-2010</t>
  </si>
  <si>
    <t>27JUL -11AUG2010</t>
  </si>
  <si>
    <t>6 -13 OCT 2010</t>
  </si>
  <si>
    <t>30-OCT-2010</t>
  </si>
  <si>
    <t>15 MAY 2011</t>
  </si>
  <si>
    <t>Purchase and Installation of Avionuics System Trainer (On-Going)</t>
  </si>
  <si>
    <t>NCAT/WKS/DC/2010/008</t>
  </si>
  <si>
    <t>39,550,000.00</t>
  </si>
  <si>
    <t>12-26-AUG-2009</t>
  </si>
  <si>
    <t>14 AUG- 20 AUG 2009</t>
  </si>
  <si>
    <t>31MAR2010</t>
  </si>
  <si>
    <t>1-14 APR 2010</t>
  </si>
  <si>
    <t>6 - 13 OCT 2010</t>
  </si>
  <si>
    <t>Construction of perimeter fence for Aircraft Navigational Station,Layin Zomo - Zaria</t>
  </si>
  <si>
    <t>NCAT/WKS/NCB/2011/011</t>
  </si>
  <si>
    <t>20,000,000.00</t>
  </si>
  <si>
    <t>POST-Qualification</t>
  </si>
  <si>
    <t>17JAN-2FEB2011</t>
  </si>
  <si>
    <t>06 APR - 17 APR 2011</t>
  </si>
  <si>
    <t>18 MAY - 29 JUN 2011</t>
  </si>
  <si>
    <t>29 JUN 2011</t>
  </si>
  <si>
    <t>1JUN -18JUL2011</t>
  </si>
  <si>
    <t>19JUL-30JUL2011</t>
  </si>
  <si>
    <t>1 - 14 AUG 2011</t>
  </si>
  <si>
    <t>14 -30 AUG 2011</t>
  </si>
  <si>
    <t>19 SEP 2011</t>
  </si>
  <si>
    <t>15 MAR 2012</t>
  </si>
  <si>
    <t>31 APR2012</t>
  </si>
  <si>
    <t>Aih. S.T.Yahaya</t>
  </si>
  <si>
    <t xml:space="preserve">Rehabilitation/Construction of College Road Network &amp; Drainages  </t>
  </si>
  <si>
    <t>NCAT/WKS/NCB/2011/002</t>
  </si>
  <si>
    <t>275,992,880.50</t>
  </si>
  <si>
    <t>24 MAR- 5 APR 2010</t>
  </si>
  <si>
    <t>06 APR- 17 APR 2011</t>
  </si>
  <si>
    <t>18 MAY- 29 JUN 2011</t>
  </si>
  <si>
    <t>29-JUN-2011</t>
  </si>
  <si>
    <t>1 JUL- 18 JUL 2011</t>
  </si>
  <si>
    <t>19 JUL- 30 JUL 2011</t>
  </si>
  <si>
    <t>1 AUG- 13 AUG 2011</t>
  </si>
  <si>
    <t>14 AUG- 20 AUG 2011</t>
  </si>
  <si>
    <t>13 SEP 2011</t>
  </si>
  <si>
    <t>13 APR 2012</t>
  </si>
  <si>
    <t>13 JUN 2012</t>
  </si>
  <si>
    <t>G.C Onugha</t>
  </si>
  <si>
    <t>Construction of Flying School First Floor Classroom Block</t>
  </si>
  <si>
    <t>NCAT/WKS/NCB/2011/003</t>
  </si>
  <si>
    <t>90,000,000.00</t>
  </si>
  <si>
    <t>24 MAR- 5 APR 2011</t>
  </si>
  <si>
    <t>27 AUG  2011</t>
  </si>
  <si>
    <t>13 OCT 2011</t>
  </si>
  <si>
    <t>13 NOV 2011</t>
  </si>
  <si>
    <t>Capt. S.Caulcrick</t>
  </si>
  <si>
    <t>Supply and Installation of ADS-B Base Station and Airborne Equipment(on-going)</t>
  </si>
  <si>
    <t>NCAT/WKS/DC/2010/004</t>
  </si>
  <si>
    <t>59,803,322.00</t>
  </si>
  <si>
    <t>27  AUG  2011</t>
  </si>
  <si>
    <t>Engr. Tijani</t>
  </si>
  <si>
    <t>Alh. S.T.Yahaya</t>
  </si>
  <si>
    <t>8JUN-13JUL 2010</t>
  </si>
  <si>
    <t>13 JUL 2010</t>
  </si>
  <si>
    <t>Purchase of Two (2) Trainer Helicopter (On-Going)</t>
  </si>
  <si>
    <t xml:space="preserve">     FEC</t>
  </si>
  <si>
    <t>20 APR- 3 MAY 2010</t>
  </si>
  <si>
    <t>4 MAY- 18 MAY 2010</t>
  </si>
  <si>
    <t>19 MAY- 2 JUN 2010</t>
  </si>
  <si>
    <t>3 JUN- 17 JUN 2010</t>
  </si>
  <si>
    <t>18 JUN- 4 JULY 2010</t>
  </si>
  <si>
    <t>4 JAN 2011</t>
  </si>
  <si>
    <t>5 JAN- 18 JAN 2011</t>
  </si>
  <si>
    <t>1-JUN-2010</t>
  </si>
  <si>
    <t>1-JUL-2010</t>
  </si>
  <si>
    <t>26-NOV-2010</t>
  </si>
  <si>
    <t>8-DEC-2010</t>
  </si>
  <si>
    <t>29-DEC-2010</t>
  </si>
  <si>
    <t>NCAT/GDS/DC/2011/005</t>
  </si>
  <si>
    <t>20 APR- 3 MAY 2011</t>
  </si>
  <si>
    <t>4 JAN 2012</t>
  </si>
  <si>
    <t>5 JAN- 18 JAN 2012</t>
  </si>
  <si>
    <t>Japhet Yalson</t>
  </si>
  <si>
    <t>C. Manshop</t>
  </si>
  <si>
    <t>Purchase of Aircraft Fuel(Avgas 100LL,Jet A-1 &amp; Lubricants)</t>
  </si>
  <si>
    <t>NCAT/GSD/NCB/2011/0015</t>
  </si>
  <si>
    <t>C.Manshop</t>
  </si>
  <si>
    <t>Supply of  ONE(1) Mechtronic Ascent Simulator(6 MOUV Flight Simulator)</t>
  </si>
  <si>
    <t>NCAT/GDS/DC/2011/008</t>
  </si>
  <si>
    <t>LOT 14</t>
  </si>
  <si>
    <t>11 JUN- 11 JUL 2012</t>
  </si>
  <si>
    <t>12 DEC 2012- 12 JAN 2013</t>
  </si>
  <si>
    <t>Capt. Abbas/ Aba</t>
  </si>
  <si>
    <t>Capt S. Caulcrick</t>
  </si>
  <si>
    <t>Purchase of Visual Tower Simulator(on-going)</t>
  </si>
  <si>
    <t>NCAT/GDS/DC/2010/001</t>
  </si>
  <si>
    <t>LOT 13</t>
  </si>
  <si>
    <t xml:space="preserve">       DC</t>
  </si>
  <si>
    <t>22 FEB - 10 MAR 2010</t>
  </si>
  <si>
    <t>25 MAR- 7 MAY 2010</t>
  </si>
  <si>
    <t>7 MAY 2010</t>
  </si>
  <si>
    <t>8 MAY- 30 MAY 2010</t>
  </si>
  <si>
    <t>1 JUN- 1 JUL 2010</t>
  </si>
  <si>
    <t>2 JUL- 16 JUL 2010</t>
  </si>
  <si>
    <t>17 JUL - 24 JUL 2010</t>
  </si>
  <si>
    <t>23-DEC-2010</t>
  </si>
  <si>
    <t>22-MAY-2010</t>
  </si>
  <si>
    <t>Engr. Tijjani</t>
  </si>
  <si>
    <t>Engr. S.T. Yahaya</t>
  </si>
  <si>
    <t>22-FEB-2010</t>
  </si>
  <si>
    <t>3-AUG-2010</t>
  </si>
  <si>
    <t>24-AUG-2010</t>
  </si>
  <si>
    <t>19-NOV-2010</t>
  </si>
  <si>
    <t>24 DEC 2010</t>
  </si>
  <si>
    <t>10-FEB-2011</t>
  </si>
  <si>
    <t>Completion of Construction of Library Complex (On-Going)</t>
  </si>
  <si>
    <t>NCAT/WKS/NCB/2009/001</t>
  </si>
  <si>
    <t>231,420,781.23</t>
  </si>
  <si>
    <t>2-16FEB2009</t>
  </si>
  <si>
    <t>16FEB-1MAR2009</t>
  </si>
  <si>
    <t>1 - 14 MAR2009</t>
  </si>
  <si>
    <t>12 APR 2009</t>
  </si>
  <si>
    <t>12-26APR 2009</t>
  </si>
  <si>
    <t>26 APR- 10 May 2009</t>
  </si>
  <si>
    <t>20/03/2011</t>
  </si>
  <si>
    <t>E. Gandu</t>
  </si>
  <si>
    <t>18JUL-29AU2009</t>
  </si>
  <si>
    <t>29 AUG 2009</t>
  </si>
  <si>
    <t>1- 18 SEP 2009</t>
  </si>
  <si>
    <t>8 OCT 2009</t>
  </si>
  <si>
    <t>6 APRIL 2002</t>
  </si>
  <si>
    <t>8-OCT-2009 (Re-awarded)</t>
  </si>
  <si>
    <t>8/02/2010</t>
  </si>
  <si>
    <t>4/05/2010</t>
  </si>
  <si>
    <t>Completion of Construction of College Auditorium (On-Going)</t>
  </si>
  <si>
    <t>NCAT/WKS/NCB/2009/002</t>
  </si>
  <si>
    <t>328,644,078.00</t>
  </si>
  <si>
    <t>17JAN-2FEB2009</t>
  </si>
  <si>
    <t>2 - 16FEB20009</t>
  </si>
  <si>
    <t xml:space="preserve">16FEB-1MAR2009  </t>
  </si>
  <si>
    <t>26 Apr- 10 May 2009</t>
  </si>
  <si>
    <t>05/12/2011</t>
  </si>
  <si>
    <t>31 JAN 2012</t>
  </si>
  <si>
    <t>14 DEC 2009</t>
  </si>
  <si>
    <t>6 /4/2002</t>
  </si>
  <si>
    <t>4 MAR 2010</t>
  </si>
  <si>
    <t>8 JUN 2010</t>
  </si>
  <si>
    <t>Construction and Furnishing of Students Hostel BLOCK A (On-Going)</t>
  </si>
  <si>
    <t>NCAT/WKS/NCB/2009/007</t>
  </si>
  <si>
    <t>225,943,799.81</t>
  </si>
  <si>
    <t>24 MAR- 5 APR 2009</t>
  </si>
  <si>
    <t>06 APR- 17 APR 2009</t>
  </si>
  <si>
    <t>18 MAY- 29 JUN 2009</t>
  </si>
  <si>
    <t>29-JUN-2009</t>
  </si>
  <si>
    <t>1 JUL- 18 JUL 2009</t>
  </si>
  <si>
    <t>19 JUL- 30 JUL 2009</t>
  </si>
  <si>
    <t>1 AUG- 13 AUG 2009</t>
  </si>
  <si>
    <t>10/03/2011</t>
  </si>
  <si>
    <t>31-MAR-2009</t>
  </si>
  <si>
    <t>11-MAY-2009</t>
  </si>
  <si>
    <t>08 JUN- 13 JUL 2009</t>
  </si>
  <si>
    <t>13-JUL-2009</t>
  </si>
  <si>
    <t>27-JUL-2009</t>
  </si>
  <si>
    <t>26-AUG-2009</t>
  </si>
  <si>
    <t>2-SEP-2009</t>
  </si>
  <si>
    <t>07-OCT-2009</t>
  </si>
  <si>
    <t>Construction and Furnishing of Classroom (On-Going)</t>
  </si>
  <si>
    <t>NCAT/WKS/NCB/2009/008</t>
  </si>
  <si>
    <t>92,306,731.31</t>
  </si>
  <si>
    <t>22/02/2011</t>
  </si>
  <si>
    <t>H.O Toluhi</t>
  </si>
  <si>
    <t>21 APR- 01 JUN 2009</t>
  </si>
  <si>
    <t>01-JUN-2009</t>
  </si>
  <si>
    <t>01-JUL-2009</t>
  </si>
  <si>
    <t>05-SEP-2009</t>
  </si>
  <si>
    <t>12-OCT-2009</t>
  </si>
  <si>
    <t>Resurfacing and Extension of Runway and Taxi way</t>
  </si>
  <si>
    <t>NCAT/WKS/NCB/2011/001</t>
  </si>
  <si>
    <t>2,200,000,000.00</t>
  </si>
  <si>
    <t>Pre-Qualification</t>
  </si>
  <si>
    <t>8 - 22 AUG 2011</t>
  </si>
  <si>
    <t>22 AUG - 5 SEP 2011</t>
  </si>
  <si>
    <t>5 SEP - 3 OCT 2011</t>
  </si>
  <si>
    <t>3 OCT 2011</t>
  </si>
  <si>
    <t>3 - 17 OCT 2011</t>
  </si>
  <si>
    <t>17 - 30 OCT 2011</t>
  </si>
  <si>
    <t>7 - 21 NOV 2011</t>
  </si>
  <si>
    <t>21 - 28 NOV 2011</t>
  </si>
  <si>
    <t>5 DEC 2011</t>
  </si>
  <si>
    <t>19 DEC 2011</t>
  </si>
  <si>
    <t>15 DEC 2012</t>
  </si>
  <si>
    <t>31 DEC 2012</t>
  </si>
  <si>
    <t>Construction and Furnishing of Student Hostel BLOCK B</t>
  </si>
  <si>
    <t>45,150,786.00</t>
  </si>
  <si>
    <t>Purchase and Installation of Programmable Controller Laboratory</t>
  </si>
  <si>
    <t>23,004,230.00</t>
  </si>
  <si>
    <t>Engr. Isa Danjuma</t>
  </si>
  <si>
    <t>W.B Disu</t>
  </si>
  <si>
    <t>Completion of AVNET project</t>
  </si>
  <si>
    <t>NCAT/WKS/NCB/2011/004</t>
  </si>
  <si>
    <t>25,000,000.00</t>
  </si>
  <si>
    <t>Engr. Bassey</t>
  </si>
  <si>
    <t>H.O. Toluhi</t>
  </si>
  <si>
    <t>Rehabilitation of 3rd Hangar</t>
  </si>
  <si>
    <t>NCAT/WKS/NCB/2011/005</t>
  </si>
  <si>
    <t>479,080,980.00</t>
  </si>
  <si>
    <t>24 OCT- 5 NOV 2011</t>
  </si>
  <si>
    <t>06 NOV- 17 NOV 2011</t>
  </si>
  <si>
    <t>18 NOV- 29 DEC 2011</t>
  </si>
  <si>
    <t>29-DEC-2011</t>
  </si>
  <si>
    <t>1 JAN- 18 JAN 2012</t>
  </si>
  <si>
    <t>19 JAN- 30 JAN 2012</t>
  </si>
  <si>
    <t>1 FEB- 13 FEB 2012</t>
  </si>
  <si>
    <t>14 FEB- 20 FEB 2012</t>
  </si>
  <si>
    <t>20 MAR 2012</t>
  </si>
  <si>
    <t>31 JUL. 2012</t>
  </si>
  <si>
    <t>31 AUG. 2012</t>
  </si>
  <si>
    <t>Supply and Installation of Airfield Lighting- CAT1</t>
  </si>
  <si>
    <t>NCAT/WKS/NCB/2011/006</t>
  </si>
  <si>
    <t>211,750,000.00</t>
  </si>
  <si>
    <t>20 SEP 2011</t>
  </si>
  <si>
    <t>13 MAR 2012</t>
  </si>
  <si>
    <t>13 NOV 2012</t>
  </si>
  <si>
    <t>Engr. John Ali</t>
  </si>
  <si>
    <t>W.B. Disu</t>
  </si>
  <si>
    <t xml:space="preserve">Purchase and Installation of AS Trainer for AME School </t>
  </si>
  <si>
    <t>NCAT/WKS/DC/2011/002</t>
  </si>
  <si>
    <t>53,196,589.00</t>
  </si>
  <si>
    <t>Engr. M.A.Yusuf</t>
  </si>
  <si>
    <t>Engr. L. Tachio</t>
  </si>
  <si>
    <t>Automation of AIS Simulator</t>
  </si>
  <si>
    <t>NCAT/WKS/DC/2011/004</t>
  </si>
  <si>
    <t>29,707,755.00</t>
  </si>
  <si>
    <t>13 SEP  2011</t>
  </si>
  <si>
    <t>13 OCT   2011</t>
  </si>
  <si>
    <t>Mrs. Adekola</t>
  </si>
  <si>
    <t>Alh. S.T. Yahaya</t>
  </si>
  <si>
    <t>Completion of Construction of College Perimeter Fence(on-going)</t>
  </si>
  <si>
    <t>NCAT/WKS/NCB/2010/009</t>
  </si>
  <si>
    <t>976,492,527.29</t>
  </si>
  <si>
    <t>7 - 14 FEB2011</t>
  </si>
  <si>
    <t>14 - 21 FEB 2011</t>
  </si>
  <si>
    <t>7 MAR 2011</t>
  </si>
  <si>
    <t>6 JUL 2012</t>
  </si>
  <si>
    <t>5 AUG 2012</t>
  </si>
  <si>
    <t>Engr. Audu Ali</t>
  </si>
  <si>
    <t>29 OCT-12 NOV 2010</t>
  </si>
  <si>
    <t>29 OCT- 26 NOV 2010</t>
  </si>
  <si>
    <t>26 NOV 2010</t>
  </si>
  <si>
    <t>10- DEC- 2010</t>
  </si>
  <si>
    <t>12 JAN 2011</t>
  </si>
  <si>
    <t>Consultancy Services for the Design and Supervision of the Resurfacing and Extension of Runway and Taxiway</t>
  </si>
  <si>
    <t>Consultancy Services for the Supervision of Rehabilitation of 3rd Hangar</t>
  </si>
  <si>
    <t>Consultancy Services for the Design and Supervision of the Construction of Students Hostel Block B</t>
  </si>
  <si>
    <t>11 AUG 2011</t>
  </si>
  <si>
    <t>11 SEPT 2011</t>
  </si>
  <si>
    <t>C.Onugha</t>
  </si>
  <si>
    <t>Provision of Insurance Cover for the College Assets</t>
  </si>
  <si>
    <t>27JUN-10JUL2011</t>
  </si>
  <si>
    <t>26JUL-10AUG2011</t>
  </si>
  <si>
    <t>Abubakar Aliyu</t>
  </si>
  <si>
    <t>NIGERIAN METEOROLOGICAL AGENCY</t>
  </si>
  <si>
    <t>Desk Officer/Contact #: H.O. Abdulkareem</t>
  </si>
  <si>
    <t>PROCUREMENT AND INSTALLATION OF LIDAR BASED WINDSHEAR ALERT SYSTEM FOR ABUJA, KANO, LAGOS &amp; PH (in 3 years)</t>
  </si>
  <si>
    <t>QBS</t>
  </si>
  <si>
    <t>Man Month Rate</t>
  </si>
  <si>
    <t>6 - 27 Apr,11</t>
  </si>
  <si>
    <t>27Apr - 4May, 11</t>
  </si>
  <si>
    <t>11-15May, 11</t>
  </si>
  <si>
    <t xml:space="preserve">16-29 May, 11 </t>
  </si>
  <si>
    <t xml:space="preserve">29 May, 11 </t>
  </si>
  <si>
    <t>30 May, 11</t>
  </si>
  <si>
    <t>2 Jun, 2011</t>
  </si>
  <si>
    <t>30 Jun, 11</t>
  </si>
  <si>
    <t>8 Aug, 11</t>
  </si>
  <si>
    <t>15 Aug, 11</t>
  </si>
  <si>
    <t>22 Aug, 11</t>
  </si>
  <si>
    <t>25 Aug, 11</t>
  </si>
  <si>
    <t>1 Sept, 11</t>
  </si>
  <si>
    <t>ON DEMAND</t>
  </si>
  <si>
    <t>Monthly</t>
  </si>
  <si>
    <t>1 Dec, 11</t>
  </si>
  <si>
    <t>Engr C.E. Ummunnakwe</t>
  </si>
  <si>
    <t>Mr. I.D. Nnodu</t>
  </si>
  <si>
    <t>PROCUREMENT OF CONVENTIONAL EQUIPMENT FOR MET STATIONS NATIONWIDE</t>
  </si>
  <si>
    <t>13</t>
  </si>
  <si>
    <t>National Competitive Bidding</t>
  </si>
  <si>
    <t xml:space="preserve">Parastatal </t>
  </si>
  <si>
    <t>4tht - 30th Oct</t>
  </si>
  <si>
    <t>4th - 15th Nov.</t>
  </si>
  <si>
    <t>Engr. S.A. Aderinto</t>
  </si>
  <si>
    <t>Mr. I.D.Nnodu</t>
  </si>
  <si>
    <t>Budgetary Year: 2011 --- Goods</t>
  </si>
  <si>
    <t>Procurement Plan - Works</t>
  </si>
  <si>
    <t>Desk Officer/Contact #: Engr. H.O. Abdulkareem, 08035029300</t>
  </si>
  <si>
    <t>08035029300</t>
  </si>
  <si>
    <t>FEC/ MTB  Approval</t>
  </si>
  <si>
    <t>National Weather Forecasting and Climate Research Centre, Abuja (under the National Weather Observation and Forecasting Infrastructure initiative) -Infrastructure and Equipment</t>
  </si>
  <si>
    <t>National Competative Bidding</t>
  </si>
  <si>
    <t>282,315,566.00</t>
  </si>
  <si>
    <t>Ministerial Tender Board</t>
  </si>
  <si>
    <t>7th  Feb -7th March.</t>
  </si>
  <si>
    <t>7th March</t>
  </si>
  <si>
    <t>8-15th  March</t>
  </si>
  <si>
    <t xml:space="preserve">16th - 23rd March </t>
  </si>
  <si>
    <t>24th March  - 21st April</t>
  </si>
  <si>
    <t>22nd  April   - 29th  April</t>
  </si>
  <si>
    <t>2nd May -9th May</t>
  </si>
  <si>
    <t xml:space="preserve">10th - 17th May  </t>
  </si>
  <si>
    <t>31st Oct.</t>
  </si>
  <si>
    <t>1st  - 30th Nov.</t>
  </si>
  <si>
    <t>Engr. H.O. Abdulkareem</t>
  </si>
  <si>
    <t>Mr I.D. Nnodu</t>
  </si>
  <si>
    <t>PROCUREMENT AND INSTALLATIONS OF 4NOS.  UPPER AIR SOUNDING EQUIPMENT &amp; 7NOS. CONSUMMABLES. (on-going)</t>
  </si>
  <si>
    <t>11</t>
  </si>
  <si>
    <t>Parastatal Tender Board</t>
  </si>
  <si>
    <t>28 Feb.</t>
  </si>
  <si>
    <t>14th March</t>
  </si>
  <si>
    <t>Engr. C. E. Ummunnakwe</t>
  </si>
  <si>
    <t>PROCUREMENT AND INSTALLATION OF 8NOS.  INTERGRATED WEATHER OBSERVING DISPLAY SYSTEMS (AWODS)</t>
  </si>
  <si>
    <t>PROCUREMENT AND INSTALLATION OF WINDSHEAR ALERT SYSTEM (New)</t>
  </si>
  <si>
    <t>24th March  - 31st March</t>
  </si>
  <si>
    <t>1st April-8th April</t>
  </si>
  <si>
    <t xml:space="preserve">11th - 18th April  </t>
  </si>
  <si>
    <t>30 Sept</t>
  </si>
  <si>
    <t>1st  - 31stOct.</t>
  </si>
  <si>
    <t>PROCUREMENT AND INSTALLATION OF SADIS (SATELLITE DIST SYSTEM AND ACCESSORIES) (On-going)</t>
  </si>
  <si>
    <t>CONSTRUCTION OF 7Nos. NEW SYNOPTIC STATIONS (New)</t>
  </si>
  <si>
    <t>1st  - 31st Oct.</t>
  </si>
  <si>
    <t>Alhaji Garba Adamu</t>
  </si>
  <si>
    <t xml:space="preserve">PROCUREMENT OF 6NO. THUNDERSTORM/ LIGHTING DETECTORS (2per lot) (On-going) </t>
  </si>
  <si>
    <t xml:space="preserve">CONSTRUCTION AND EQUIPPING CENTRAL INSTRUMENT MAINTAINANCE WORKSHOP AT ABUJA. </t>
  </si>
  <si>
    <t>PROCUREMENT &amp; INSTALLATION OF METEOFACTORY SYSTEM</t>
  </si>
  <si>
    <t xml:space="preserve">1st  - 31st Oct.z                      </t>
  </si>
  <si>
    <t>PROCUREMENT OF AUTOMATIC WEATHER OBSERVATION SYSTEM FOR 5Nos. MET STATIONS NATIONWIDE (On-going)</t>
  </si>
  <si>
    <t>PROCUREMENT OF AUTOMATIC WEATHER OBSERVATION SYSTEM FOR 2Nos. MET STATIONS NATIONWIDE (New)</t>
  </si>
  <si>
    <t>1st  - 31st Nov</t>
  </si>
  <si>
    <t>PROCUREMENT AND INSTALLATION OF 3NO AIR QUALITY &amp; OZONE MONITORING EQUIPMENT FOR THREE ZONES (New)</t>
  </si>
  <si>
    <t>12</t>
  </si>
  <si>
    <t>1st  - 31st Oct</t>
  </si>
  <si>
    <t xml:space="preserve">PROCUREMENT OF SOLAR POWER SYSTEMS FOR 25 SYNOPTIC STATIONS </t>
  </si>
  <si>
    <t>Engr J. Ibekwe</t>
  </si>
  <si>
    <t>PROCUREMENT AND INSTALLATION OF NUMERICAL WEATHER PREDICTION EQUIPMENT (CLUSTERS FOR MODELLING) (On - going)</t>
  </si>
  <si>
    <t>14</t>
  </si>
  <si>
    <t>Dr EAfiesimama</t>
  </si>
  <si>
    <t>CONSTRUCTION OF 2 MARINE MET FORECAST OFFICE &amp; ENCLOSURES (On - going)</t>
  </si>
  <si>
    <t>15</t>
  </si>
  <si>
    <t>Mrs J.E Ukeje</t>
  </si>
  <si>
    <t>CONSTRUCTION OF 2 MARINE MET FORECAST OFFICE &amp; ENCLOSURES (New)</t>
  </si>
  <si>
    <t xml:space="preserve">       </t>
  </si>
  <si>
    <t xml:space="preserve"> 2NOS. VOLMET EQUIPMENT FOR 2 AREA CONTROLLERS (IKEJA &amp; KANO) (On - going)</t>
  </si>
  <si>
    <t>16</t>
  </si>
  <si>
    <t xml:space="preserve">PROCUREMENT AND INSTALLATION OF ATIS BROADCAST EQUIPMENTS FOR 1No AIRPORT:  (New) </t>
  </si>
  <si>
    <t>PROCUREMNT AND INSTALLATION OF 4NOS. WEATHER MONITORING SYSTEMS AND CONSUMABLES (DOPPLER WEATHER RADAR) (2NOS in 2011 and 2Nos in 2012) (New)</t>
  </si>
  <si>
    <t>17</t>
  </si>
  <si>
    <t>International impetative Bidding</t>
  </si>
  <si>
    <t>Pre Qualification</t>
  </si>
  <si>
    <t>7th  Feb -21st Feb.</t>
  </si>
  <si>
    <t>21st Feb -21st March.</t>
  </si>
  <si>
    <t>21st March</t>
  </si>
  <si>
    <t xml:space="preserve">22nd March -1st April </t>
  </si>
  <si>
    <t xml:space="preserve">4th - 11th April </t>
  </si>
  <si>
    <t>18th April  - 16th May</t>
  </si>
  <si>
    <t>17th May  - 24th May</t>
  </si>
  <si>
    <t>25th May- 1st June</t>
  </si>
  <si>
    <t xml:space="preserve">2nd June - 16th June  </t>
  </si>
  <si>
    <t xml:space="preserve">31st May </t>
  </si>
  <si>
    <t>1st  - 29th June</t>
  </si>
  <si>
    <t>Desk Officer/Contact #: Haleed S. Dass</t>
  </si>
  <si>
    <t>Capital Training Program (Local)</t>
  </si>
  <si>
    <t>Time Base</t>
  </si>
  <si>
    <t>6 - 27 Apr,10</t>
  </si>
  <si>
    <t>27 Apr - 4 May, 10</t>
  </si>
  <si>
    <t>11-15May, 10</t>
  </si>
  <si>
    <t xml:space="preserve">16-29 May, 10 </t>
  </si>
  <si>
    <t xml:space="preserve">29 May, 10 </t>
  </si>
  <si>
    <t>30 May, 10</t>
  </si>
  <si>
    <t>2 Jun, 2010</t>
  </si>
  <si>
    <t>30 Jun, 10</t>
  </si>
  <si>
    <t>8 Aug, 10</t>
  </si>
  <si>
    <t>15 Aug, 10</t>
  </si>
  <si>
    <t>22 Aug, 10</t>
  </si>
  <si>
    <t>25 Aug, 10</t>
  </si>
  <si>
    <t>1 Sept, 10</t>
  </si>
  <si>
    <t>1 Dec, 10</t>
  </si>
  <si>
    <t>Procurement Dept.</t>
  </si>
  <si>
    <t>Director Admin &amp; Supply</t>
  </si>
  <si>
    <t xml:space="preserve">Capital Training Program (Foreign)  </t>
  </si>
  <si>
    <t>161,776,616</t>
  </si>
  <si>
    <t>Consultancy for ICT master plan.</t>
  </si>
  <si>
    <t xml:space="preserve">Director Engineering and Technical Services </t>
  </si>
  <si>
    <t xml:space="preserve">Equipment, Building and Motor Vehicle Insurance </t>
  </si>
  <si>
    <t>Time Base/Value</t>
  </si>
  <si>
    <t xml:space="preserve">Director Legal services </t>
  </si>
  <si>
    <t>International Obligations;</t>
  </si>
  <si>
    <t xml:space="preserve">Fees </t>
  </si>
  <si>
    <t>Lumpsum</t>
  </si>
  <si>
    <t xml:space="preserve">Director  Weather Forecasting Services </t>
  </si>
  <si>
    <t>Consultancy for production of Aviation Weather Guide</t>
  </si>
  <si>
    <t>45, 000, 000</t>
  </si>
  <si>
    <t>Procurement Plan - Goods</t>
  </si>
  <si>
    <t>Desk Officer/Contact #: Halled S. Dass</t>
  </si>
  <si>
    <t>Procurement of Teaching Aids/Equipment for RTC</t>
  </si>
  <si>
    <t xml:space="preserve">Parstatal Tendar Board  </t>
  </si>
  <si>
    <t>1st March -26th March.</t>
  </si>
  <si>
    <t xml:space="preserve">1st - March -9th April </t>
  </si>
  <si>
    <t>13th - 19st April</t>
  </si>
  <si>
    <t xml:space="preserve">20th - 27th April </t>
  </si>
  <si>
    <t>25th April - 15th May</t>
  </si>
  <si>
    <t>19th - 23 May</t>
  </si>
  <si>
    <t>4th - 15th Oct.</t>
  </si>
  <si>
    <t>Procurement Department</t>
  </si>
  <si>
    <t xml:space="preserve">Director of Research and Training </t>
  </si>
  <si>
    <t>Procurement of Conventional Instrument for 54 Met-stations nation-wide</t>
  </si>
  <si>
    <t xml:space="preserve">Director Weather Forecasting Services </t>
  </si>
  <si>
    <t>Procurement of 15Nos. Operational Vehicles:</t>
  </si>
  <si>
    <t>Director Admin and Supply</t>
  </si>
  <si>
    <t>Procurement of Office Equipment for NIMET stations nation-wide</t>
  </si>
  <si>
    <t>Procurement of Furniture and Fittings</t>
  </si>
  <si>
    <t xml:space="preserve">Construction of New WMO-RTC Class Room /Library Blocks  </t>
  </si>
  <si>
    <t>26th April to 4th June</t>
  </si>
  <si>
    <t>7th - 18st June</t>
  </si>
  <si>
    <t xml:space="preserve">21th - 30th June </t>
  </si>
  <si>
    <t>1st - 8th July</t>
  </si>
  <si>
    <t>9th -16th July</t>
  </si>
  <si>
    <t>30 November</t>
  </si>
  <si>
    <t xml:space="preserve">1st - 10th Dec. </t>
  </si>
  <si>
    <t xml:space="preserve">Procurement Dept. </t>
  </si>
  <si>
    <t xml:space="preserve">Director Research and Training </t>
  </si>
  <si>
    <t>Renovation of Oshodi Operational Headquarters Complex</t>
  </si>
  <si>
    <t xml:space="preserve">Equipping and furnishing the newly renovated RTC Blocks, Conference Centre and RTC Classrooms </t>
  </si>
  <si>
    <t xml:space="preserve">Construction of National Weather Forecast and Research Centre Complex at Abuja (for augmenting the actual total contract sum) </t>
  </si>
  <si>
    <t>Construction of 2Nos. Of New 33m Tower for Doppler Weather Radar Domes at Oshodi and Kano</t>
  </si>
  <si>
    <t xml:space="preserve">Procurement and Installation of 3Nos. new RETIM 2000 System for Ikeja, Portharcourt, Kano and upgrading of Abuja type RT 2000. </t>
  </si>
  <si>
    <t xml:space="preserve">Automation of NIMET Accounting System (General Ledger, Payroll and stores) </t>
  </si>
  <si>
    <t xml:space="preserve">Director Finance and Accounts </t>
  </si>
  <si>
    <t xml:space="preserve">Procurement and Installation of Cli-data (WMO Prescribed Software and other software for weather data processing). </t>
  </si>
  <si>
    <t>Upgrade of IT infrastructure at computer Centre and Migration to WMO new Dbase management System at Oshodi-Lagos &amp; Abuja</t>
  </si>
  <si>
    <t xml:space="preserve">Director Engineering and Tech Serv. </t>
  </si>
  <si>
    <t xml:space="preserve">Rehabilitation of  NIMET Complx at Stracham Street , Race Course, Lagos. </t>
  </si>
  <si>
    <t xml:space="preserve">Procurement and Installation of Automated Data transfer and achieving system (e-Met) for 12Nos. New Stations  </t>
  </si>
  <si>
    <t>Procurement and Installation of Data transfer link system for linking Operational HQTR with MMIA and MM2 Pilot briefing room.</t>
  </si>
  <si>
    <t xml:space="preserve">Establishment of 4Nos. Solar Radiation Monitoring Centres at Sokoto, Port-Harcourt, Enugu and Kano </t>
  </si>
  <si>
    <t>Resuscitation of RANET Project</t>
  </si>
  <si>
    <t>Director Applied Met.</t>
  </si>
  <si>
    <t>Construction of NIMET'S Zonal Office Ibadan</t>
  </si>
  <si>
    <t>Upgrading Agro-met Information Service</t>
  </si>
  <si>
    <t>Rehabilitation of livestock Production section (Poultry) in Oshodi</t>
  </si>
  <si>
    <t>Dierctor Applied Met.</t>
  </si>
  <si>
    <t>Resuscitation of Voluntary Observers scheme for Rainfall data Collection</t>
  </si>
  <si>
    <t xml:space="preserve">Proc. &amp; Inst. of Remote sensing and Geographical information system at Abuja &amp;Lagos </t>
  </si>
  <si>
    <t>Establishment of 2Nos National Pollution Monitoring Centres at Oshodi &amp; Abuja</t>
  </si>
  <si>
    <t xml:space="preserve">Development of Rainfall Iso-pluvial Maps and Development of dependable Basin Yield maps </t>
  </si>
  <si>
    <t>Establishment of rainfall intensity Duration-frequency Curve project</t>
  </si>
  <si>
    <t>Data quality Control and formatting program</t>
  </si>
  <si>
    <t>National Drought, Flooding and Climate Change Monitoring Program</t>
  </si>
  <si>
    <t>Procurement and Installation of 4Nos. Electrolytic Hydrogen Gas Generator (MP8)</t>
  </si>
  <si>
    <t>Rehabilitation of Mateo-Station at Ikeja</t>
  </si>
  <si>
    <t>If within MDAs</t>
  </si>
  <si>
    <t>Draft Bid Documents, including specs and quantities,draft SPN</t>
  </si>
  <si>
    <t>Spec Proc Notice Advert</t>
  </si>
  <si>
    <t>Lumpsum or BEME</t>
  </si>
  <si>
    <t>Budgetary Amount in Naira</t>
  </si>
  <si>
    <t>Pre or post Qualification</t>
  </si>
  <si>
    <t>Prep. &amp; submission by MDAs</t>
  </si>
  <si>
    <t>Advertisement for pre qualification</t>
  </si>
  <si>
    <t>Norm Duration of Proc. Steps</t>
  </si>
  <si>
    <t>2-3Wks</t>
  </si>
  <si>
    <t>1-2 Wks</t>
  </si>
  <si>
    <t xml:space="preserve"> 2wks</t>
  </si>
  <si>
    <t>Add 2wks</t>
  </si>
  <si>
    <t>ABEOKUTA AIRSTRIP</t>
  </si>
  <si>
    <t>BEME</t>
  </si>
  <si>
    <t>14-25/2/11</t>
  </si>
  <si>
    <t>21/2-4/3/11</t>
  </si>
  <si>
    <t>7-18/03/11</t>
  </si>
  <si>
    <t>DEVELOPMENT OF JALINGO AIRSTRIP</t>
  </si>
  <si>
    <t>FENCING OF 3 AIRSTRIPS (NGURU, POTISKUM, AND KEFFI)</t>
  </si>
  <si>
    <t>REHABILITATION OF 5 AIRSTRIPS (NGURU, POTISKUM, KEFFI, BACITA, SHIROR AIRSTRIPS)</t>
  </si>
  <si>
    <t>Contract Finalisation</t>
  </si>
  <si>
    <t>Bid Invitation date</t>
  </si>
  <si>
    <t>Bid Closing / opening</t>
  </si>
  <si>
    <t>Submission of Bid Eval Rpt</t>
  </si>
  <si>
    <t>Contract Amount certified in N</t>
  </si>
  <si>
    <t xml:space="preserve">FEC Approval </t>
  </si>
  <si>
    <t>Date of contract offer</t>
  </si>
  <si>
    <t>Date of Contract Signature</t>
  </si>
  <si>
    <t>Mobilisation Advance Payment</t>
  </si>
  <si>
    <t>2-6 wks</t>
  </si>
  <si>
    <t xml:space="preserve">  6wks</t>
  </si>
  <si>
    <t xml:space="preserve">  2-3 wks</t>
  </si>
  <si>
    <t xml:space="preserve">   1-2 wks</t>
  </si>
  <si>
    <t xml:space="preserve">  2-4wks</t>
  </si>
  <si>
    <t xml:space="preserve">   1-2wks</t>
  </si>
  <si>
    <t xml:space="preserve">   1wks</t>
  </si>
  <si>
    <t xml:space="preserve">   2-3wks</t>
  </si>
  <si>
    <t>2-13/5/2011</t>
  </si>
  <si>
    <t>Substantial Completion</t>
  </si>
  <si>
    <t>Final Acceptance</t>
  </si>
  <si>
    <t>Final Cost</t>
  </si>
  <si>
    <t>DSTP</t>
  </si>
  <si>
    <t>Perm  Sec</t>
  </si>
  <si>
    <t>2 to</t>
  </si>
  <si>
    <t>PROCUREMENT OF VEHICLES, PLANTS AND MOTORCYCLE</t>
  </si>
  <si>
    <t>FMIC/NIP/BUD.11/01</t>
  </si>
  <si>
    <t xml:space="preserve"> Purchase of trucks, pick-up vans, pannelled cars, and motorcycles for mail conveyance and distribution in 32 territories nationwide.</t>
  </si>
  <si>
    <t>Lot 1 - 5</t>
  </si>
  <si>
    <t>post</t>
  </si>
  <si>
    <t>Post</t>
  </si>
  <si>
    <t>3/1/2011</t>
  </si>
  <si>
    <t>17/1/2011</t>
  </si>
  <si>
    <t>31/1/2011</t>
  </si>
  <si>
    <t>14/2/2011</t>
  </si>
  <si>
    <t>28/2/2011</t>
  </si>
  <si>
    <t>14/3/2011</t>
  </si>
  <si>
    <t>4/4/2011</t>
  </si>
  <si>
    <t>YES</t>
  </si>
  <si>
    <t>25/4/2011</t>
  </si>
  <si>
    <t>2/5/2011</t>
  </si>
  <si>
    <t xml:space="preserve"> Purchase of power plant and back-ups for 4 territories, all counters nationwide, Headquarters and 2 ancillaries buildings.</t>
  </si>
  <si>
    <t>Purchase of ICT equipments (computers, accessories etc) for Headquarters and territories nationwide.</t>
  </si>
  <si>
    <t>FMIC/NIP/BUD.11/02</t>
  </si>
  <si>
    <t xml:space="preserve"> Lot 1</t>
  </si>
  <si>
    <t>PROCUREMENT OF OFFICE EQUIPMENTS AND FURNITURE.</t>
  </si>
  <si>
    <t>FMIC/NIP/BUD.11/03</t>
  </si>
  <si>
    <t xml:space="preserve"> Purchase of ofice funiture for Headquarters and 32 territories nationwide.</t>
  </si>
  <si>
    <t xml:space="preserve"> Purchase of office equipments (filing cabinets,photocopiers, refridgerators, fire extinguishers, air conditioners, fans, etc) for Headquarters and 32 territories nationwide</t>
  </si>
  <si>
    <t xml:space="preserve"> Purchase and postal/mechanical equipments (sorting frames, trolleys, nest of letter boxes, etc) for 32 territories nationwide.</t>
  </si>
  <si>
    <t>FMIC/NIP/BUD.11/04</t>
  </si>
  <si>
    <t>DEVELOPMENT AND MODERNIZATION OF POSTAL INFRASTRUCTURES NATIONWIDE.</t>
  </si>
  <si>
    <t xml:space="preserve"> Rehabilitation/Remodelling of existing Post Office buildings in 60 locations across the country.</t>
  </si>
  <si>
    <t>LOT 1 - 60</t>
  </si>
  <si>
    <t>Pre-Qual</t>
  </si>
  <si>
    <t>Prio-review</t>
  </si>
  <si>
    <t>1/2/2011</t>
  </si>
  <si>
    <t>28/3/2011</t>
  </si>
  <si>
    <t>12/4/2011</t>
  </si>
  <si>
    <t>3/5/2011</t>
  </si>
  <si>
    <t>3/6/2011</t>
  </si>
  <si>
    <t>10/6/2011</t>
  </si>
  <si>
    <t>600,000,000.00</t>
  </si>
  <si>
    <t xml:space="preserve"> Rehabilitation of ancillaries office/Postal buildings in 5 locations across the country.</t>
  </si>
  <si>
    <t>LOT 61 - 65</t>
  </si>
  <si>
    <t xml:space="preserve"> Construction of neighbourhood Post Offices in 12 loctions across the geo-political zones in the country.</t>
  </si>
  <si>
    <t>LOT 66 - 77</t>
  </si>
  <si>
    <t xml:space="preserve"> Rehabilitation and equiping of NIPOST workshops in 3 locations</t>
  </si>
  <si>
    <t>LOT 78 - 80</t>
  </si>
  <si>
    <t xml:space="preserve"> Refurbishment of 20 No operational vans across the country.</t>
  </si>
  <si>
    <t>LOT  1</t>
  </si>
  <si>
    <t>Refurbishment of 20 No utility vans across the country.</t>
  </si>
  <si>
    <t>COMPLETION OF ON-GOING AND ABANDONED POSTAL INFRASTRUCTURES NATIONWIDE</t>
  </si>
  <si>
    <t xml:space="preserve"> Completion of abandoned NIPOST corporate Headquarters complex, Maitama Abuja.</t>
  </si>
  <si>
    <t>Prior</t>
  </si>
  <si>
    <t>18/4/2011</t>
  </si>
  <si>
    <t>9/5/2011</t>
  </si>
  <si>
    <t>30/5/2011</t>
  </si>
  <si>
    <t>9 weeks</t>
  </si>
  <si>
    <t>8/8/2011</t>
  </si>
  <si>
    <t xml:space="preserve"> Completion of on-going Post Office Construction/Rehabilitation projects in 66 locations across the country.</t>
  </si>
  <si>
    <t>2 weeks</t>
  </si>
  <si>
    <t xml:space="preserve"> Completion of abandoned Post Office projects in 35 locations across the country.</t>
  </si>
  <si>
    <t>CERTIFICATION AND DEMARCATION OF NIPOST LANDS AND LANDED PROPERTIES NATIONWIDE.</t>
  </si>
  <si>
    <t xml:space="preserve"> Survey and acquisition of C. of O. of existing NIPOST lands and landed properties in 42 locations across the country.</t>
  </si>
  <si>
    <t xml:space="preserve"> Fencing of NIPOST lands and landed properties in 42 locations aacross the country.</t>
  </si>
  <si>
    <t>BIMBOLA IPAYE (MRS)</t>
  </si>
  <si>
    <t>Wide Area Network</t>
  </si>
  <si>
    <t>FMIC/APCN/01</t>
  </si>
  <si>
    <t>Vsat for Kaduna, Port harcourt, Owerri and Enugu</t>
  </si>
  <si>
    <t>Lot 01</t>
  </si>
  <si>
    <t>POST</t>
  </si>
  <si>
    <t>2 WKS</t>
  </si>
  <si>
    <t>6 WKS</t>
  </si>
  <si>
    <t xml:space="preserve">2 WKS </t>
  </si>
  <si>
    <t>Servers for Kaduna,Port Harcourt, Owerri and Enugu and LAN for the four Zonal Offices</t>
  </si>
  <si>
    <t>LOT 02</t>
  </si>
  <si>
    <t>LAN for the Four Zonal Offices</t>
  </si>
  <si>
    <t>LOT 03</t>
  </si>
  <si>
    <t>MONITORING, ENFORCEMENT EQUIPMENT</t>
  </si>
  <si>
    <t>FMIC/APCN/02</t>
  </si>
  <si>
    <t xml:space="preserve">Purchase of 2 no. Billboard blanking high-rise hydraulic crane </t>
  </si>
  <si>
    <t>LOT 01</t>
  </si>
  <si>
    <t>Purchase of 3 no. Monitoring Van for Lagos, Abuja and Enugu Offices.</t>
  </si>
  <si>
    <t>Purchase of 1 no. 120 Kva generator for Lagos</t>
  </si>
  <si>
    <t>FMIC/DPC</t>
  </si>
  <si>
    <t>Mr. CHARLES CHIKEZIE</t>
  </si>
  <si>
    <t>Prior/Post Review</t>
  </si>
  <si>
    <t>No-objection
Evaluation
Report  (T)</t>
  </si>
  <si>
    <t>Opening Financial Proposals</t>
  </si>
  <si>
    <t xml:space="preserve">Contract 
ward </t>
  </si>
  <si>
    <t>Date Contract Advert</t>
  </si>
  <si>
    <t>4 wks</t>
  </si>
  <si>
    <t>4  to</t>
  </si>
  <si>
    <t>4 wk</t>
  </si>
  <si>
    <t>Training/Induction Programme at NIPI Kaduna, for 90 Information Officers redeployed by the Office of The Head of Service of the Federation to the Ministry to acquaint them with Information Management</t>
  </si>
  <si>
    <t xml:space="preserve">Lumpsum
</t>
  </si>
  <si>
    <t>Prior ReviewPlan</t>
  </si>
  <si>
    <t>Not Needed</t>
  </si>
  <si>
    <t>15/2/2011</t>
  </si>
  <si>
    <t>2/3/2011</t>
  </si>
  <si>
    <t>16/3/2011</t>
  </si>
  <si>
    <t>16/4/2011</t>
  </si>
  <si>
    <t>23/5/2011</t>
  </si>
  <si>
    <t>14/6/2011</t>
  </si>
  <si>
    <t>28/6/2011</t>
  </si>
  <si>
    <t>12/7/2011</t>
  </si>
  <si>
    <t>27/7/2011</t>
  </si>
  <si>
    <t>11/8/2011</t>
  </si>
  <si>
    <t>Not Neede</t>
  </si>
  <si>
    <t>12/9/2011</t>
  </si>
  <si>
    <t>3/10/2011</t>
  </si>
  <si>
    <t>18/10/2011</t>
  </si>
  <si>
    <t>3/11/2011</t>
  </si>
  <si>
    <t>17,000,000.00</t>
  </si>
  <si>
    <t>Capacity-building workshops organized locally for Information/Aministrative Officers</t>
  </si>
  <si>
    <t>Suppliments and Advertisements in Foreign Media by External Publicity</t>
  </si>
  <si>
    <t>55,000,000.00</t>
  </si>
  <si>
    <t>Security Services for 6 FIRCs (4 for each FIRC) &amp; 31 FICs (3 for each FIC</t>
  </si>
  <si>
    <t>21,060,000.00</t>
  </si>
  <si>
    <t>Cleaning Services For 6 FIRCs (3 each) &amp; 31 FICs (2each)</t>
  </si>
  <si>
    <t>14,400,000.00</t>
  </si>
  <si>
    <t>Publicity and Production of Publicity Materials for Independennce Celebration</t>
  </si>
  <si>
    <t>Publicity for Democracy Day</t>
  </si>
  <si>
    <t>2wks</t>
  </si>
  <si>
    <t>2011 -- Consultancy Service</t>
  </si>
  <si>
    <t>MR. CHARLES CHIKEZIE</t>
  </si>
  <si>
    <t>Purchase of Press Materials for coverage of State House Activities</t>
  </si>
  <si>
    <t>FMIC/DPC/01</t>
  </si>
  <si>
    <t>Not Applicable</t>
  </si>
  <si>
    <t>SPN</t>
  </si>
  <si>
    <t>3/3/2011</t>
  </si>
  <si>
    <t>24/3/2011</t>
  </si>
  <si>
    <t>30/4/2011</t>
  </si>
  <si>
    <t>16/5/2011</t>
  </si>
  <si>
    <t>31/5/2011</t>
  </si>
  <si>
    <t>Purchase of 5 Computers and their Accessories for Bilateral Relations unit</t>
  </si>
  <si>
    <t xml:space="preserve">Production of TV Commercials, Radio Jingles, Pamphlets, Posters &amp; Documentaries on Federal Government Programmes, MDGs, VISIO 202020, Critical Sectors of the Economy </t>
  </si>
  <si>
    <t>Complete overhaul of 6 Zoned FIRCs at Kaduna, Yola, Minna, Ado-Ekiti, Awka and Calabar</t>
  </si>
  <si>
    <t>01</t>
  </si>
  <si>
    <t xml:space="preserve"> Bill of Quantities</t>
  </si>
  <si>
    <t>Pre QualificationPrior Review</t>
  </si>
  <si>
    <t>1/4/2011</t>
  </si>
  <si>
    <t>15/4/2011</t>
  </si>
  <si>
    <t>Not Applicable2wks</t>
  </si>
  <si>
    <t>22/4/2011</t>
  </si>
  <si>
    <t>6/5/2011</t>
  </si>
  <si>
    <t>6/6/2011</t>
  </si>
  <si>
    <t>100,000,000.00</t>
  </si>
  <si>
    <t>prior</t>
  </si>
  <si>
    <t>Purchase of 6 AV Drum 21 Mobile Marine Boats for Public Enlihgtenment Campaigns in Reverine Areas at Boro (for River Niger area), Lokoja (for Kogi area), Rivers Delta, Bayelsa, Cross Rivers and Akw Ibom</t>
  </si>
  <si>
    <t>02</t>
  </si>
  <si>
    <t>Prior Review</t>
  </si>
  <si>
    <t>47,000,000.00</t>
  </si>
  <si>
    <t>Procurement of 31 Land Rovers for FICs for Grass-root Mobilization and Media Campaign Tours on Federal Government Policies and Projects Nationwide</t>
  </si>
  <si>
    <t>03</t>
  </si>
  <si>
    <t>363,000,000.00</t>
  </si>
  <si>
    <t>Complete Renovation and Re-equiping of 17 FICs; Ibadan, Lagos, Oshogbo, Abeokuta, Ilorin, Akure, Port-Harcourt, Yenagoa, Owerri, Enugu, Bauchi, Gombe, Maiduguri, Sokoto, Gusau, Kano and Kastina</t>
  </si>
  <si>
    <t>04</t>
  </si>
  <si>
    <t>135,000,000.00</t>
  </si>
  <si>
    <t>Total Rehabilitation and Re- equiping of National Press Center</t>
  </si>
  <si>
    <t>05</t>
  </si>
  <si>
    <t>Pre QualificationPrior Reviewpla</t>
  </si>
  <si>
    <t>150,000,000.00</t>
  </si>
  <si>
    <t xml:space="preserve"> Purchase of Media Accreditation Materials/Equipment &amp; Renovation of 4 Office Rooms</t>
  </si>
  <si>
    <t>06</t>
  </si>
  <si>
    <t>9,300,000.00</t>
  </si>
  <si>
    <t>2011 --- Works</t>
  </si>
  <si>
    <t>M.O. ASHAFA</t>
  </si>
  <si>
    <t>Installation of Digital Equipment</t>
  </si>
  <si>
    <t>FMIC/FGP/01</t>
  </si>
  <si>
    <t>SELECTIVE</t>
  </si>
  <si>
    <t>24/1/2011</t>
  </si>
  <si>
    <t>9/2/2011</t>
  </si>
  <si>
    <t>24/2/2011</t>
  </si>
  <si>
    <t>10/3/2011</t>
  </si>
  <si>
    <t>17/3/2011</t>
  </si>
  <si>
    <t>31/3/2011</t>
  </si>
  <si>
    <t>14/4/2011</t>
  </si>
  <si>
    <t>21/4/2011</t>
  </si>
  <si>
    <t>PURCHASE OF UTILITY VEHICLES FOR FGP LAGOS AND ABUJA.</t>
  </si>
  <si>
    <t>FMIC/FGP/02</t>
  </si>
  <si>
    <t>PAPER AND BOARDS</t>
  </si>
  <si>
    <t>FMIC/FGP/03</t>
  </si>
  <si>
    <t>BINDING LITHOGRAPHIC MATERIALS AND COMPUTER ACCESSORIES</t>
  </si>
  <si>
    <t>FMIC/FGP/04</t>
  </si>
  <si>
    <t>REHABILITATION OF INFRASTRUCTURAL FACILITIES AT FOUR (4) LOCATIONS OF FGP IN LAGOS</t>
  </si>
  <si>
    <t>LOT1</t>
  </si>
  <si>
    <t>Pre-QUAL</t>
  </si>
  <si>
    <t xml:space="preserve">Prior </t>
  </si>
  <si>
    <t>7/6/2011</t>
  </si>
  <si>
    <t>30/6/2011</t>
  </si>
  <si>
    <t>30/7/2011</t>
  </si>
  <si>
    <t>15/8/2011</t>
  </si>
  <si>
    <t>22/8/2011</t>
  </si>
  <si>
    <t>ENERGISING OF NEW FGP FACTORY AND ADMINISTRATIVE BLOCK, ABUJA.</t>
  </si>
  <si>
    <t>Desk Officer/Contact #: AMIOLEMEN MARCUS</t>
  </si>
  <si>
    <t>Resuscitating, Relaunching, Hosting, Registration and Management of the National Web Portal www.nigeria.gov.ng for 2 years</t>
  </si>
  <si>
    <t>Selective Tendering</t>
  </si>
  <si>
    <t>Time-Based</t>
  </si>
  <si>
    <t>1/3/2011</t>
  </si>
  <si>
    <t>25/5/2011</t>
  </si>
  <si>
    <t>11/7/2011</t>
  </si>
  <si>
    <t>2/8/2011</t>
  </si>
  <si>
    <t>16/8/2011</t>
  </si>
  <si>
    <t>30/8/2011</t>
  </si>
  <si>
    <t>14/9/2011</t>
  </si>
  <si>
    <t>28/9/2011</t>
  </si>
  <si>
    <t>14/11/2011</t>
  </si>
  <si>
    <t>28/11/2011</t>
  </si>
  <si>
    <t>12/12/2011</t>
  </si>
  <si>
    <t>Consultancy, Hosting and Management of FMIC Website www.fmic.gov.ng for 2 years.</t>
  </si>
  <si>
    <t>Annual Lecture on a Topical issues organised by the FMIC Web Management Team for the purpose of awareness Creation</t>
  </si>
  <si>
    <t>Consultancy services for Web Traffic Report, Opinion Poll and Analysis for both the National Web Portal and the FMIC Website.</t>
  </si>
  <si>
    <t>Renewal of 400 Multi Users licence Smart Suite Antivirus (Enterprise Version)</t>
  </si>
  <si>
    <t>Procurement of Relevant Application Software (Adobe Suite, Audio and Video Streaming editing suite) for the National Portal and FMIC website</t>
  </si>
  <si>
    <t>2011 -- Works</t>
  </si>
  <si>
    <t>Ministry/Department/Agency: Information and Communications</t>
  </si>
  <si>
    <t>Desk Officer/Contact #: Amiolemen O. Marcus</t>
  </si>
  <si>
    <t>Procurement of 70 units of HP Desktop Intel Core 2 duo or i3 Quard Processor Computer Systems with 750 APC UPS</t>
  </si>
  <si>
    <t>70</t>
  </si>
  <si>
    <t>Upgrade of the Ministry's Data Centre Network HP EU G7 Rack Servers and other Accessories for optimal network performance</t>
  </si>
  <si>
    <t>Direct Procurement</t>
  </si>
  <si>
    <t>Upgrade / Expansion of the Ministry's Local Area Network (LAN) with Core Layer 3 Cisco Switches at all the Intermediate Distribution Level for efficient Data and Voice traffic on the Network</t>
  </si>
  <si>
    <t>LOT</t>
  </si>
  <si>
    <t>Automation of FMIC Registry (File Tracker Software)</t>
  </si>
  <si>
    <t xml:space="preserve">Procurement of HP Laptops Computers with Intel i3 or i5 Processor configuration and accessories </t>
  </si>
  <si>
    <t>40</t>
  </si>
  <si>
    <t>Procurement of SAS 500GB Backup Hard Drives for Daily Backup of Network Information and content of the National Portal and the FMIC Website</t>
  </si>
  <si>
    <t>Procurement of HP LaserJet 2055 Printers</t>
  </si>
  <si>
    <t>25</t>
  </si>
  <si>
    <t>Procurement of HP 2600n Color LaserJet Printers</t>
  </si>
  <si>
    <t>Implementation of Document Management system (DMS)</t>
  </si>
  <si>
    <t>Procurement of Sony CyberShoot Professional Digital Camera for management of the Ministry's Website and the National Portal</t>
  </si>
  <si>
    <t>Procurement of Computer Accessories, Flash Drives, Keyboard, External CD/DVD Writer, Mouse, Toners, Catrigdes</t>
  </si>
  <si>
    <t>Procurement of 1700 Lumens Infocus Projector and Tripod Strand</t>
  </si>
  <si>
    <t>Procurement of HP Multi-user Scanners</t>
  </si>
  <si>
    <t>Desk Officer/Contact #: Amiolemen Marcus</t>
  </si>
  <si>
    <t>Management of Wide Area Network (WAN) and Local Area Network (LAN) Systems within the Ministry's Headquarter, Communications Arm and the Six Zonal Information Resources Centres</t>
  </si>
  <si>
    <t>FMIC/IT/01</t>
  </si>
  <si>
    <t>2/2/2011</t>
  </si>
  <si>
    <t>16/2/2011</t>
  </si>
  <si>
    <t>30/3/2011</t>
  </si>
  <si>
    <t>7/5/2011</t>
  </si>
  <si>
    <t>DEC.2011</t>
  </si>
  <si>
    <t>28,500,000.00</t>
  </si>
  <si>
    <t>Maintenance of Computer Systems and its Local Area Network at the Thirty-Six Federal Information Centres</t>
  </si>
  <si>
    <t>FMIC/IT/02</t>
  </si>
  <si>
    <t>Procurement of VNC/Network Management Software to manage the WAN connection between the Ministry's Hqrt and the ZIRC centres</t>
  </si>
  <si>
    <t>FMIC/IT/03</t>
  </si>
  <si>
    <t>Networking Equipment - 10/100/1000kbps Ethernet Cables, Face plates, Pattrex, Terminating Tool and LAN Testers</t>
  </si>
  <si>
    <t>FMIC/IT/04</t>
  </si>
  <si>
    <t>Maintenance of Wireless Radio Connectivity for IPPIS Implementation</t>
  </si>
  <si>
    <t>FMIC/IT/O5</t>
  </si>
  <si>
    <t>IT capacity building for System Administrators, Web Masters and Desk Officers</t>
  </si>
  <si>
    <t>FMIC/IT/06</t>
  </si>
  <si>
    <t>AUDIT ACTIVITIES</t>
  </si>
  <si>
    <t>LS</t>
  </si>
  <si>
    <t>3wks</t>
  </si>
  <si>
    <t>8wks</t>
  </si>
  <si>
    <t>22,000,000.00</t>
  </si>
  <si>
    <t>FINANCE ACTIVITIES</t>
  </si>
  <si>
    <t>21,700,000.00</t>
  </si>
  <si>
    <t>LEGAL ACTIVITIES</t>
  </si>
  <si>
    <t>53,139,000.00</t>
  </si>
  <si>
    <t>UTILITY SERVICES</t>
  </si>
  <si>
    <t>11,978,000.00</t>
  </si>
  <si>
    <t>PRINTING</t>
  </si>
  <si>
    <t>NS</t>
  </si>
  <si>
    <t>DIRECT LABOUR</t>
  </si>
  <si>
    <t>STAFF PROMOTION</t>
  </si>
  <si>
    <t>STAFF PENSION</t>
  </si>
  <si>
    <t>SECURITY SERVICES</t>
  </si>
  <si>
    <t>30,000,000.00</t>
  </si>
  <si>
    <t>Caleb R.N 0803-450-5256 &amp;Adegoke Nseabasi</t>
  </si>
  <si>
    <t>ENGINEERING ACTIVITIES/UPGRADING OF INTERNET</t>
  </si>
  <si>
    <t>FMIC/NBC/001</t>
  </si>
  <si>
    <t>2WKS</t>
  </si>
  <si>
    <t>6WKS</t>
  </si>
  <si>
    <t>1WK</t>
  </si>
  <si>
    <t>5,200,000.00</t>
  </si>
  <si>
    <t>CCTV CAMERAS</t>
  </si>
  <si>
    <t>3WKS</t>
  </si>
  <si>
    <t>2,500,000.00</t>
  </si>
  <si>
    <t>EARTHING OF OFFICE COMPLEX</t>
  </si>
  <si>
    <t>BROADCAST SIGNALS SURVEY</t>
  </si>
  <si>
    <t>INSTALLATION OF TRANSMITTER</t>
  </si>
  <si>
    <t>\</t>
  </si>
  <si>
    <t>PROVISION OF FLAT SCREEN</t>
  </si>
  <si>
    <t>5,000,000.00</t>
  </si>
  <si>
    <t>PROVISION OF SECURITY FOR COMPUTERS,LAN,V-SAT</t>
  </si>
  <si>
    <t>2,750,000.00</t>
  </si>
  <si>
    <t>TECHICAL SUPPORT FOR TECHNICAL MONITORING</t>
  </si>
  <si>
    <t>6,400,000.00</t>
  </si>
  <si>
    <t>MEASUREMENT TOOLS</t>
  </si>
  <si>
    <t>83,719,000.00</t>
  </si>
  <si>
    <t>Caleb R.N, 0803-450-5256 &amp; Adegoke Nseabasi</t>
  </si>
  <si>
    <t xml:space="preserve"> STATIONARY ITEMS</t>
  </si>
  <si>
    <t>POSTQual</t>
  </si>
  <si>
    <t>N A</t>
  </si>
  <si>
    <t>OFFICE EQUIPMENT</t>
  </si>
  <si>
    <t>FMIC/NBC/002</t>
  </si>
  <si>
    <t>OFFICE FURNITURE/FITTINGS</t>
  </si>
  <si>
    <t>FMIC/NBC/003</t>
  </si>
  <si>
    <t>PURCHASE OF NEW VEHICLES</t>
  </si>
  <si>
    <t>FMIC/NBC/004</t>
  </si>
  <si>
    <t>PURCHASE OF LAND,OFFICE AND FENCING</t>
  </si>
  <si>
    <t>FMIC/NBC/005</t>
  </si>
  <si>
    <t>''</t>
  </si>
  <si>
    <t xml:space="preserve"> GENERATOR</t>
  </si>
  <si>
    <t>FMIC/NBC/006</t>
  </si>
  <si>
    <t>MONITORING SETS</t>
  </si>
  <si>
    <t>FMIC/NBC/007</t>
  </si>
  <si>
    <t>S</t>
  </si>
  <si>
    <t>Budgetary Year:  2011 ---Works</t>
  </si>
  <si>
    <t>LOCAL/FOREIGN TRAININGS</t>
  </si>
  <si>
    <t>72,854,000.00</t>
  </si>
  <si>
    <t>FUELING OF VEHICLES/MAINTAINENCE</t>
  </si>
  <si>
    <t>28,000,000.00</t>
  </si>
  <si>
    <t xml:space="preserve">FUELING OF GENERATOR </t>
  </si>
  <si>
    <t>CLEANING,FUMIGATION</t>
  </si>
  <si>
    <t>RENT</t>
  </si>
  <si>
    <t>15,000,000.00</t>
  </si>
  <si>
    <t>INSURANCE</t>
  </si>
  <si>
    <t>MAIL SERVICES</t>
  </si>
  <si>
    <t>4,000,000.00</t>
  </si>
  <si>
    <t>MEETINGS</t>
  </si>
  <si>
    <t>3,000,000.00</t>
  </si>
  <si>
    <t>INSTALLATION OF PABX</t>
  </si>
  <si>
    <t>2,050,000.00</t>
  </si>
  <si>
    <t>DISTRIBUTION OF INTERNET FACILITY</t>
  </si>
  <si>
    <t>2,000,000.00</t>
  </si>
  <si>
    <t>PHOTO ARCHIVE</t>
  </si>
  <si>
    <t>200,000.00</t>
  </si>
  <si>
    <t>OFFICE RENOVATION</t>
  </si>
  <si>
    <t>FMIC/NBC/002001</t>
  </si>
  <si>
    <t>BUILDING OF NBC HQ/OFFICES</t>
  </si>
  <si>
    <t>NIPI CLINIC WORKS</t>
  </si>
  <si>
    <t>OPEN</t>
  </si>
  <si>
    <t>FEDERAL MINISTRY OF INFORMATION AND COMMUNICATIONS/NIGERIAN OF INSTITUTE OF PUBLIC INFORMATION, KADUNA</t>
  </si>
  <si>
    <t>NIPI CLINIC CONSTRUCTION WORKS</t>
  </si>
  <si>
    <t>Post Review</t>
  </si>
  <si>
    <t>SPN ADVERT</t>
  </si>
  <si>
    <t>28/4/2011</t>
  </si>
  <si>
    <t>19/5/2011</t>
  </si>
  <si>
    <t>2/6/2011</t>
  </si>
  <si>
    <t>15%</t>
  </si>
  <si>
    <t>COMPLETE RENOVATION OF THE FEMALE HOSTEL</t>
  </si>
  <si>
    <t>INSTITUTE LIBRARY, E-EQUIPMENT AND BOOKS</t>
  </si>
  <si>
    <t>E- Library</t>
  </si>
  <si>
    <t>FMIC/NPC/OI</t>
  </si>
  <si>
    <t>Pre- Qualification</t>
  </si>
  <si>
    <t>1 wk</t>
  </si>
  <si>
    <t>Digitisation of Archival Registry</t>
  </si>
  <si>
    <t>FMIC/NPC/O2</t>
  </si>
  <si>
    <t>Computerisation , Internet Facility and Website Upgrade</t>
  </si>
  <si>
    <t>FMIC/NPC/O3</t>
  </si>
  <si>
    <t>COMPLETION OF 10 NEW STATIONS</t>
  </si>
  <si>
    <t>NTA/2011/PR/001</t>
  </si>
  <si>
    <t>Bill of quantities</t>
  </si>
  <si>
    <t>PRE-qualification</t>
  </si>
  <si>
    <t>21/2 to 6/3/2011</t>
  </si>
  <si>
    <t>21/3 to 31/3/2011</t>
  </si>
  <si>
    <t>1/4 to 14/4/2011</t>
  </si>
  <si>
    <t>1/5 to 14/5/2011</t>
  </si>
  <si>
    <t>15/5 to 28/5/2011</t>
  </si>
  <si>
    <t>29/5 to 4/6/2011</t>
  </si>
  <si>
    <t>24/6/2011</t>
  </si>
  <si>
    <t>22500000</t>
  </si>
  <si>
    <t>75000000</t>
  </si>
  <si>
    <t>45000000</t>
  </si>
  <si>
    <t>7500000</t>
  </si>
  <si>
    <t>REFURBISHING OF EDITING SUITES AND FACILITIES</t>
  </si>
  <si>
    <t>NTA/2011/PR/002</t>
  </si>
  <si>
    <t>Competitive bidding</t>
  </si>
  <si>
    <t>Post qualification</t>
  </si>
  <si>
    <t>25000000</t>
  </si>
  <si>
    <t>15000000</t>
  </si>
  <si>
    <t>2500000</t>
  </si>
  <si>
    <t>Desk Officer/Contact #: MR AYOOLA</t>
  </si>
  <si>
    <t>Provision of morden broadcast equipment for News and Programmes gathering, including fully digitalised OBV</t>
  </si>
  <si>
    <t>fmic/von/p01</t>
  </si>
  <si>
    <t>200, 000, 000</t>
  </si>
  <si>
    <t>Nat. comp. bidding</t>
  </si>
  <si>
    <t>Pre - Qualification</t>
  </si>
  <si>
    <t>Post - Review</t>
  </si>
  <si>
    <t>7/2/2011</t>
  </si>
  <si>
    <t>21/2/2011</t>
  </si>
  <si>
    <t>24/5/2011</t>
  </si>
  <si>
    <t>Procurement of 2Nos of 1000KVA, 11KVA generating plant with synchronisation and control panel</t>
  </si>
  <si>
    <t>FMIC/VON/P02</t>
  </si>
  <si>
    <t>100, 000, 000</t>
  </si>
  <si>
    <t>Information technology infrastructure, supply of computer hardwares, LAN, WAN, V - SAT, computerisation of Finance and Admin records</t>
  </si>
  <si>
    <t>FMIC/VON/P03</t>
  </si>
  <si>
    <t>80, 000, 000</t>
  </si>
  <si>
    <t>National comp. bidding</t>
  </si>
  <si>
    <t>Regular procurement of AGO and PMS                                 AGO - 1, 632, 000 litres/P.A                                                  PMS - 528, 000litres/P.A</t>
  </si>
  <si>
    <t>FMIC/VON/P04</t>
  </si>
  <si>
    <t xml:space="preserve">LOT 1                         </t>
  </si>
  <si>
    <t xml:space="preserve">228, 480, 000   </t>
  </si>
  <si>
    <t>competitive bidding</t>
  </si>
  <si>
    <t>PMS-528,000 LITRES/PA</t>
  </si>
  <si>
    <t>Upgrading of power supply to TX station Abuja and step down of 33KVA at Lugbe</t>
  </si>
  <si>
    <t>FMIC/VON/P05</t>
  </si>
  <si>
    <t>Bill of Quantity</t>
  </si>
  <si>
    <t>18/3/2011</t>
  </si>
  <si>
    <t>8/4/2011</t>
  </si>
  <si>
    <t>24/4/2011</t>
  </si>
  <si>
    <t>7/7/2011</t>
  </si>
  <si>
    <t>21/7/2011</t>
  </si>
  <si>
    <t>Construction of the second phase of VON permanent transmitting station Abuja. Installation and commissioning f 2Nos of 250KW, SW super power transmitter and Engineering operational offices</t>
  </si>
  <si>
    <t>FMIC/VON/P06</t>
  </si>
  <si>
    <t>Post Reviw</t>
  </si>
  <si>
    <t>Construction of morden studio facilities and links and Admin corporate offices and Engineering workshop at Lugbe TX Abuja</t>
  </si>
  <si>
    <t>FMIC/VON/P07</t>
  </si>
  <si>
    <t>Desk Officer/Contact #: ENGR. (Mrs.) N. O. Ogujiofor</t>
  </si>
  <si>
    <t>Telecomunications Policy Implementation for National Rural Telephony Projects and Rigional programme</t>
  </si>
  <si>
    <t>NRTP Project Monitoring and Evaluation.</t>
  </si>
  <si>
    <t>Direct Labour</t>
  </si>
  <si>
    <t xml:space="preserve">Time - Based </t>
  </si>
  <si>
    <t>On going</t>
  </si>
  <si>
    <t>30th March</t>
  </si>
  <si>
    <t xml:space="preserve">30th November </t>
  </si>
  <si>
    <t>NRTP Network security Payment Arrears.</t>
  </si>
  <si>
    <t>30th June</t>
  </si>
  <si>
    <t>Nigeria - Niger - Algeria Terrestrial Cable feasibility Study and Consultancy.</t>
  </si>
  <si>
    <t>2nd Quarter Nigeria - Niger - Algeria, Fiber Optic Cable, Expression of Intrest</t>
  </si>
  <si>
    <t>NCB, ICB</t>
  </si>
  <si>
    <t>2/1/2011</t>
  </si>
  <si>
    <t>16/1/2011</t>
  </si>
  <si>
    <t>7/3/2011</t>
  </si>
  <si>
    <t>21/3/2011</t>
  </si>
  <si>
    <t>5/4/2011</t>
  </si>
  <si>
    <t>19/4/2011</t>
  </si>
  <si>
    <t>4/5/2011</t>
  </si>
  <si>
    <t>23/6/2011</t>
  </si>
  <si>
    <t>3rd Quarter Nigeria - Niger - Algeria, Fiber Optic Cable, feasibilty Study and Engagement of Consultant</t>
  </si>
  <si>
    <t>4th Quarter Nigeria - Niger - Algeria, Fiber Optic Cable, feasibilty Study Engagement of Technical partner.</t>
  </si>
  <si>
    <t>Desk Officer/Contact #: Engr. K.N. Binga</t>
  </si>
  <si>
    <t>IRMS INFRASTRUCTURAL DEVELOPMENT</t>
  </si>
  <si>
    <t>FMIC/SM/P/01</t>
  </si>
  <si>
    <t>Purchase of 3 Nos industrial Sharp Photocopiers for use at Abuja Headquarters</t>
  </si>
  <si>
    <t xml:space="preserve">Post </t>
  </si>
  <si>
    <t>6 weeks</t>
  </si>
  <si>
    <t>Nil</t>
  </si>
  <si>
    <t>TESTS AND MEASUREMENTS EQUIPMENT LABORATORY</t>
  </si>
  <si>
    <t>FMIC/SM/P/02</t>
  </si>
  <si>
    <t>(1) Purchase of 12 Nos HP Laptops with softwares</t>
  </si>
  <si>
    <t xml:space="preserve"> Post Review</t>
  </si>
  <si>
    <t xml:space="preserve">(2) Purchase of 12 Nos HP Desktop computers </t>
  </si>
  <si>
    <t xml:space="preserve">Purchase of 4 Nos Digital Multimeters,        4 Nos Digital Frequency Counters, 2Nos Signal Generators including Two weeks Training </t>
  </si>
  <si>
    <t>PUBLICATIONS</t>
  </si>
  <si>
    <t>FMIC/R&amp;P/01</t>
  </si>
  <si>
    <t xml:space="preserve">    LOT 1</t>
  </si>
  <si>
    <t xml:space="preserve">      N5m</t>
  </si>
  <si>
    <t xml:space="preserve">    NCB</t>
  </si>
  <si>
    <t xml:space="preserve">    POST</t>
  </si>
  <si>
    <t xml:space="preserve">    N/A</t>
  </si>
  <si>
    <t>26/4/2011</t>
  </si>
  <si>
    <t>17/5/2011</t>
  </si>
  <si>
    <t>2. Inaugural Address of In - coming President on May 29, 2011 - 20,000 Copies</t>
  </si>
  <si>
    <t xml:space="preserve">    LOT 2</t>
  </si>
  <si>
    <t xml:space="preserve">           FILM &amp; DOCUMENTARIES</t>
  </si>
  <si>
    <t>FMIC/R&amp;P/02</t>
  </si>
  <si>
    <t xml:space="preserve">     N5m</t>
  </si>
  <si>
    <t xml:space="preserve">     N3m</t>
  </si>
  <si>
    <t xml:space="preserve">    LOT 3</t>
  </si>
  <si>
    <t xml:space="preserve">     N2m</t>
  </si>
  <si>
    <t xml:space="preserve">       N20m</t>
  </si>
  <si>
    <t xml:space="preserve">      N20m</t>
  </si>
  <si>
    <t>(1) Installation of Lighning Arrestor at IRMS Gusau</t>
  </si>
  <si>
    <t xml:space="preserve"> Prior Review</t>
  </si>
  <si>
    <t>9/6/2011</t>
  </si>
  <si>
    <t>300,000.00</t>
  </si>
  <si>
    <t>(2) Renovation of three (3) Offices at IRMS Gusau</t>
  </si>
  <si>
    <t>1,900,000.00</t>
  </si>
  <si>
    <t>(3) Reconstruction of collapsed 70m perimeter fence at IRMS Ipaja, Lagos</t>
  </si>
  <si>
    <t>1,500,000.00</t>
  </si>
  <si>
    <t xml:space="preserve">(4) Rehabilitation of Community Centre including renovation of the building, provision of furniture, fence, landscaping of the area, etc at IRMS Ipaja, Lagos. </t>
  </si>
  <si>
    <t>7,000,000.00</t>
  </si>
  <si>
    <t>Installation of 5 Nos solar power security lights at IRMS Ipaja, Lagos</t>
  </si>
  <si>
    <t>Laying of water pipe network from the overhead tank reservoir to the residential quarters and radio monitoring building at IRMS Ogoja</t>
  </si>
  <si>
    <t>3,500,000.00</t>
  </si>
  <si>
    <t>Rehabilitation of Community Centre including renovation of the building, provision of furniture, fence, landscaping of the area, etc at IRMS Azare</t>
  </si>
  <si>
    <t>07</t>
  </si>
  <si>
    <t>Ministry/Department/Agency: FMIC/Spectrum Management</t>
  </si>
  <si>
    <t>Installation of 1 No 15 KVA Inverters as back-up power supply system at the Annex Office of the Ministry at Wuse II, Abuja</t>
  </si>
  <si>
    <t>Bill of Quantities</t>
  </si>
  <si>
    <t>Prio Review</t>
  </si>
  <si>
    <t>2,600,000.00</t>
  </si>
  <si>
    <t>Provision of Internet Service with Wi-Fi Connection including one year bandwidth subscription at the Annex Office of the Ministry at Wuse II, Abuja</t>
  </si>
  <si>
    <t xml:space="preserve">  Selective</t>
  </si>
  <si>
    <t>NDA YAKUBU</t>
  </si>
  <si>
    <t>COMPUTERISATION OF FINANCE AND ACCOUNT DEPARTMENT.</t>
  </si>
  <si>
    <t>FMIC/F&amp;A/01</t>
  </si>
  <si>
    <t>PROCUREMENT OF COMPUTER HARDWARES: DESKTOPS AND LAPTOPS</t>
  </si>
  <si>
    <t>12/5/2011</t>
  </si>
  <si>
    <t>26/5/2011</t>
  </si>
  <si>
    <t>14/7/2011</t>
  </si>
  <si>
    <t>COMPUTER ACCESSORIES:PRINTERS, UPS,STABLIZERS ETC.</t>
  </si>
  <si>
    <t>LOT2</t>
  </si>
  <si>
    <t>ACCOUNTING SOFTWARES/INSTALLAATION,NETWORKING.</t>
  </si>
  <si>
    <t>LOT3</t>
  </si>
  <si>
    <t>Desk Officer/Contact #: MRS I. J. UCHE-OKORO</t>
  </si>
  <si>
    <t>LEGAL SERVICES</t>
  </si>
  <si>
    <t>FMIC/LU/01</t>
  </si>
  <si>
    <t>PROCUREMENT OF BOOK SHELVES</t>
  </si>
  <si>
    <t>QUOTATION</t>
  </si>
  <si>
    <t>PROCUREMENT OF SAFE</t>
  </si>
  <si>
    <t>PROCUREMENT SAFE</t>
  </si>
  <si>
    <t>Desk Officer/Contact #: MRS. V. AGBA-ATTAH (AD)</t>
  </si>
  <si>
    <t>Collaboration with Orgnaisations (MDA, NGOs, CSO) on various aspects of Rebranding</t>
  </si>
  <si>
    <t>FMIC/PRPU/1</t>
  </si>
  <si>
    <t>N20,000,000</t>
  </si>
  <si>
    <t>Post Qual.</t>
  </si>
  <si>
    <t>3 Wks</t>
  </si>
  <si>
    <t>2 Wks</t>
  </si>
  <si>
    <t>6 Wks</t>
  </si>
  <si>
    <t>1 Wk</t>
  </si>
  <si>
    <t>Production of Souvenirs and promotional items</t>
  </si>
  <si>
    <t>FMIC/PRPU/2</t>
  </si>
  <si>
    <t>N15,000,000</t>
  </si>
  <si>
    <t>PQ</t>
  </si>
  <si>
    <t>PR</t>
  </si>
  <si>
    <t>Production of Newsletter</t>
  </si>
  <si>
    <t>FMIC/PRPU/3</t>
  </si>
  <si>
    <t>N24,000,000</t>
  </si>
  <si>
    <t>Production of HIV/AIDS IEC Materials</t>
  </si>
  <si>
    <t>FMIC/PRPU/4</t>
  </si>
  <si>
    <t>Publicity and Media engagements (HMIC and PSIC)</t>
  </si>
  <si>
    <t>FMIC/PRPU/5</t>
  </si>
  <si>
    <t>Production of promotional items:  Billboards across Nigeria</t>
  </si>
  <si>
    <t>FMIC/PRPU/6</t>
  </si>
  <si>
    <t>N50,000,000</t>
  </si>
  <si>
    <t>Advertising and Publicity</t>
  </si>
  <si>
    <t>FMIC/PRPU/7</t>
  </si>
  <si>
    <t>N30,000,000</t>
  </si>
  <si>
    <t>Production of President's Portraits</t>
  </si>
  <si>
    <t>FMIC/PRPU/8</t>
  </si>
  <si>
    <t>N10,000,000</t>
  </si>
  <si>
    <t>Production of Hon. Minister's Portrait</t>
  </si>
  <si>
    <t>FMIC/PRPU/9</t>
  </si>
  <si>
    <t>N5,000,000</t>
  </si>
  <si>
    <t>Production of Coat of Arms</t>
  </si>
  <si>
    <t>FMIC/PRPU/10</t>
  </si>
  <si>
    <t>Production of Nationla Flag</t>
  </si>
  <si>
    <t>FMIC/PRPU/11</t>
  </si>
  <si>
    <t>Gift Items</t>
  </si>
  <si>
    <t>FMIC/PRPU/12</t>
  </si>
  <si>
    <t>Food Information Project activities</t>
  </si>
  <si>
    <t>FMIC/PRPU/13</t>
  </si>
  <si>
    <t>Interface with the Mass Media</t>
  </si>
  <si>
    <t>FMIC/PRPU/14</t>
  </si>
  <si>
    <t>Update Directory of Federal Ministries &amp; Parastatals</t>
  </si>
  <si>
    <t>FMIC/PRPU/15</t>
  </si>
  <si>
    <t>N2,000,000</t>
  </si>
  <si>
    <t>Workshop on HIV/AIDS for Senior Staff of FMIC &amp; Parastatals</t>
  </si>
  <si>
    <t>FMIC/PRPU/16</t>
  </si>
  <si>
    <t>Periodic Get-together/Interactive Session with Editors and Foreign Correcpondents (2nd and 4th Quarter)</t>
  </si>
  <si>
    <t>FMIC/PRPU/17</t>
  </si>
  <si>
    <t>15/3/2011</t>
  </si>
  <si>
    <t xml:space="preserve">    N5m</t>
  </si>
  <si>
    <t>13/5/2011</t>
  </si>
  <si>
    <t xml:space="preserve">    N3m</t>
  </si>
  <si>
    <t xml:space="preserve">    N2m</t>
  </si>
  <si>
    <t xml:space="preserve">Desk Officer/Contact #: A. K. SHERIF </t>
  </si>
  <si>
    <t>LOCAL TRAINING</t>
  </si>
  <si>
    <t>TEAM BUILDING FOR ENHANCED PRODUCTIVITY</t>
  </si>
  <si>
    <t>T-BASED</t>
  </si>
  <si>
    <t>11,000,000.00</t>
  </si>
  <si>
    <t>27/2/2011</t>
  </si>
  <si>
    <t>29/4/2011</t>
  </si>
  <si>
    <t>16/6/2011</t>
  </si>
  <si>
    <t>5/9/2011</t>
  </si>
  <si>
    <t>22/9/2011</t>
  </si>
  <si>
    <t>15/9/2011</t>
  </si>
  <si>
    <t>7/10/2011</t>
  </si>
  <si>
    <t>7/11/2011</t>
  </si>
  <si>
    <t>BASIC MANAGEMENT COURSE FOR SECRETARY AND PERSONNEL ASSISTANT</t>
  </si>
  <si>
    <t>BASIC COMPUTER APPRECIATION</t>
  </si>
  <si>
    <t>PRE-RETIREMENT TRAINING ON ENTERPRENEURSHIP INVESTMENT AND BUS. DEV.</t>
  </si>
  <si>
    <t>11,238,284.57</t>
  </si>
  <si>
    <t>BUDGET IMPLEMENTATION AND PROC. PROCCESS</t>
  </si>
  <si>
    <t>RETREAT FOR TOP GOVT. OFFICIALS</t>
  </si>
  <si>
    <t>IN-HOUSE TRAINING FOR CAPACITY BUILDING</t>
  </si>
  <si>
    <t>BOOK-KEEPING AND RECORD MANAGEMENT</t>
  </si>
  <si>
    <t>Desk Officer/Contact #: A. K. SHARIF</t>
  </si>
  <si>
    <t>MATERIALS AND SUPPLIES -GENERAL</t>
  </si>
  <si>
    <t>FMIC/HRM/01</t>
  </si>
  <si>
    <t>SUPPLIES OF STATIONARIES-PRINTING PAPERS ( GENERAL)</t>
  </si>
  <si>
    <t>LOT I</t>
  </si>
  <si>
    <t>29/3/2011</t>
  </si>
  <si>
    <t>14/5/2011</t>
  </si>
  <si>
    <t>1 WEEK</t>
  </si>
  <si>
    <t>SUPPLY OF OTHER STORES ITEMS EG PINS, STAPLER,BIRO, PENCIL ETC</t>
  </si>
  <si>
    <t xml:space="preserve">COMPUTER CONSUMABLES 1 : Computer Tonner, </t>
  </si>
  <si>
    <t>COMPUTER CONSUMABLES 2: Anti-virus, Flash drives and other accessories</t>
  </si>
  <si>
    <t>DRUGS AND MEDICAL SUPPLIES</t>
  </si>
  <si>
    <t>FMIC/HRM/02</t>
  </si>
  <si>
    <t>20/4/2011</t>
  </si>
  <si>
    <t>5/5/2011</t>
  </si>
  <si>
    <t>28/5/2011</t>
  </si>
  <si>
    <t>MAINTENANCE SERVICES- GENERAL</t>
  </si>
  <si>
    <t>FMIC/HRM/03</t>
  </si>
  <si>
    <t>MOTOR VEHICLE/TRANSPORT EQUIPMENT</t>
  </si>
  <si>
    <t>MAINTENANCE OF OFFICE FURNITURE</t>
  </si>
  <si>
    <t>10,383,000.00`</t>
  </si>
  <si>
    <t>MINTAINANCE OF OFFICE BUILDING</t>
  </si>
  <si>
    <t>MTCE OF RADIO HOUSE BUILDING</t>
  </si>
  <si>
    <t>8/3/2011</t>
  </si>
  <si>
    <t>22/3/2011</t>
  </si>
  <si>
    <t>17/6/2011</t>
  </si>
  <si>
    <t>1/7/2011</t>
  </si>
  <si>
    <t>MTCE OF FED. RESOURCES CENTRES AND FIRC &amp; FICS</t>
  </si>
  <si>
    <t>MTCE OF NAT. PRESS CENTRE BUILDING</t>
  </si>
  <si>
    <t>MTCE OF RADIO HOUSE ANNEX 1 &amp; 2 BUILDINGS</t>
  </si>
  <si>
    <t>BOG</t>
  </si>
  <si>
    <t>MTCE OF FED. SECRETARIAT PHASE 1 COMMUNICATION BUILDING</t>
  </si>
  <si>
    <t>MTCE OF WUSE 2 MONITORING STATIONS</t>
  </si>
  <si>
    <t>MTCE OF INT. MONITORING  STAATIONS AT 5 STATIONS</t>
  </si>
  <si>
    <t>MTCE OF FED. GOVT. PRESS - 4 OFFICE BUILDINGS AT LAGOS</t>
  </si>
  <si>
    <t>INTERNATIONAL TRAINING</t>
  </si>
  <si>
    <t>INT. FINANCIAL MGT TRAINING FOR MANAGEMENT OFFICIALS</t>
  </si>
  <si>
    <t>NCB/ICB</t>
  </si>
  <si>
    <t>29/7/2011</t>
  </si>
  <si>
    <t>28/10/2011</t>
  </si>
  <si>
    <t>21/11/2011</t>
  </si>
  <si>
    <t>30/11/2011</t>
  </si>
  <si>
    <t>8/12/2011</t>
  </si>
  <si>
    <t>CHANGE LEADERSHIP AND STRESS MGT. TRAINING</t>
  </si>
  <si>
    <t>EFFECTIVE SPEECH WRITING/ PRESENTATION SKILLS</t>
  </si>
  <si>
    <t>WEB CONTENT MGT. TRAINING</t>
  </si>
  <si>
    <t>PROCUREMENT PRACTICES AND INT. BEST PRACTICES</t>
  </si>
  <si>
    <t>SYSTEM STUDY VISITS</t>
  </si>
  <si>
    <t>OFFICE MGT. PROCESS, PLANNING, TIMING FOR ORG. EFFECIENCY</t>
  </si>
  <si>
    <t>MANAGEMENT ACCOUNTING AND BUSINESS STRATEGY</t>
  </si>
  <si>
    <t>MAINTENANCE OF PLANTS/GENERATORS</t>
  </si>
  <si>
    <t>FMIC/HRM/04</t>
  </si>
  <si>
    <t>MTCE OF 2 NOS. 1000KVA FROM JAN. TO DEC. 2011</t>
  </si>
  <si>
    <t>12 MONTHS</t>
  </si>
  <si>
    <t>MTCE OF 1 NO. 200KVA FROM JAN. TO DEC. 2011</t>
  </si>
  <si>
    <t>MTCE OF 1 NO. 100KVA FROM JAN. TO DEC. 2011</t>
  </si>
  <si>
    <t>MTCE OF GEN. AT THE 6 ZONAL OFFICES</t>
  </si>
  <si>
    <t>MTCE OF GEN AT 5 RADIO MONITORING STATIONS. JAN-DEC, 2011</t>
  </si>
  <si>
    <t>OTHER SERVICES GENERAL</t>
  </si>
  <si>
    <t>FMIC/HRM/05</t>
  </si>
  <si>
    <t>FURMIGATION OF FMIC RADIO HOUSE OFFICES, ABUJA , ZONAL OFFICES, STATIONS AND CENTRES</t>
  </si>
  <si>
    <t>MTCE OF OFFICE EQUIPMENT SUCH AS PHOTOCOPIERS AND COMMUNICATION EQUIPMENT</t>
  </si>
  <si>
    <t>PROCUREMNENT OF SPORTING MATERIALS AND EQUIPMENT</t>
  </si>
  <si>
    <t>FMIC/HRM/06</t>
  </si>
  <si>
    <t>DEMOCRACY DAY-PROCUREMENT OF SOUVENIERS</t>
  </si>
  <si>
    <t>FMIC/HRM/07</t>
  </si>
  <si>
    <t>27/5/2011</t>
  </si>
  <si>
    <t>INDEPENDENCE DAY CELEBRATION-PROCUREMENT OF SOUVENIERS</t>
  </si>
  <si>
    <t>FMIC/HRM/08</t>
  </si>
  <si>
    <t>PLANT/GENERATOR FUEL (DIESEL) FOR 4 GENERATORS - JAN-DEC, 2011</t>
  </si>
  <si>
    <t>FMIC/HRM/09</t>
  </si>
  <si>
    <t>ACCOUNTS DATA BASE MANAGEMENT 
SOFTWARE FOR E- PAYMENT EXPENDITURE/OTHER RETURNS.</t>
  </si>
  <si>
    <t>OCB</t>
  </si>
  <si>
    <t>L/S</t>
  </si>
  <si>
    <t>14th Feb - 7th March</t>
  </si>
  <si>
    <t>8th March - 22nd March</t>
  </si>
  <si>
    <t>28th March -</t>
  </si>
  <si>
    <t>11th April</t>
  </si>
  <si>
    <t>12th April - 25th April</t>
  </si>
  <si>
    <t>26th April - 10th May</t>
  </si>
  <si>
    <t xml:space="preserve">11th May - 25th May </t>
  </si>
  <si>
    <t>26th May - 9th June</t>
  </si>
  <si>
    <t>13th June - 27th June</t>
  </si>
  <si>
    <t>28th June - 12th July</t>
  </si>
  <si>
    <t>13th July - 27th July</t>
  </si>
  <si>
    <t>1st Aug - 15th Aug</t>
  </si>
  <si>
    <t>15 Sep</t>
  </si>
  <si>
    <t>15 Dec</t>
  </si>
  <si>
    <t>ADP- I.M BADEIRI</t>
  </si>
  <si>
    <t>DPP-ENGR.J.O CHUKWU</t>
  </si>
  <si>
    <t>QUARTERLY VERIFICATION AND REPORTING OF BUDGET OVERHEAD COST AND INTERNALLY GENERATED REVENUE UTILISATION IN ALL 36 FIELD OFFICES.</t>
  </si>
  <si>
    <t>ESTABLISHMENT BUDGET DATABASE SOFTWARE FOR ANAYSIS OF BUDGETARY ALLOCATIONS, EXPENDITURES AND RETURNS.</t>
  </si>
  <si>
    <t>TOTAL</t>
  </si>
  <si>
    <t>PURCHASE OF OFFICE EQUIPMENT,XEROX PANASONIC,PHOTOCOPIERS, AND SCANERS,STABILIZERS ETC.</t>
  </si>
  <si>
    <t xml:space="preserve">29th March - </t>
  </si>
  <si>
    <t>3rd May</t>
  </si>
  <si>
    <t>18th May -1st June</t>
  </si>
  <si>
    <t>2nd June - 16th June</t>
  </si>
  <si>
    <t>20th June - 4th July</t>
  </si>
  <si>
    <t>6th July - 20th July</t>
  </si>
  <si>
    <t>21st July - 4th Aug</t>
  </si>
  <si>
    <t>8th Aug - 22nd Aug</t>
  </si>
  <si>
    <t>17th Aug - 14th Sept.</t>
  </si>
  <si>
    <t>14th Sept - 28th Sept.</t>
  </si>
  <si>
    <t>CASTING MACHINES,DIGITAL CACULATORS AND CASTING ROLLS.</t>
  </si>
  <si>
    <t>ACQUISITION OF I.T. EQUIPMENT FOR BUDGET ACTIVITIES.</t>
  </si>
  <si>
    <t>GUBABI FIRE PROOF CABINET FOR SECURITY DOCUMENTS.</t>
  </si>
  <si>
    <t>SPLIT A/C AND 40 NO. AIR CONDITIONERS FOR HEADQUARTERS ,STATE OFFICES AND FCT.</t>
  </si>
  <si>
    <t>8th March - 18th March</t>
  </si>
  <si>
    <t xml:space="preserve">25th April - </t>
  </si>
  <si>
    <t>16th May</t>
  </si>
  <si>
    <t>Ministry/Department/Agency: WORKS - FINANCE &amp;ACCOUNT</t>
  </si>
  <si>
    <t xml:space="preserve">                                                              If Within MDAs Thresholds, No-objection Dates not required</t>
  </si>
  <si>
    <t>12 Months</t>
  </si>
  <si>
    <t>CREATION/DEMORCATION OF ADDITIONAL OFFICES SPACE AND COMPLETE RENOVATION OF CENTRAL PAY OFFICE (CPO), DIRECTOR, DEPUTY DIRECTOR AND FIVE ASSISTANT DIRECTORS OFFICE.</t>
  </si>
  <si>
    <t>7th Feb - 28th Feb</t>
  </si>
  <si>
    <t>28th Feb - 14th March</t>
  </si>
  <si>
    <t xml:space="preserve">21st March - </t>
  </si>
  <si>
    <t>2nd May</t>
  </si>
  <si>
    <t>9th May - 30th May</t>
  </si>
  <si>
    <t>6th June - 20th June</t>
  </si>
  <si>
    <t>4th July - 18th July</t>
  </si>
  <si>
    <t>19th July - 2nd August</t>
  </si>
  <si>
    <t>2nd Aug -9th Aug.</t>
  </si>
  <si>
    <t>15th Aug -22nd Aug</t>
  </si>
  <si>
    <t>August 2013</t>
  </si>
  <si>
    <t>August 2014</t>
  </si>
  <si>
    <t>UP-GRADING OF BUDGET OFFICE EQUIPMENTS.</t>
  </si>
  <si>
    <t>CAPITAL BUDGET IMPLEMENTATION MONITORING AND EVALUATION PUBLICATION OF REPORTS</t>
  </si>
  <si>
    <t>REHABILITATION OF DIKWA-MONGUNO ROAD</t>
  </si>
  <si>
    <t>PRE - QUAL</t>
  </si>
  <si>
    <t>28th Feb - 8th March</t>
  </si>
  <si>
    <t>8th March- 22nd March</t>
  </si>
  <si>
    <t>12th April</t>
  </si>
  <si>
    <t>24th May</t>
  </si>
  <si>
    <t>31st May - 14th June</t>
  </si>
  <si>
    <t>21st June - 28th June</t>
  </si>
  <si>
    <t>REHABILITATION OF BIU-LITTLE GOMBI ROAD</t>
  </si>
  <si>
    <t>EMERGENCY RECONSTRUCTION OF SOKOTO-ILELLA ROAD IN SOKOTO STATE</t>
  </si>
  <si>
    <t>REHABILITATATION OF BAYAMARI-GASHUA ROAD IN YOBE STATE</t>
  </si>
  <si>
    <t>REHABILITATION OF ONTSHA-OGWUIKPELE-NDONI ROAD WITH SPUR TO OGWUANAOCHA IN ANAMBRA STATE(65KM)</t>
  </si>
  <si>
    <t>REHABILITATION OF ENUGU-PORT HARCOURT DUALCARRAIGEWAY SECTION II: UMUAHIA-PORT HARCOURT</t>
  </si>
  <si>
    <t>REAHIBILIATION OF  ILORIN-JEBBA-MOKWA ROAD : JEBBE -MOKWA IN NIGER STATE</t>
  </si>
  <si>
    <t>REHABILITATION OF IPELE-ISSUA ROAD SECTION II IN ONDO STATE</t>
  </si>
  <si>
    <t>REHABILITATION OF  JALINGO-NUMAN</t>
  </si>
  <si>
    <t>EMERGENCY REPAIR OF WASHOUT ON 9TH MILE TO ENUGU ROAD IN ENUGU STATE</t>
  </si>
  <si>
    <t>REINSTATEMENT OF WASHOUT AND REHABILITATION OF SOKOTO-ILLELA ROAD IN SOKOTO STATE</t>
  </si>
  <si>
    <t>EMERGENCY REPAIR OF WASHOUT ON ABEOKUTA-IBADAN ROAD IN OGUN/OYO STATES</t>
  </si>
  <si>
    <t>REHABILITATION OF BENIN-SHAGAMU DUAL CARRIAGEWAY (OFOSU-ORE SECTION) IN ONDO STATE</t>
  </si>
  <si>
    <t xml:space="preserve">REINSTATEMENT OF WASHOUT AT KA-OJI BRIDGES IN KEBBI STATE </t>
  </si>
  <si>
    <t>DUALIZATION OF LOKOJA(OBAJANA JUNCTION)-BENIN ROAD IN KOGI/EDO STATES</t>
  </si>
  <si>
    <t>EXPANSION OF OSHODI-MURTALA MOHAMMED INTERNATIONAL AIRPORT DUAL CARRIAGEWAY TO 6 LANES WITH HARD SHOULDERS</t>
  </si>
  <si>
    <t>REHABILITATION OF DAMATURU-GUJBA-BIU ROAD</t>
  </si>
  <si>
    <t>CONTIGENCY PROVISION FOR EMERGENCY WORKS</t>
  </si>
  <si>
    <t>18</t>
  </si>
  <si>
    <t xml:space="preserve">Ministry/Department/Agency: WORKS - HIGHWAYS PLANNING &amp; DESIGN </t>
  </si>
  <si>
    <t>CONDUCT A STUDY AND PROVIDE EQUIPMENTS TO ESTABLISH A PHASED PROGRAM FOR THE ACHIEVEMENT OF A COMPREHENSIVE MANAGEMENT INFORMATION SYSTEM (MIS) FOR FEDERAL HIGHWAYS(DATA BASE/AUTO/CIVILCAD)</t>
  </si>
  <si>
    <t>14th Feb - 28th Feb</t>
  </si>
  <si>
    <t>1st March - 15th March</t>
  </si>
  <si>
    <t xml:space="preserve">16th March </t>
  </si>
  <si>
    <t>1st April - 15th April</t>
  </si>
  <si>
    <t>18th April -2nd May</t>
  </si>
  <si>
    <t>3rd May - 17th May</t>
  </si>
  <si>
    <t>18th May - 1st June</t>
  </si>
  <si>
    <t>17th June -1st July</t>
  </si>
  <si>
    <t>25th July - 8th Aug.</t>
  </si>
  <si>
    <t>CONSULTANCY AWARD FOR THE DEVELOPMENT OF A NATIONAL BRIDGE MANAGEMENT INFORMATION SYSTEMS</t>
  </si>
  <si>
    <t>DYNAMIC MEASUREMENT OF MAJOR BRIDGES AS WELL AS OVERALL BRIDGE RATING BY CONSULTANTS</t>
  </si>
  <si>
    <t>UNDERWATER INSPECTION OF BRIDGES NATIONWIDE</t>
  </si>
  <si>
    <t>ENGINEERING DESIGN FOR REHABILITATION AND ASPHALT OVERLAY OF ANGIGBA – IDAH ROAD IN KOGI STATE</t>
  </si>
  <si>
    <t xml:space="preserve">ENGINEERING DESIGN FOR CONTRUCTION OF ODOOBA – TAIKE – GAMBARI SECTION  </t>
  </si>
  <si>
    <t>3 - 14 May</t>
  </si>
  <si>
    <t>17 - 28 May</t>
  </si>
  <si>
    <t>Engineering Design of Mokwa-New Bussa-Kaima-Kosubosu road in Niger/Kwara States</t>
  </si>
  <si>
    <t>18 - 28 May</t>
  </si>
  <si>
    <t>Engineering Design of Langtang-Wase Road in Plateau State</t>
  </si>
  <si>
    <t>19 - 28 May</t>
  </si>
  <si>
    <t>Engineering design of dualization of Keffi-Akwanga-Jos road in Nasarawa/Plateau States(Section II)</t>
  </si>
  <si>
    <t>20 - 28 May</t>
  </si>
  <si>
    <t>Engineering Design of Dualization of Okene – Auchi (Section IIB)</t>
  </si>
  <si>
    <t>21 - 28 May</t>
  </si>
  <si>
    <t>ENGINEERING DESIGN OF OTURKPO – IGUNMALE – OKWONGBO WITH SPUR TO INIKIRI AND OGBALLA</t>
  </si>
  <si>
    <t>NEW DESIGNS IN NORTH CENTRAL ZONE</t>
  </si>
  <si>
    <t>Design for the Rehabilitation of Idah – Adoru – Nsuka Road in kogi state.</t>
  </si>
  <si>
    <t>Design of Markurdi-Naka-Ankpa road</t>
  </si>
  <si>
    <t>Design for the Rehabilitation of Otukpa – Ayangba – Ajaokuta – Okene road Phase II (Ajaokuta – Okene) in kogi state</t>
  </si>
  <si>
    <t>Design of Iyemoye – Isua Road in Kogi state.</t>
  </si>
  <si>
    <t xml:space="preserve"> Design for the Rehabilitation of Lambala – laisu – Bida Road in Niger State.</t>
  </si>
  <si>
    <t>Design for the Rehabilitation of suleja – Chaza Bamburu Road with spur to Rafin Samiyi in Niger state.</t>
  </si>
  <si>
    <t>Design for the Rehabilitation of Tunga Shamu – Zariyawa – Suleja – Road.</t>
  </si>
  <si>
    <t>Design of Mokwa – Bida road</t>
  </si>
  <si>
    <t>Design of Ilorin – Omuaka – kabba</t>
  </si>
  <si>
    <t>Design of Ajasse ipo – offa – Enile Osun State Bridge.</t>
  </si>
  <si>
    <t xml:space="preserve"> Design of Lafia Bypass Road (Asuba through Sendan to Lafia Obi) in Nasarawa      State.</t>
  </si>
  <si>
    <t>NEW DESIGNS IN NORTH EAST ZONE</t>
  </si>
  <si>
    <t>ENGINEERING DESIGN FOR DIKWA-GAJIRAM-GUBIO ROAD IN BORNO STATE</t>
  </si>
  <si>
    <t>ENGINEERING DESIGN FOR MAMBILLA RING ROAD IN TARABA STATE</t>
  </si>
  <si>
    <t>NEW DESIGNS IN NORTH WEST ZONE</t>
  </si>
  <si>
    <t>ENGINEERING DESIGN FOR THE DUALIZATION OF KADUNA-BIRNIN GWARI-TEGINA ROAD</t>
  </si>
  <si>
    <t>ENGINEERING DESIGN FOR THE REHABILITATION OF BIRNIN GWARI -FUNTUA ROAD</t>
  </si>
  <si>
    <t>ENGINEERING DESIGN FOR THE REHABILITATION OF BIRNIN YAURI-KONTAGORA ROAD</t>
  </si>
  <si>
    <t>ENGINEERING DESIGN FOR THE CONSTRUCTION OF WASAGU CHAFE ROAD</t>
  </si>
  <si>
    <t>ENGINEERING DESIGN FOR THE DUALIZATION OF KANO-GWARZO ROAD</t>
  </si>
  <si>
    <t>ENGINEERING DESIGN FOR THE CONSTRUCTION OF CHAFE - DAYI ROAD</t>
  </si>
  <si>
    <t>ENGINEERING DESIGN FOR THE REHABILITATION OF BIRNIN GWARI-DANGULBI ROAD</t>
  </si>
  <si>
    <t>ENGINEERING DESIGN FOR THE CONSTRUCTION OF BIRNIN YAURI-ROFIA-AGWARA ROAD</t>
  </si>
  <si>
    <t>NEW DESIGNS IN THE SOUTH EAST ZONE</t>
  </si>
  <si>
    <t>ENGINEERING DESIGN FOR OZALLA-AGBOGUGU-IHE-OWERU-OGUGU-NENWE-MGBO-AWGU ROAD IN ENUGU STATE</t>
  </si>
  <si>
    <t>ENGINEERING DESIGN FOR MBANO-OKIGWE ROAD IN IMO STATE</t>
  </si>
  <si>
    <t>ENGINEERING DESIGN FOR UZOUWANI-ANAKU-OTUOCHA ROAD IN ANAMBRA/ENUGU ROAD</t>
  </si>
  <si>
    <t>NEW DESIGNS IN THE SOUTH SOUTH ZONE</t>
  </si>
  <si>
    <t>Design of calabar – Oban – Ekang Road Section II (Oban Ekang Road) in Cross River State. (68km)</t>
  </si>
  <si>
    <t xml:space="preserve">Design of Adin – Agwagune – Ikun – Ohia – Road and with Bridges with Spur from Ikun – Unwana Afikpo (40km) </t>
  </si>
  <si>
    <t>Design of Asarama – Unyeada – Akaradi – Ngo with Bridges (Approx. 13km) Rivers</t>
  </si>
  <si>
    <t>Oloibiri (Ogbia) – Emago – Kugbo – amuruto – Akani –   Adaada       road  (23km) with 710m Bridges.</t>
  </si>
  <si>
    <t xml:space="preserve">Ogbia – Oloibiri – Sabatoru – Okokokiri – Nembe road and Bridges – (40km) in Bayelsa State. </t>
  </si>
  <si>
    <t xml:space="preserve"> Improvement of the alignment of Benin – Asaba Road (Benin –Agbor   Section, (Onitsha Road) in Edo State.</t>
  </si>
  <si>
    <t xml:space="preserve"> Design for full overlay Auchi – Igara – Ibilo (64km) F117</t>
  </si>
  <si>
    <t>Design for full overlay, Irrua – Uromi – Ihushi. F116 (50km)</t>
  </si>
  <si>
    <t xml:space="preserve"> Rehabilitation of  Owu – Ugo – Agdonta. F16, (63km)</t>
  </si>
  <si>
    <t xml:space="preserve"> Design of the Rehabilitation of Ofunmwegde – Ogbese – Ondo &amp; Border F14 (36km)</t>
  </si>
  <si>
    <t xml:space="preserve">Benin Agbor upgrading of substandard line. </t>
  </si>
  <si>
    <t>Design of Abak-Ikot Ibiritam-Ikot Ekara Road</t>
  </si>
  <si>
    <t>Ikot Asua-Okopedi-Oron-Ewang-Jamestown road</t>
  </si>
  <si>
    <t>Design of Azumini-Ekparakwa-Etinan-Ndiya-Ikot Ubo Road</t>
  </si>
  <si>
    <t>NEW DESIGNS IN THE SOUTH WEST ZONE</t>
  </si>
  <si>
    <t>ENGINEERING DESIGN FOR ARAMOKO-IJERO-IDDO EKITI ROAD</t>
  </si>
  <si>
    <t>ENGINEERING DESIGN FOR THE REHABILITATION OF ABEOKUTA-OLORUNDA-IMEKO ROAD</t>
  </si>
  <si>
    <t>ENGINEERING DESIGN FOR ITAWURE-OKEMESI-ESA-OKE ROAD</t>
  </si>
  <si>
    <t>ENGINEERING DESIGN FOR IJORA-CAUSEWAY-APAPA ROAD</t>
  </si>
  <si>
    <t>ENGINEERING DESIGN FOR IJOUN-IJALE KETU (BENIN REPUBLIC BOARDER) VIA ILARA ROAD</t>
  </si>
  <si>
    <t>ENGINEERING DESIGN FOR ILESHA-BARUBA KW STATE BOARDER -SAKI AGO ARE-ALAJA ROAD</t>
  </si>
  <si>
    <t>ENGINEERING DESIGN FOR DUDGE -ODO-OWO APATA-BAKATARI OGUN S/B ROAD</t>
  </si>
  <si>
    <t>ENGINEERING DESIGN FOR IJEBU-IJESHA-ILESHA-IFE ROAD</t>
  </si>
  <si>
    <t>ENGINEERING DESIGN FOR IKORODU-IMOTA ROAD</t>
  </si>
  <si>
    <t>PROVISION OF  ROAD FURNITURE ON FEDERAL HIGHWAYS NATIONWIDE</t>
  </si>
  <si>
    <t>14Feb - 28th Feb</t>
  </si>
  <si>
    <t>26th April</t>
  </si>
  <si>
    <t>10th May - 24th May</t>
  </si>
  <si>
    <t>14th June -21st June</t>
  </si>
  <si>
    <t>28th June -12th July</t>
  </si>
  <si>
    <t>19th July - 26th July</t>
  </si>
  <si>
    <t>26th July -2nd Aug.</t>
  </si>
  <si>
    <t>3rd Aug -17th Aug.</t>
  </si>
  <si>
    <t>Budgetary Year: 2010 --- Goods</t>
  </si>
  <si>
    <t>FEDERAL ROADS AUTHORITY TAKE-OFF FUND (INCLUDING HEADQUARTERS OFFICE IN ABUJA AND ZONAL &amp; STATE OFFICES)</t>
  </si>
  <si>
    <t>UPGRADING OF FACILITIES AND PROCUREMENT OF LABORATORY TESTING EQUIPMENT FOR PAVEMENT EVALUATION UNIT AT KADUNA,OWERRI, JOS, LAGOS FOR QUALITY CONTROL OF OUR ROADS</t>
  </si>
  <si>
    <t>CONSTRUCTION OF MATERIALS TESTING AND GEOTECHNICS LABORATORY COMPLEX AT SHEDA TOWN (FCT) FOR QUALITY CONTROLOF OUR ROADS</t>
  </si>
  <si>
    <t>UPGRADING OF FACILITIES AND PROCUREMENT OF TEACHING AIDS FOR HIGHWAY TRAINIING SCHOOLS AT KADUNA, BADAGRY &amp; UGONEKI</t>
  </si>
  <si>
    <t xml:space="preserve"> HIGHWAYS TRAFFIC EVALUATION INCLUDING: EQUIPMENT, TRAFFIC CENSUS AND OPERATIONS</t>
  </si>
  <si>
    <t>Rehabilitation of  River Niger Bridge at Onitsha (phase 2)</t>
  </si>
  <si>
    <t>ENGINEERING DESIGN  AND CONSTRUCTION OF BRIDGE TO REPLACE SUB-STANDARD BRIDGES ALONG ILORIN-IGBETTI ROAD IN KWARA STATE</t>
  </si>
  <si>
    <t>ENGINEERING DESIGN  AND CONSTRUCTION OF BRIDGE TO REPLACE SUB-STANDARD BRIDGE AT CH.50+450 ALONG OGBOMOSHO-OKO-ILOGBO-OSHOGBO ROAD IN OYO/OSUN STATES</t>
  </si>
  <si>
    <t>DESIGN AND CONSTRUCTION OF BRIDGE TO REPLACE COLLAPSED IBESIT BRIDGE AT CH.36+000 ALONG NSAK-IKOT EKPENE-IKOT IBRITAM-IKOT EKPENE ROAD IN AKWA IBOM STATE</t>
  </si>
  <si>
    <t>DESIGN AND CONSTRUCTION OF BRIDGE TO REPLACE SUB-STANDARD ILADO BRIDGE LINKING IJU/ITA-OGBOLU COMMUNITIES IN AKURE NORTH LGA AND IKARE IN ONDO/EKITI STATES</t>
  </si>
  <si>
    <t>TECHNICAL EVALUATION AND REPLACEMENT OF BRIDGE AT LAFIAGI (CH.22+800) ALONG JEBBA-MOKWA-TEGINA-BIRNIN GWARI-KADUNA ROAD</t>
  </si>
  <si>
    <t>Rehabilitation of Markurdi bridge in Benue State</t>
  </si>
  <si>
    <t>Rehabilitation of Jeba Bridge</t>
  </si>
  <si>
    <t>PRE QUAL</t>
  </si>
  <si>
    <t>DESIGN AND CONSTRUCTION OF BRIDGE TO REPLACE SUB-STANDARD BRIDGE AT CH.0+850 (NASARAWA TOWN) ALONG NASARAWA -TOTO-ABAJI ROAD</t>
  </si>
  <si>
    <t>CONSTRUCTION OF CHANCHANGI BRIDGE ALONG IBI-WUKARI ROAD AND PAMANGA BRIDGE ALONG JALINGO-GARBA CHEDE ROAD IN TARABA STATE</t>
  </si>
  <si>
    <t>DESIGN AND REPLACEMENT OF 1No. ABUTMENT AND EXTENSION BY 15M SPAN OF BRIDGE AT CH.89+100 AT SERTI ALONG BALI-MAYOSELBE-GEMBU ROAD IN TARABA STATE</t>
  </si>
  <si>
    <t>CONSTRUCTION OF DRAINS ALONG APAPA-OSHODI EXPRESSWAY</t>
  </si>
  <si>
    <t>CONSTRUCTION OF FLYOVER BRODGES AT SILVER JUBILEE AND KUNDILA ROUNDABOUTS IN KANO STATE</t>
  </si>
  <si>
    <t>BRIDGE MAINTENANCE OPERATIONS AND EQUIPMENTS</t>
  </si>
  <si>
    <t>Desk Officer/Contact #:MR.I.M.BADEIRI
08036174364</t>
  </si>
  <si>
    <t>Provision of Sporting Equipment</t>
  </si>
  <si>
    <t>28th Feb</t>
  </si>
  <si>
    <t>14th April-
5th May</t>
  </si>
  <si>
    <t>6th May - 13th May</t>
  </si>
  <si>
    <t>6th May - 20th may</t>
  </si>
  <si>
    <t>20th May - 4th June</t>
  </si>
  <si>
    <t>11th June - 25th June</t>
  </si>
  <si>
    <t>29th Aug</t>
  </si>
  <si>
    <t>12th September</t>
  </si>
  <si>
    <t>Mr.I.M.Badeiri</t>
  </si>
  <si>
    <t>Engr.J.O.Chukwu</t>
  </si>
  <si>
    <t>LUMPSUM</t>
  </si>
  <si>
    <t>PRE-QUAL</t>
  </si>
  <si>
    <t>17th-Jan-31st Jan.</t>
  </si>
  <si>
    <t>7th Feb.-21stFeb</t>
  </si>
  <si>
    <t>28th Feb.</t>
  </si>
  <si>
    <t>14th April-5th May</t>
  </si>
  <si>
    <t>6th May-13th May</t>
  </si>
  <si>
    <t>16th May-21st May</t>
  </si>
  <si>
    <t>23rd May-
28th May</t>
  </si>
  <si>
    <t>1st June-
18th June</t>
  </si>
  <si>
    <t>18th June -Nov.18</t>
  </si>
  <si>
    <t>Mr.I.M.badeiri</t>
  </si>
  <si>
    <t>22nd Feb.</t>
  </si>
  <si>
    <t>28th March.</t>
  </si>
  <si>
    <t>20th Oct</t>
  </si>
  <si>
    <t>Nov.18</t>
  </si>
  <si>
    <t>Continuous Legal Education for the improvement of the Professional staff of the Legal Unit at the Headquarters</t>
  </si>
  <si>
    <t>17th Jan - 11th Feb</t>
  </si>
  <si>
    <t>7th March - 21st march</t>
  </si>
  <si>
    <t>22nd March - 5th April</t>
  </si>
  <si>
    <t>11th April - 25th April</t>
  </si>
  <si>
    <t>11th May - 25th May</t>
  </si>
  <si>
    <t>30th May - 13th June</t>
  </si>
  <si>
    <t>14th June - 28th June</t>
  </si>
  <si>
    <t>19th July - 2nd Aug</t>
  </si>
  <si>
    <t>Establishment of Law Library Continouous up-date of the Law Library at the Headquarters:-</t>
  </si>
  <si>
    <t>17th Jan - 7th Feb</t>
  </si>
  <si>
    <t>10th Feb - 24th Feb</t>
  </si>
  <si>
    <t xml:space="preserve">1st March - </t>
  </si>
  <si>
    <t>29th March</t>
  </si>
  <si>
    <t>5th April - 19th April</t>
  </si>
  <si>
    <t>20th April- 29th April</t>
  </si>
  <si>
    <t>2nd May - 16th May</t>
  </si>
  <si>
    <t>17th May - 24th May</t>
  </si>
  <si>
    <t>30th May -13th June</t>
  </si>
  <si>
    <t>August 2011</t>
  </si>
  <si>
    <t>Sept. 2011</t>
  </si>
  <si>
    <t>Desk Officer/Contact #:Mr.I.M.Badeiri
i/08036174364</t>
  </si>
  <si>
    <t>Purchase of Digital Equipment/Upgrading
of Camera &amp; Editing suite from Analog to Digital High Definition</t>
  </si>
  <si>
    <t>14th Feb.-7th Mar.</t>
  </si>
  <si>
    <t>Mar.21st -</t>
  </si>
  <si>
    <t>15th April</t>
  </si>
  <si>
    <t>18th April - 9th May</t>
  </si>
  <si>
    <t>16th May - 30th May</t>
  </si>
  <si>
    <t>1st Jun-8th June</t>
  </si>
  <si>
    <t>15th June</t>
  </si>
  <si>
    <t>Dec 15th</t>
  </si>
  <si>
    <t>Quarterly Production of Documentary</t>
  </si>
  <si>
    <t>25th April</t>
  </si>
  <si>
    <t>30th May</t>
  </si>
  <si>
    <t>Publication of In-House Journal/binding of newspapers Magazines</t>
  </si>
  <si>
    <t>n/A</t>
  </si>
  <si>
    <t>Mar.21st-Apr.4th</t>
  </si>
  <si>
    <t>Establishment,Design,Installation of Procurement Data Bank Soft Wares and Evaluation of Bid Documents</t>
  </si>
  <si>
    <t>Jan.17th-Feb.7th</t>
  </si>
  <si>
    <t>21st March-</t>
  </si>
  <si>
    <t>18th April</t>
  </si>
  <si>
    <t>19th April - 3rd May</t>
  </si>
  <si>
    <t>4th May-12th
May</t>
  </si>
  <si>
    <t>May 13th-
May20th</t>
  </si>
  <si>
    <t>May 23rd-
May27th</t>
  </si>
  <si>
    <t>1st June-8th June</t>
  </si>
  <si>
    <t>May 9th-16th
June</t>
  </si>
  <si>
    <t>Purchase of Office Furniture for 37 FHQS and HQ</t>
  </si>
  <si>
    <t>Purchase of various items of Office Equipment for 37 FHQS</t>
  </si>
  <si>
    <t>Store handling including partitioning of Store Space</t>
  </si>
  <si>
    <t>Procurement Monitoring Compliance Evaluation of Road Projects in the 36 States.</t>
  </si>
  <si>
    <t>Placement of Advertisements in National Dailies and Tenders Journals for Procurement of Capital 
Projects.</t>
  </si>
  <si>
    <t>Desk Officer/Contact #: Mr.I.M.Badeiri/08036174364</t>
  </si>
  <si>
    <t>Consultancy/Water System Development at Engineering Training School,Abeokuta</t>
  </si>
  <si>
    <t>Time Based</t>
  </si>
  <si>
    <t>14th Feb- 
14th March</t>
  </si>
  <si>
    <t>15th March - 25th March</t>
  </si>
  <si>
    <t>28th March-
11th April</t>
  </si>
  <si>
    <t>26th April-</t>
  </si>
  <si>
    <t>18th May</t>
  </si>
  <si>
    <t xml:space="preserve"> 19th May-
2nd June</t>
  </si>
  <si>
    <t>3rd June-17th June</t>
  </si>
  <si>
    <t>19th June-26th June</t>
  </si>
  <si>
    <t>30th Jun-31st June</t>
  </si>
  <si>
    <t>1st July-8th July</t>
  </si>
  <si>
    <t>16,000,000.00</t>
  </si>
  <si>
    <t>11th July-25th July</t>
  </si>
  <si>
    <t>27th July-10th Aug.</t>
  </si>
  <si>
    <t>16th Sept</t>
  </si>
  <si>
    <t>16th Dec</t>
  </si>
  <si>
    <t>Consultancy/Construction Services for 1No.32 Bedroom Storey Hostel at Engineering Training School,Abeokuta</t>
  </si>
  <si>
    <t>Consultancy/Construction Services for 1No.32 Bedroom Storey Hostel at Engineering Training School,Kuje</t>
  </si>
  <si>
    <t>Equiping of Mechanical/Electrical Workshop at the Engineering Training School,Kuje</t>
  </si>
  <si>
    <t>Desk Officer/Contact #:
MR.I.M.BADEIRI/08036174364</t>
  </si>
  <si>
    <t>Procurement of Modern Workshop Tools/Teaching Aids for Engineering Training School at Abeokuta.</t>
  </si>
  <si>
    <t>14th Feb-
7th March</t>
  </si>
  <si>
    <t>18th May - 31st May</t>
  </si>
  <si>
    <t>9th June-
16th June</t>
  </si>
  <si>
    <t>17th June-
30th June</t>
  </si>
  <si>
    <t>1st July-15th July</t>
  </si>
  <si>
    <t>Procurement of Modern Workshop Tools/Teaching Aids for Engineering Development Centre at Ijora</t>
  </si>
  <si>
    <t>Purchase of Tools and Equipment  for Teaching at Engineering Training School,Kuje</t>
  </si>
  <si>
    <t>Activation and Commissioning of 11KV HT Control Panel with replacement and supply of upgrading cable at headquarters,Mabushi</t>
  </si>
  <si>
    <t>Provision of 5No.Material handling equipment and fourwheel drive vehicle for Streetlighting Operations in the Six Geopolitical zone</t>
  </si>
  <si>
    <t>Provision Design Equipment and Software for Mechanical Services</t>
  </si>
  <si>
    <t>Desk Officer/Contact #:MR.I.M.
BADEIRI/08036174364</t>
  </si>
  <si>
    <t>Consultancy/Construction of Engineering Training School Library at Ijora.</t>
  </si>
  <si>
    <t>8th March -  18th March</t>
  </si>
  <si>
    <t>31st May-7th June</t>
  </si>
  <si>
    <t>8th June-15th
June</t>
  </si>
  <si>
    <t xml:space="preserve"> June 2012</t>
  </si>
  <si>
    <t>December 2012</t>
  </si>
  <si>
    <t>Rehabilitation of Federal Ministry of Works Headquarters Building.</t>
  </si>
  <si>
    <t>Electrical Installations at the New Engineering Workshop Blocks, Kuje.</t>
  </si>
  <si>
    <t>Installation of 36No. Higher Rating Substations in 36 FHQS of the Federation</t>
  </si>
  <si>
    <t xml:space="preserve">Consultancy/Water system Development at Engineering centre Kuje. </t>
  </si>
  <si>
    <t>6No. Streetlighting/Security Installation of minimum of 3Km each on Federal roads /Bridges in South East Zone</t>
  </si>
  <si>
    <t>21st March-4th 
April</t>
  </si>
  <si>
    <t>6No. Streetlighting/Security Installation of minimum of 3Km each on Federal roads /Bridges in South West Zone</t>
  </si>
  <si>
    <t>6No. Streetlighting/Security Installation of minimum of 3Km each on Federal roads /Bridges in South South Zone</t>
  </si>
  <si>
    <t>6No. Streetlighting/Security Installation of minimum of 3Km each on Federal roads /Bridges in North West Zone</t>
  </si>
  <si>
    <t>6No. Streetlighting/Security Installation of minimum of 3Km each on Federal roads /Bridges in North Central Zone</t>
  </si>
  <si>
    <t>6No. Streetlighting/Security Installation of minimum of 3Km each on Federal roads /Bridges in North East Zone</t>
  </si>
  <si>
    <t xml:space="preserve">Central Workshop Automobile Training School at Ijora. </t>
  </si>
  <si>
    <t>Upgrading of Water supply and treatment Plant at the Federal Ministry of Works Heaquarters, Abuja.</t>
  </si>
  <si>
    <t>Provision and Installation of 12Nos Foundry Machine tools &amp; Equipments at Ijora Central Workshop</t>
  </si>
  <si>
    <t>Provision and Installation of  Engineering material Testing equipments at Ijora Central Workshop.</t>
  </si>
  <si>
    <t>Provision and Installation of  Machine Tools and Equipments at Ijora Central Workshop.</t>
  </si>
  <si>
    <t>60,000,000.00</t>
  </si>
  <si>
    <t>Desk Officer/Contact #:Mr.I.M.Badeiri
/08036174364</t>
  </si>
  <si>
    <t>Purchase of Inventory data base for stock Verification unit/Abuja.</t>
  </si>
  <si>
    <t>8th Feb - 18th Feb</t>
  </si>
  <si>
    <t>Feb.21st-
March.7th</t>
  </si>
  <si>
    <t>Mar.7th -</t>
  </si>
  <si>
    <t xml:space="preserve">
Apr.29th</t>
  </si>
  <si>
    <t>Apr.29th-
May13th</t>
  </si>
  <si>
    <t>16th May-
20th May</t>
  </si>
  <si>
    <t>20th May-
27th May</t>
  </si>
  <si>
    <t>10th May</t>
  </si>
  <si>
    <t>10th May-
17th May</t>
  </si>
  <si>
    <t>Construction of Dump Stores for the Headquarters and the Zonal Offices</t>
  </si>
  <si>
    <t>Feb.21st-Mar.7th</t>
  </si>
  <si>
    <t>Apr.29th</t>
  </si>
  <si>
    <t>Apr.29th - May13th</t>
  </si>
  <si>
    <t>May 13th - May 20th</t>
  </si>
  <si>
    <t>20thMay-
27th May</t>
  </si>
  <si>
    <t>31st May</t>
  </si>
  <si>
    <t>Developing of Stock Verifier data base system and Six(6) Zonal Offices Abuja.</t>
  </si>
  <si>
    <t>Apr.29th-May13th</t>
  </si>
  <si>
    <t>Desk Officer/Contact #:Mr.I.M.Badeiri</t>
  </si>
  <si>
    <t>Internal Audit Sentitization on Prudent Budget Implementation</t>
  </si>
  <si>
    <t xml:space="preserve">Lumpsum
</t>
  </si>
  <si>
    <t>14th Feb.-7th 
March</t>
  </si>
  <si>
    <t>21st March-
4th April</t>
  </si>
  <si>
    <t>11th April-25th April</t>
  </si>
  <si>
    <t xml:space="preserve">25th April-
</t>
  </si>
  <si>
    <t>23rd May</t>
  </si>
  <si>
    <t>24th May-31st
May</t>
  </si>
  <si>
    <t>1st June-15th June</t>
  </si>
  <si>
    <t>20th June-30th
June</t>
  </si>
  <si>
    <t>4th July-8th July</t>
  </si>
  <si>
    <t>11th July-July 22</t>
  </si>
  <si>
    <t>6,000,000.00</t>
  </si>
  <si>
    <t>25th July -8th Aug</t>
  </si>
  <si>
    <t>9th Aug - 23rd Aug</t>
  </si>
  <si>
    <t>26th Oct</t>
  </si>
  <si>
    <t>25th Nov</t>
  </si>
  <si>
    <t>Mr.I.M. Badeiri</t>
  </si>
  <si>
    <t>Activitation and Updating of the Integrated Payroll and Personnel information system(IPPIS),Connectivity in the Internal Audit</t>
  </si>
  <si>
    <t>21st March-4th
April</t>
  </si>
  <si>
    <t>31st May-8th June</t>
  </si>
  <si>
    <t>9th June-16th June</t>
  </si>
  <si>
    <t>30th Sept</t>
  </si>
  <si>
    <t>31st Nov</t>
  </si>
  <si>
    <t>Mr.I.M.Baderi</t>
  </si>
  <si>
    <t>Acquisition of I.T.Equipments</t>
  </si>
  <si>
    <t>Production of Internal Audit Security Materials</t>
  </si>
  <si>
    <t>Ministry/Department/Agency: WORKS - INTERNAL AUDIT</t>
  </si>
  <si>
    <t>Desk Officer/Contact #:Mr.I.M.Badeiri/</t>
  </si>
  <si>
    <t>Internal Audit Prepayment and Verification of Execute Capital</t>
  </si>
  <si>
    <t>LumpSum</t>
  </si>
  <si>
    <t>21st March-4th April</t>
  </si>
  <si>
    <t>9th June-16th
June</t>
  </si>
  <si>
    <t>16th June - 30th June</t>
  </si>
  <si>
    <t>Sept 30th</t>
  </si>
  <si>
    <t>Dec.15th</t>
  </si>
  <si>
    <t>Internal Audit Value for Money Evaluation of Capital Projects</t>
  </si>
  <si>
    <t>Ministry/Department/Agency: Works-PRS</t>
  </si>
  <si>
    <t>Desk Officer/Contact #:Mr.I.M.Badeiri/
08036174364</t>
  </si>
  <si>
    <t>Development and hosting of Interactive Web Portal for the</t>
  </si>
  <si>
    <t>5th April - 15th April</t>
  </si>
  <si>
    <t>18th April-
2nd May</t>
  </si>
  <si>
    <t>9th May-
23rd May</t>
  </si>
  <si>
    <t xml:space="preserve">24th May - </t>
  </si>
  <si>
    <t>20th June</t>
  </si>
  <si>
    <t>21st  June-
30th June</t>
  </si>
  <si>
    <t>4th July-15th July</t>
  </si>
  <si>
    <t>17th July-29th</t>
  </si>
  <si>
    <t>1st Aug.-5th Aug.</t>
  </si>
  <si>
    <t>23rd Aug - 6th Sept</t>
  </si>
  <si>
    <t>7th Sept - 21st Sept</t>
  </si>
  <si>
    <t>22nd Sept -6th Oct</t>
  </si>
  <si>
    <t xml:space="preserve"> 23rd Nov</t>
  </si>
  <si>
    <t>15th Dec</t>
  </si>
  <si>
    <t>Maximixing Systems Network Management Administration Potentials for IT-Staff</t>
  </si>
  <si>
    <t>Development and Deployment of File/Mail Tracking Management Information System in the Ministry</t>
  </si>
  <si>
    <t>Development and Deployment of Inventory Control System in the Ministry</t>
  </si>
  <si>
    <t>24th May-9th June</t>
  </si>
  <si>
    <t>13th June-20th
June</t>
  </si>
  <si>
    <t>Purchase and Installation of Network Anti-Virus Software(300 User License) for Hqtrs.Building</t>
  </si>
  <si>
    <t xml:space="preserve">14th Feb - 28th
Feb </t>
  </si>
  <si>
    <t>7th March-21st
April</t>
  </si>
  <si>
    <t>4th April</t>
  </si>
  <si>
    <t>20th April-
11th May</t>
  </si>
  <si>
    <t xml:space="preserve">12th -19th
May
</t>
  </si>
  <si>
    <t>20th-27th
May</t>
  </si>
  <si>
    <t>Maintenance of Internet/Intranet Network facilities at the FMW Headquarters and its expansion to the new office building of the Ministry</t>
  </si>
  <si>
    <t>14th-28th
Feb 2011</t>
  </si>
  <si>
    <t>4th april</t>
  </si>
  <si>
    <t>20th April  - 11th May</t>
  </si>
  <si>
    <t>12th May-
19th MAy</t>
  </si>
  <si>
    <t>20th May-27th May</t>
  </si>
  <si>
    <t>15th Sept</t>
  </si>
  <si>
    <t>Training on Modern Techniques for Planning &amp; Design of Roads (Lot 1)</t>
  </si>
  <si>
    <t>8 - 29 Jan</t>
  </si>
  <si>
    <t>2-17 Feb.</t>
  </si>
  <si>
    <t>18 Feb.</t>
  </si>
  <si>
    <t>18 Mar</t>
  </si>
  <si>
    <t>19Mar - 2Apr.</t>
  </si>
  <si>
    <t>5  - 19 Apr</t>
  </si>
  <si>
    <t>20 Apr - 5 May</t>
  </si>
  <si>
    <t>6 - 20 May</t>
  </si>
  <si>
    <t>21 - 31May</t>
  </si>
  <si>
    <t>1 - 8 June</t>
  </si>
  <si>
    <t xml:space="preserve">9 - 23 June </t>
  </si>
  <si>
    <t>DDHP- Engr C. P Enwonwu</t>
  </si>
  <si>
    <t>DHPD-J.C.O Bosah</t>
  </si>
  <si>
    <t>Specialized Computer training on Highway Design (Lot 2)</t>
  </si>
  <si>
    <t>Training on the use of Modern Highway Survey Instrument (Total Station) (Lot 3)</t>
  </si>
  <si>
    <t>Training by IRF on preserving our Highway Infrastructure and Contract maintenance/ Asset management (Lot 4)</t>
  </si>
  <si>
    <t>Consultancy services for the procurement of Hard and Software for archiving Engineering Design projects Data</t>
  </si>
  <si>
    <t>DD( R)E -Engr E. E. Ije</t>
  </si>
  <si>
    <t>DD(R )C-Engr Y. M Bulama</t>
  </si>
  <si>
    <t>DD( R)W-Engr. G.O.Ikenga</t>
  </si>
  <si>
    <t>DD(R )C-Engr Y.M. Bulama</t>
  </si>
  <si>
    <t>DD(BD)-Engr B.K. Okafor</t>
  </si>
  <si>
    <t>Consultancy services for the Design of Makurdi-Adoka-Ankpa  Road in Benue/Kogi States (Lot 1)</t>
  </si>
  <si>
    <t>DD(R )C-Engr Y. M. Bulama</t>
  </si>
  <si>
    <t>Consultancy services for the Design of Okene-Osono-Ojirami-Igara-Okpe-Idogun in Kogi State (Lot 2)</t>
  </si>
  <si>
    <t>Consultancy services for the Design of Omuaran-Isanlu Road in Kwara State ()Lot 3</t>
  </si>
  <si>
    <t>Consultancy services for the Design of Dikwa-Gajiram-Gubio Road in Borno State</t>
  </si>
  <si>
    <t>Consultancy services for the Design of Mambilla Ring Road</t>
  </si>
  <si>
    <t xml:space="preserve">Consultancy services for the Design of Zaria-Funtua Rd. in Kaduna/Katsina States </t>
  </si>
  <si>
    <t xml:space="preserve">Consultancy services for the Design of Gaya-Balare Rd. in Kano State </t>
  </si>
  <si>
    <t>DD(R )C-Engr Y.M.Bulama</t>
  </si>
  <si>
    <t>Consultancy services for the Design of Ozalla-Agbogugu-Ihe-Oweru-Ogugu-Nenwe-Mgbowo Awgu Road in Enugu State</t>
  </si>
  <si>
    <t>Consultancy services for the Design of Mbano-Okigwe Road in Imo State</t>
  </si>
  <si>
    <t>Consultancy services for the Design of Uzouwani-Anaku-Otuocha Ananbra/Enugu State</t>
  </si>
  <si>
    <t>Consultancy services for the Design of Okutukutu-Tombia Road</t>
  </si>
  <si>
    <t>Consultancy services for the Design of Bomadi-Warri Road</t>
  </si>
  <si>
    <t xml:space="preserve">Consultancy services for the Design of Asaba-Ogwushiwu-Umunede—Agbor-Edo State Border </t>
  </si>
  <si>
    <t>Consultancy services for the Design of Idoani-Idogun-Imeri-Aiyegunle Road in Ondo State</t>
  </si>
  <si>
    <t>DD(R )W-Engr G.O.Ikenga</t>
  </si>
  <si>
    <t xml:space="preserve">Consultancy services for the Design of IIseyin-Alaga-Saki-Ilesha-Baruba Rd. (Ipapo-Alyaga Section in Oyo State </t>
  </si>
  <si>
    <t>Consultancy services for the Inspetion of Bridges Nationwide</t>
  </si>
  <si>
    <t>DD(BD)-Engr B. K Okafor</t>
  </si>
  <si>
    <t>Consultancy services for the Automatic Count on 6 road each in the North &amp; South of the country</t>
  </si>
  <si>
    <t>Consultancy services for the Manual traffic Count on Federal roads, 9roads each in the North and South of the Country</t>
  </si>
  <si>
    <t>Consultancy services for the Review of Road Inventory nationwide 2010</t>
  </si>
  <si>
    <t xml:space="preserve">Ministry/Department/Agency: FEDERAL MINISTRY OF WORKS, HOUSING AND URBAN DEV. HIGHWAYS </t>
  </si>
  <si>
    <t>Procurement of the Automatic Traffic Counter with complete accessries, Asphaltic belt, nails, clips, tube including the training of 3 officers on the machine operations.</t>
  </si>
  <si>
    <t xml:space="preserve">17 Feb </t>
  </si>
  <si>
    <t>31 Mar</t>
  </si>
  <si>
    <t>1 - 16 Apr</t>
  </si>
  <si>
    <t>19 Apr - 3 May</t>
  </si>
  <si>
    <t xml:space="preserve"> 4 - 11 May</t>
  </si>
  <si>
    <t>12 - 26 May</t>
  </si>
  <si>
    <t xml:space="preserve"> 15 June </t>
  </si>
  <si>
    <t>16 - 30 June</t>
  </si>
  <si>
    <t>Supply of Laboratory Testing Equipment of PEU, Kaduna</t>
  </si>
  <si>
    <t>A</t>
  </si>
  <si>
    <t>DD(M&amp;G)-Engr S. Abu</t>
  </si>
  <si>
    <t>Supply of Laboratory Testing Equipment of PEU, Lagos</t>
  </si>
  <si>
    <t>B</t>
  </si>
  <si>
    <t>Supply of Laboratory Testing Equipment of PEU, Owerri</t>
  </si>
  <si>
    <t>C</t>
  </si>
  <si>
    <t>Supply of Laboratory Testing Equipment of PEU, Jos</t>
  </si>
  <si>
    <t>D</t>
  </si>
  <si>
    <t>Supply of 2No. H In x Vehicles to PEU, Sheda Town for Electric Operations</t>
  </si>
  <si>
    <t>Supply of Laboratory Equipment to M &amp; G laboratory, Sheda</t>
  </si>
  <si>
    <t>Provision of 5No Total Station Survey Equipmenmt</t>
  </si>
  <si>
    <t>Procurement of Bridgwe maintenance/Testing Tools and equipment</t>
  </si>
  <si>
    <t>Procurement of Bailey Bridge Components/Fittings</t>
  </si>
  <si>
    <t>DUALISATION OF IBADAN - ILORIN ROAD, SECTION II</t>
  </si>
  <si>
    <t>8 -  29 Jan</t>
  </si>
  <si>
    <t>2 -17 Feb.</t>
  </si>
  <si>
    <t>17 Feb -3 Mar</t>
  </si>
  <si>
    <t xml:space="preserve">4 Mar </t>
  </si>
  <si>
    <t>1Apr</t>
  </si>
  <si>
    <t>2 -16 Apr</t>
  </si>
  <si>
    <t>19 - 26 Apr.</t>
  </si>
  <si>
    <t>27Apr-11 May</t>
  </si>
  <si>
    <t>12-19 May</t>
  </si>
  <si>
    <t>20 - 27 May</t>
  </si>
  <si>
    <t>June 2014</t>
  </si>
  <si>
    <t>June 2015</t>
  </si>
  <si>
    <t>DD(CR)W-Engr.R.O.C. Agosobo</t>
  </si>
  <si>
    <t>DH(C&amp;R)-Engr. S. K.Haliru</t>
  </si>
  <si>
    <t>POTISKUM-UDUBO-GAMAWA-GAMYIN ROAD (R333) SECTION II(UDUBO - GAMAWA - GAMAYIN ROAD)  IN BAUCHI</t>
  </si>
  <si>
    <t>June 2012</t>
  </si>
  <si>
    <t>June 2013</t>
  </si>
  <si>
    <t>DD(CR)NE - Engr U. C. Ekenna</t>
  </si>
  <si>
    <t>REHABILITATION OF LAFIA-OBI-AWE-TUNGA ROAD IN NASARAWA STATE</t>
  </si>
  <si>
    <t>Mar 2012</t>
  </si>
  <si>
    <t>Mar 2013</t>
  </si>
  <si>
    <t>DD(CR)C -Engr. G.O. Anaduaka</t>
  </si>
  <si>
    <t xml:space="preserve">REHABILITATION OF HADEJIA-NGURU ROAD IN JIGAWA STATE, PHASE II KIRIKASAMA-NGURU </t>
  </si>
  <si>
    <t>June2013</t>
  </si>
  <si>
    <t>REHABILITATION OF APAPA - OSHODI  EXPRESSWAY IN LAGOS</t>
  </si>
  <si>
    <t>Dec 2012</t>
  </si>
  <si>
    <t>Dec 2013</t>
  </si>
  <si>
    <t>REHABILITATION OF BAUCHI - DASS- TAFAWA BALEAWA ROAD</t>
  </si>
  <si>
    <t>DAMASAK - DUTSE (NIGERIA) - DIFFA (NIGER REPUBLIC) ROAD</t>
  </si>
  <si>
    <t>AWGU - NDIABOH-MPU-AKAEZE ROAD</t>
  </si>
  <si>
    <t>DD(CR)E-Engr. G.O. Osakwe</t>
  </si>
  <si>
    <t xml:space="preserve">REHABILITATION OF MAIDUGURI - DIKWA - GAMBORU ROAD,. SECTION II DIKWA - GAMBORU </t>
  </si>
  <si>
    <t>REHABILITATION OF YANA-SHIRA-AZARE ROAD</t>
  </si>
  <si>
    <t>OSHOGBO - ILESHA ROAD IN OSHUN STATE</t>
  </si>
  <si>
    <t>CONSTRUCTION OF WAREHOUSE AT PH WEIGHBRIDGE STATION</t>
  </si>
  <si>
    <t>Aug 2010</t>
  </si>
  <si>
    <t>STREETLIGHT INSTALLATION AT OWODE ONIRIN WEIGHBRIDGE STATION INCLUDING PROVISION FOR SECURITY FOR 12 MONTHS</t>
  </si>
  <si>
    <t>Sep 2010</t>
  </si>
  <si>
    <t>STREETLIGHT INSTALLATION AT PH WEIGHBRIDGE STATION INCLUDING PROVISION OF SECURITY FOR 12MONTHS</t>
  </si>
  <si>
    <t>REVONATION OF ADMINISTRATION BLOCK, POLICE POST,  AT PH WEIGHBRIDGE STATION</t>
  </si>
  <si>
    <t>STREETLIGHT INSTALLATION AT MAIDUGURI WEIGHBRIDGE STATION INCLUDING PROVISION OF SECURITY FOR 12MONTHS</t>
  </si>
  <si>
    <t>E</t>
  </si>
  <si>
    <t>ACCESS ROAD TO WEIGHBRIDGE STATION REPAIRS AT OWODE ONIRIN</t>
  </si>
  <si>
    <t>F</t>
  </si>
  <si>
    <t>Aug 2011</t>
  </si>
  <si>
    <t>DIGITAL BMS AVERY WEIGHBRIDGE AT PH</t>
  </si>
  <si>
    <t>G</t>
  </si>
  <si>
    <t>June 2011</t>
  </si>
  <si>
    <t>Dec 2011</t>
  </si>
  <si>
    <t>DIGITAL BMS AVERY WEIGHBRIDGE AT OWODE ONIRIN</t>
  </si>
  <si>
    <t>H</t>
  </si>
  <si>
    <t>40KVA SOUNDPROOF  GENERATOR INCLUDING INSTALLATIONFOR PH WEIGHBRIDGE</t>
  </si>
  <si>
    <t>I</t>
  </si>
  <si>
    <t>40KVA SOUNDPROOF  GENERATOR INCLUDING INSTALLATION FOR OWODE ONIRIN WEIGHBRIDGE STATION</t>
  </si>
  <si>
    <t>J</t>
  </si>
  <si>
    <t>40KVA SOUNDPROOF  GENERATOR INCLUDING INSTALLATION FOR OPI WEIGHBRIDGE STATION</t>
  </si>
  <si>
    <t>K</t>
  </si>
  <si>
    <t>40KVA SOUNDPROOF  GENERATOR INCLUDING INSTALLATION FOR MAIDUGURI WEIGHBRIDGE STATION</t>
  </si>
  <si>
    <t>L</t>
  </si>
  <si>
    <t>ACCESS ROAD TO WEIGHBRIDGE STATION REPAIRS AT PH</t>
  </si>
  <si>
    <t>M</t>
  </si>
  <si>
    <t>RE-CONSTRUCTION OF DAMAGED FENCE AT MATERIAL AND GEOTECHNIC LABORATORY SHEDA</t>
  </si>
  <si>
    <t>CONSTRUCTION OF EARTH ROAD WITHIN THE LABORATORY COMPLEX AT SHEDA TOWN, FCT</t>
  </si>
  <si>
    <t>RENOVATION OF SOIL AND ASPHALT LABORATORY AT PEU, KADUNA</t>
  </si>
  <si>
    <t>UPGRADING OF PEU, JOS ENVIRONMENT (FENCE)</t>
  </si>
  <si>
    <t xml:space="preserve">UPGRADING OF PEU, LABORATORY OWERRI </t>
  </si>
  <si>
    <t>REPAIR OF BRIDGE MAINTENANCE OFFICES AT HIGHWAY CAMPS AT SULEJA AND IPONRI</t>
  </si>
  <si>
    <t>DD(BD)-Engr B.K.Okafor</t>
  </si>
  <si>
    <t>UPGRADING OF FACILITIES FOR HIGHWAY TRAINING SCHOOL KADUNA</t>
  </si>
  <si>
    <t>UPGRADING OF FACILITIES FOR HIGHWAY TRAINING SCHOOL LAGOS</t>
  </si>
  <si>
    <t>UPGRADING OF FACILITIES FOR HIGHWAY TRAINING SCHOOL UGONEKI</t>
  </si>
  <si>
    <t>Budgetary Year: 2010 --- Works</t>
  </si>
  <si>
    <t>FEEDER PILLARS AND RMU</t>
  </si>
  <si>
    <t>Supply of Feeder Pillar and RMU</t>
  </si>
  <si>
    <t>January 19 - February 3, 2011</t>
  </si>
  <si>
    <t>February 3, 2011 - February 24, 2011</t>
  </si>
  <si>
    <t>February 24, 2011 - March 9, 2011</t>
  </si>
  <si>
    <t>March 10, 2011</t>
  </si>
  <si>
    <t>March 13, 2011</t>
  </si>
  <si>
    <t>March 7, 2011 - March 14, 2010</t>
  </si>
  <si>
    <t>April 13, 2011 - April 27, 2010</t>
  </si>
  <si>
    <t>March 14 - 21, 2011</t>
  </si>
  <si>
    <t>April 22 - April 29, 2011</t>
  </si>
  <si>
    <t>On Demand</t>
  </si>
  <si>
    <t>May 1 - July 1, 2011</t>
  </si>
  <si>
    <t>July 2-July 15, 2011</t>
  </si>
  <si>
    <t>Engr. M. Adebayo</t>
  </si>
  <si>
    <t>AGM (Tech. Serv(Engr. Umoren)</t>
  </si>
  <si>
    <t>SUPPLY OF HT AND LT CABLES AND TERMINATION KITS</t>
  </si>
  <si>
    <t>Supply of HT and LT  Cables and Termination Kits</t>
  </si>
  <si>
    <t xml:space="preserve">Lot 15 </t>
  </si>
  <si>
    <t>SUPPLY OF 33KV FIBRE GLASS CROSS ARMS TO REHABILITATE WEAK 33KV LINES</t>
  </si>
  <si>
    <t>Supply of 33kv Fibre Glass Cross Arms to Rehabilitate Weak 33KV Lines</t>
  </si>
  <si>
    <t>Lot 16</t>
  </si>
  <si>
    <t>COMPLETION OF 1 X 7.5MVA, 33/11KV INJECTION SUBSTATION AT OKPANAM</t>
  </si>
  <si>
    <t>1 x 7.5MVA, 33/11KV Injection Substation at Okpanam</t>
  </si>
  <si>
    <t>January 18, 2011</t>
  </si>
  <si>
    <t>June 29, 2011</t>
  </si>
  <si>
    <t>June 30 - December 31, 2011</t>
  </si>
  <si>
    <t>COMPLETION OF 1 X 7.5MVA, 33/11KV INJECTION SUBSTATION AT ONICHA UKU</t>
  </si>
  <si>
    <t>1 x 7.5MVA, 33/11KV Injection Substation at Onicha Uku</t>
  </si>
  <si>
    <t>COMPLETION OF 33KV DOUBLE CIRCUIT O/M LINE TO EVBUOTUBU</t>
  </si>
  <si>
    <t>43000012530000</t>
  </si>
  <si>
    <t>Completion of 33KV Double Circuit O/M Line to Evbuotubu</t>
  </si>
  <si>
    <t>11KV AND 33KV RECONDOCTORING</t>
  </si>
  <si>
    <t>11KV and 11KV Reconductoring</t>
  </si>
  <si>
    <t>TRACE CLEARING FOR 11KV AND 33KV LINES</t>
  </si>
  <si>
    <t>Trace Clearing of 11KV and 33KV Lines</t>
  </si>
  <si>
    <t>Engr. Ekeleme</t>
  </si>
  <si>
    <t>REPLACEMENT OF OBSOLETE SWITCHGEARS</t>
  </si>
  <si>
    <t>11KV AND 33KV OVERHEAD LINES</t>
  </si>
  <si>
    <t>REHABILITATION  OF DISTRIBUTION TRANSFORMERS (OIL, FUSES, ETC)</t>
  </si>
  <si>
    <t>ENERHEN SUBSTATION UPGRADE FROM 2X7.5MVA TO 2 X 15MVA, 33/11KV SUBSTATION WITH COMPLETE ACCESSORIES (150M)</t>
  </si>
  <si>
    <t>CONSTRUCTION OF 2X15MVA, 33/11KV INJECTION SUBSTATION COMPLETE WITH ACCESSORIES AT PTI</t>
  </si>
  <si>
    <t>CONSTRUCTION OF 14KM PTI 33KV FEEDER FROM EFFURUN T/S</t>
  </si>
  <si>
    <t>CONSTRUCTION  OF 33KV FEEDER FROM ONDO T/S TO ONDO TOWN WITH T-OFF TO ILU-OLUJI AND OWENA/BOLORUNDURO</t>
  </si>
  <si>
    <t>CONSTRUCTION  OF DISTRIBUTION SUBSTATIONS TO RELIEV OVERLOADED ONES ACROSS THE ZONE</t>
  </si>
  <si>
    <t>Ministry/Department/Agency:   PHCN:  Jebba Hydro Electric Plc.</t>
  </si>
  <si>
    <t>Draft Bid Documents</t>
  </si>
  <si>
    <t>Spec and quantity</t>
  </si>
  <si>
    <t>Package</t>
  </si>
  <si>
    <t>Estimated</t>
  </si>
  <si>
    <t>Procurement</t>
  </si>
  <si>
    <t>Approval</t>
  </si>
  <si>
    <t xml:space="preserve">Plan  </t>
  </si>
  <si>
    <t>Prep &amp;</t>
  </si>
  <si>
    <t>Number</t>
  </si>
  <si>
    <t>Amount in  Naira</t>
  </si>
  <si>
    <t>Method</t>
  </si>
  <si>
    <t>Threshold</t>
  </si>
  <si>
    <t>Vs</t>
  </si>
  <si>
    <t>Submission</t>
  </si>
  <si>
    <t>by MDAs</t>
  </si>
  <si>
    <t>Norm Dureation of Proc. Steps</t>
  </si>
  <si>
    <t>(General Procurement Notice)</t>
  </si>
  <si>
    <t>Oil Pumps</t>
  </si>
  <si>
    <t>"A"</t>
  </si>
  <si>
    <t>14/01/11 - 30/03/11</t>
  </si>
  <si>
    <t xml:space="preserve">Valves </t>
  </si>
  <si>
    <t>“A”</t>
  </si>
  <si>
    <t>Plant equipment and tools</t>
  </si>
  <si>
    <t>Plant consumables</t>
  </si>
  <si>
    <t>Controllers, Switches, Contactors and Circuit breakers</t>
  </si>
  <si>
    <t>Electronic cards/modules and relays</t>
  </si>
  <si>
    <t>Electrical Appliances and fittings</t>
  </si>
  <si>
    <t>Hydrology facilities</t>
  </si>
  <si>
    <t>Building materials, furniture and plumbing materials</t>
  </si>
  <si>
    <t>Computer with accessaries/consumables and stationaries</t>
  </si>
  <si>
    <t>LOT 10</t>
  </si>
  <si>
    <t>Environmental Control facilities</t>
  </si>
  <si>
    <t>Total</t>
  </si>
  <si>
    <t xml:space="preserve">Draft and Documents </t>
  </si>
  <si>
    <t>If withing MDAs Threshold, No-objection Date not required</t>
  </si>
  <si>
    <t xml:space="preserve">including spec. and </t>
  </si>
  <si>
    <t>General Proc. Notice</t>
  </si>
  <si>
    <t xml:space="preserve">                                                      Bidding Period</t>
  </si>
  <si>
    <t xml:space="preserve">        Bid Evaluation</t>
  </si>
  <si>
    <t xml:space="preserve">                               Contract Finalization</t>
  </si>
  <si>
    <t>quantity draft SPN</t>
  </si>
  <si>
    <t>Advert</t>
  </si>
  <si>
    <t>MDAs</t>
  </si>
  <si>
    <t>Advertisment</t>
  </si>
  <si>
    <t>Bid Invitation</t>
  </si>
  <si>
    <t>Bid Closing-</t>
  </si>
  <si>
    <t>Certifiable</t>
  </si>
  <si>
    <t>Date</t>
  </si>
  <si>
    <t>for Pre-</t>
  </si>
  <si>
    <t>Opening</t>
  </si>
  <si>
    <t>Bid Eval. Rpt.</t>
  </si>
  <si>
    <t>Approval/BPP</t>
  </si>
  <si>
    <t>Amount per</t>
  </si>
  <si>
    <t>Contract</t>
  </si>
  <si>
    <t>Qualification</t>
  </si>
  <si>
    <t>No Objection</t>
  </si>
  <si>
    <t>Offer</t>
  </si>
  <si>
    <t>1 - 2 Wks</t>
  </si>
  <si>
    <t>2 - 4 Wks</t>
  </si>
  <si>
    <t>07/02 - 20/02/11</t>
  </si>
  <si>
    <t>01/03/11 - 30/03/11</t>
  </si>
  <si>
    <t>30/03/2011</t>
  </si>
  <si>
    <t>15/03/2011</t>
  </si>
  <si>
    <t>01/04 - 15/04/2011</t>
  </si>
  <si>
    <t>16/04/11 - 30/04/11</t>
  </si>
  <si>
    <t>(2 Wks)</t>
  </si>
  <si>
    <t xml:space="preserve">              Contract Implementation</t>
  </si>
  <si>
    <t>Mobilization</t>
  </si>
  <si>
    <t>Inspection</t>
  </si>
  <si>
    <t>Advance</t>
  </si>
  <si>
    <t>Final</t>
  </si>
  <si>
    <t>Signature</t>
  </si>
  <si>
    <t>Payment</t>
  </si>
  <si>
    <t>Acceptance</t>
  </si>
  <si>
    <t>2 - 3 Wks</t>
  </si>
  <si>
    <t>01/04 - 30/4</t>
  </si>
  <si>
    <t>PM (Turbine)</t>
  </si>
  <si>
    <t>AGM(M)</t>
  </si>
  <si>
    <t>PM (Mtce)</t>
  </si>
  <si>
    <t>PM (Tech. Services)</t>
  </si>
  <si>
    <t>PM (Elect or PC M)</t>
  </si>
  <si>
    <t>PM (Electrical)</t>
  </si>
  <si>
    <t>PM (Hydrology or Dam Instrument</t>
  </si>
  <si>
    <t>AGM (O)</t>
  </si>
  <si>
    <t>PM (Civil)</t>
  </si>
  <si>
    <t>PM (Planning)</t>
  </si>
  <si>
    <t>PM (Hydrology or HR)</t>
  </si>
  <si>
    <t xml:space="preserve">                             PROCUREMENT PLAN -  WORKS</t>
  </si>
  <si>
    <t xml:space="preserve">   Draft Bid Documents including</t>
  </si>
  <si>
    <t>If with MDAs</t>
  </si>
  <si>
    <t>Spec and quantities, draft SPN</t>
  </si>
  <si>
    <t xml:space="preserve">Spec. Proc. </t>
  </si>
  <si>
    <t xml:space="preserve">Lot </t>
  </si>
  <si>
    <t>Lumpsum or Bill</t>
  </si>
  <si>
    <t>Pre-or Post</t>
  </si>
  <si>
    <t xml:space="preserve">MDAs' </t>
  </si>
  <si>
    <t>of Quantities</t>
  </si>
  <si>
    <t xml:space="preserve">Amount in </t>
  </si>
  <si>
    <t>Notice</t>
  </si>
  <si>
    <t>Naira</t>
  </si>
  <si>
    <t>Rehabilitation of 96.4MW Hydro Turbine Cenerating Unit 2G6</t>
  </si>
  <si>
    <t>"B"</t>
  </si>
  <si>
    <t>RRP</t>
  </si>
  <si>
    <t>Selective</t>
  </si>
  <si>
    <t>3.1b- N6.2b</t>
  </si>
  <si>
    <t>Concluded</t>
  </si>
  <si>
    <t>(6 Weeks)</t>
  </si>
  <si>
    <t>Construction of Residential Camp</t>
  </si>
  <si>
    <t>“B”</t>
  </si>
  <si>
    <t>15/02-30/03</t>
  </si>
  <si>
    <t>3/02-28/02</t>
  </si>
  <si>
    <t>1st March</t>
  </si>
  <si>
    <t>1/03-30/03</t>
  </si>
  <si>
    <t>Plant Annual Inspection/Enhancement</t>
  </si>
  <si>
    <t>“B1”</t>
  </si>
  <si>
    <t>15/02 - 30/03</t>
  </si>
  <si>
    <t>Ist Macrh</t>
  </si>
  <si>
    <t>“B2”</t>
  </si>
  <si>
    <t>“B3”</t>
  </si>
  <si>
    <t xml:space="preserve">       Bidding Period</t>
  </si>
  <si>
    <t xml:space="preserve">          Bid Evaluation</t>
  </si>
  <si>
    <t xml:space="preserve">                                    Contract Finalization</t>
  </si>
  <si>
    <t>Contract Amount</t>
  </si>
  <si>
    <t>Date of</t>
  </si>
  <si>
    <t>Bid Eval Rept.</t>
  </si>
  <si>
    <t>2 - 6 Wks</t>
  </si>
  <si>
    <t>In-view</t>
  </si>
  <si>
    <t>1/02-28/02</t>
  </si>
  <si>
    <t>01/3-15/3</t>
  </si>
  <si>
    <t>15-30/03</t>
  </si>
  <si>
    <t>30/03</t>
  </si>
  <si>
    <t>01/04-22/04</t>
  </si>
  <si>
    <t>23/04-7/05</t>
  </si>
  <si>
    <t>8/5-22/5</t>
  </si>
  <si>
    <t>22/05-30/05</t>
  </si>
  <si>
    <t>Plant Annual Inspection/Enhancement 2G4</t>
  </si>
  <si>
    <t>01/02 - 28/02</t>
  </si>
  <si>
    <t>28/02</t>
  </si>
  <si>
    <t>20/02 - 28/02</t>
  </si>
  <si>
    <t>01/03 - 08/03</t>
  </si>
  <si>
    <t>08/03</t>
  </si>
  <si>
    <t>Plant Annual Inspection/Enhancement 2G1</t>
  </si>
  <si>
    <t>21/03-15/04</t>
  </si>
  <si>
    <t>15/04</t>
  </si>
  <si>
    <t>16/04-28/04</t>
  </si>
  <si>
    <t>28/04-03/05</t>
  </si>
  <si>
    <t>03/05-06/05</t>
  </si>
  <si>
    <t>06/05</t>
  </si>
  <si>
    <t>Plant Annual Inspection/Enhancement 2G2</t>
  </si>
  <si>
    <t>15/09-16/10</t>
  </si>
  <si>
    <t>16/10</t>
  </si>
  <si>
    <t>16/10-31/10</t>
  </si>
  <si>
    <t>01/11-07/11</t>
  </si>
  <si>
    <t>05/11-08/11</t>
  </si>
  <si>
    <t>08/11</t>
  </si>
  <si>
    <t xml:space="preserve">            Contract Implementation</t>
  </si>
  <si>
    <t>Substantial</t>
  </si>
  <si>
    <t>Completion</t>
  </si>
  <si>
    <t>Cost</t>
  </si>
  <si>
    <t>AGM (m)</t>
  </si>
  <si>
    <t>CEO</t>
  </si>
  <si>
    <t>PM(Civil)</t>
  </si>
  <si>
    <t>AGM (M)</t>
  </si>
  <si>
    <t>Plant Annual Inspection/Enhancement Unit 2G4</t>
  </si>
  <si>
    <t>24/03/11</t>
  </si>
  <si>
    <t>PM(Planning)</t>
  </si>
  <si>
    <t>Plant Annual Inspection/Enhancement Unit 2G1</t>
  </si>
  <si>
    <t>Heavy Duty Oil for Turbine and Generator Thrust Bearing and Transformer Oil</t>
  </si>
  <si>
    <t>24/1/11-11/4/11</t>
  </si>
  <si>
    <t xml:space="preserve">Instrumentation, Protection Relays and Control </t>
  </si>
  <si>
    <t>Devices</t>
  </si>
  <si>
    <t>High and Medium Voltage Switch Gear, Transformer Measuring Instrument and Associated Auxiliaries</t>
  </si>
  <si>
    <t>Water and Oil Pumps for various application and</t>
  </si>
  <si>
    <t>Ratings</t>
  </si>
  <si>
    <t>Special equipment - Procurement of Hiab and Fire Tender Pick-Up</t>
  </si>
  <si>
    <t>Supply of Utility Vehicles</t>
  </si>
  <si>
    <t>Procurement of Tool Boxes for Maintenance Staff</t>
  </si>
  <si>
    <t>Procurement of Hospital Laboratory equipment</t>
  </si>
  <si>
    <t>Plumb Line Micrometer Portable Pressure Logger</t>
  </si>
  <si>
    <t>Hydraulic Piezometer Pressure Logger</t>
  </si>
  <si>
    <t>Vibarating Wire Piezometer Read Out Unit</t>
  </si>
  <si>
    <t>Spec. Proc. Notice</t>
  </si>
  <si>
    <t>11/4 - 12/4/11</t>
  </si>
  <si>
    <t>1/3 -15/3/11</t>
  </si>
  <si>
    <t>18/4/11-2/5/11</t>
  </si>
  <si>
    <t>16/5-23/5/11</t>
  </si>
  <si>
    <t>23/5-6/6/11</t>
  </si>
  <si>
    <t>6/6/11 - 20/6/11</t>
  </si>
  <si>
    <t>Instrumentation, Protection Relays and Control Devices</t>
  </si>
  <si>
    <t>Water and Oil Pumps for various application and Ratings</t>
  </si>
  <si>
    <t xml:space="preserve">Procurement of Tool Boxes for </t>
  </si>
  <si>
    <t>Maintenance Staff</t>
  </si>
  <si>
    <t>20/6-6/7/11</t>
  </si>
  <si>
    <t>PM (PC&amp;M)</t>
  </si>
  <si>
    <t>PM (Auxiliary)</t>
  </si>
  <si>
    <t>PM (Medical)</t>
  </si>
  <si>
    <t>PM (Dam Inst.)</t>
  </si>
  <si>
    <t xml:space="preserve">Budgetary </t>
  </si>
  <si>
    <t>Supply of Unit 1G10 Complete Generator Stator Assembly Phase 1</t>
  </si>
  <si>
    <t>DP(OEM)</t>
  </si>
  <si>
    <t>June, 2011</t>
  </si>
  <si>
    <t>OEM</t>
  </si>
  <si>
    <t>1Wk</t>
  </si>
  <si>
    <t>1/6-30/6/11</t>
  </si>
  <si>
    <t>Budgetary Proposal by OEM being awaited</t>
  </si>
  <si>
    <t>4/7-24/8/11</t>
  </si>
  <si>
    <t>24/8-31/8/11</t>
  </si>
  <si>
    <t>31/4/13</t>
  </si>
  <si>
    <t>-</t>
  </si>
  <si>
    <t>Desk Officer/Contact #: Adebawo, M.A. - 08065333875</t>
  </si>
  <si>
    <t>SUPPLY OF HIGH SPEED COMPUTER  COLOUR PRINTERS (10NOS).</t>
  </si>
  <si>
    <t>TENDERING</t>
  </si>
  <si>
    <t>SUPPLY OFAPPLE IPAD (15NOS.)</t>
  </si>
  <si>
    <t>SUPPLY OF BLACK BERY PHONES (15NOS)</t>
  </si>
  <si>
    <t xml:space="preserve">DIRECT </t>
  </si>
  <si>
    <t>PURCHASE</t>
  </si>
  <si>
    <t>SUPPLY OF LAPTOP COMPUTERS (10NOS.)</t>
  </si>
  <si>
    <t>SUPPLY OF DESKTOP COMPUTERS (20NOS)</t>
  </si>
  <si>
    <t>1E</t>
  </si>
  <si>
    <t xml:space="preserve">OPEN </t>
  </si>
  <si>
    <t>PROCUREMENT OF SYSTEMS/UTILITY SOFTWARES</t>
  </si>
  <si>
    <t>DIRECT</t>
  </si>
  <si>
    <t>Desk Officer/Contact #: Adebawo, A.M. - 08065333875</t>
  </si>
  <si>
    <t>PERFORMANCE MIS NEEDS ASSESSMENT AND REQUIREMENT DEFINITION OF THE MINISTRY  TO CATER FOR ANNUAL IMPROVEMENT</t>
  </si>
  <si>
    <t xml:space="preserve">SELECTIVE </t>
  </si>
  <si>
    <t>LOCAL/WIDE AREA NETWORK (LAN/WAN)</t>
  </si>
  <si>
    <t>E-LEARNING/ON-LINE DATABASE</t>
  </si>
  <si>
    <t>WEBSITE DEVELOPMENT/CONTENT MANAGEMENT</t>
  </si>
  <si>
    <t>2D</t>
  </si>
  <si>
    <t>MINISTRY/DEPARTMENT/AGENCY: PORT HARCOURT ELECTRICITY DISTRIBUTION COMPANY</t>
  </si>
  <si>
    <t>BUDGETARY YEAR: 2011</t>
  </si>
  <si>
    <t>DESK OFFICER/CONTACT: PM Procurement</t>
  </si>
  <si>
    <t>Draft Bid Documents including Specs and Quantities, Draft SPN</t>
  </si>
  <si>
    <t>PROJECT DESCRIPTION</t>
  </si>
  <si>
    <t>Plan vs Actual</t>
  </si>
  <si>
    <t>Prep &amp; Submission by MDAs</t>
  </si>
  <si>
    <t>MTB Approval</t>
  </si>
  <si>
    <t>Advertisement for Pre-qualification</t>
  </si>
  <si>
    <t>Bid Closing/Opening</t>
  </si>
  <si>
    <t>Submission Bid Eval. Rpt</t>
  </si>
  <si>
    <t>MTB Approval/BPP "No Objection"</t>
  </si>
  <si>
    <t>Certifiable Amount Per Contract</t>
  </si>
  <si>
    <t>Date Contract Offer</t>
  </si>
  <si>
    <t>Date Contract Signature</t>
  </si>
  <si>
    <t>Inspection/Final Acceptance</t>
  </si>
  <si>
    <t>Normal Duration of Proc Steps</t>
  </si>
  <si>
    <t>Procurement of High Voltage Underground Cables</t>
  </si>
  <si>
    <t>Lot C 1</t>
  </si>
  <si>
    <t>Lot C1-1</t>
  </si>
  <si>
    <t>10/01/11 - 17/01/11</t>
  </si>
  <si>
    <t>18/01/11</t>
  </si>
  <si>
    <t>20/01/11 - 03/02/11</t>
  </si>
  <si>
    <t>07/02/11 - 07/03/11</t>
  </si>
  <si>
    <t>08/03/11 - 22/03/11</t>
  </si>
  <si>
    <t>23/03/11 - 30/03/11</t>
  </si>
  <si>
    <t>31/03/11 - 07/04/11</t>
  </si>
  <si>
    <t>08/04/11 - 15/04/11</t>
  </si>
  <si>
    <t>16/04/11 -15/06/11</t>
  </si>
  <si>
    <t>16/06/11 - 30/06/11</t>
  </si>
  <si>
    <t>Mgr. Stores</t>
  </si>
  <si>
    <t>AGM TS</t>
  </si>
  <si>
    <t>Procurement of Low Voltage Underground Cables</t>
  </si>
  <si>
    <t>Lot C1</t>
  </si>
  <si>
    <t>Lot C1-2</t>
  </si>
  <si>
    <t>Procurement of Termination Kits</t>
  </si>
  <si>
    <t>Lot C1-3</t>
  </si>
  <si>
    <t>Procurement of Walkie Talkie and Other Communication Equipment</t>
  </si>
  <si>
    <t>Lot C5</t>
  </si>
  <si>
    <t>Procurement of 5No 33KV Control Panels</t>
  </si>
  <si>
    <t>Lot C6</t>
  </si>
  <si>
    <t>Lot C6-1</t>
  </si>
  <si>
    <t>Procurement of 2No 33KV Outdoor SF6 Breaker</t>
  </si>
  <si>
    <t>Lot C6-2</t>
  </si>
  <si>
    <t>Procurement of  Servers,Workstations and Printers</t>
  </si>
  <si>
    <t>Lot C7</t>
  </si>
  <si>
    <t>National Shopping</t>
  </si>
  <si>
    <t>AGM CS</t>
  </si>
  <si>
    <t>Procurement of Test Equipment ( Earth Resistance Tester, Insulation, Oil Tester and Clip-on Ammeter</t>
  </si>
  <si>
    <t>Lot C8</t>
  </si>
  <si>
    <t>Procurement of  30No HT and  20No LT Fibre Glass Ladders</t>
  </si>
  <si>
    <t>Lot C9</t>
  </si>
  <si>
    <t>Procurement of 110V DC Tripping Unit and heavy duty batteries</t>
  </si>
  <si>
    <t>Lot C11</t>
  </si>
  <si>
    <t>Procurement of Drums  Transformer Oil</t>
  </si>
  <si>
    <t>Lot C13</t>
  </si>
  <si>
    <t>Lot C13-1</t>
  </si>
  <si>
    <t>Lump Sum or Bill of Quantities</t>
  </si>
  <si>
    <t>Post or Pre-qualification</t>
  </si>
  <si>
    <t>Supply of Overhead Materials and Construction of 5Km of 33KV Line to extend Ndoki/Asa 33KV Line from Kom-Kom to Umuebulle to Link Airport 33KV Feeder</t>
  </si>
  <si>
    <t>Lot C2</t>
  </si>
  <si>
    <t>Lot C2-1</t>
  </si>
  <si>
    <t>16/04/11 - 18/07/11</t>
  </si>
  <si>
    <t>19/07/11 - 20/12/11</t>
  </si>
  <si>
    <t>PM P &amp; C</t>
  </si>
  <si>
    <t>Supply of Overhead and Underground materials and Construction of proposed Njamenze Street 11KV feeder Ex proposed Silver Bird 1x15MVA,33/11KV Injection Substation</t>
  </si>
  <si>
    <t>Lot C2-2</t>
  </si>
  <si>
    <t>Completion of Agip-Okporo 1x15MVA, 33/11KV Injection Substation, Port Harcourt</t>
  </si>
  <si>
    <t>Lot C3</t>
  </si>
  <si>
    <t>Construction of 33KV Feeder and Completion of Silver Bird  1x15MVA, 33/11KV Injection Substation, Port Harcourt</t>
  </si>
  <si>
    <t>Lot C4</t>
  </si>
  <si>
    <t>Route Sequencing GIS-Customer Management for Borokiri Business Unit</t>
  </si>
  <si>
    <t>Lot C10</t>
  </si>
  <si>
    <t>Lot C10-1</t>
  </si>
  <si>
    <t>PM Marketing</t>
  </si>
  <si>
    <t>Procurement and Installation of Prepayment Meters in Port Harcourt, Rivers State</t>
  </si>
  <si>
    <t>Lot C10-2</t>
  </si>
  <si>
    <t>Procurement of 1No 15MVA, 33/11KV Transformer to replace faulty Power Transformer in Port Harcourt Electricity Distribution Company</t>
  </si>
  <si>
    <t>Lot C12</t>
  </si>
  <si>
    <t>Lot C12-1</t>
  </si>
  <si>
    <t>Procurement of  Distribution Transformers to replace faulty ones in Cross River, Akwa Ibom, Rivers and Bayelsa State</t>
  </si>
  <si>
    <t>Lot C12-2</t>
  </si>
  <si>
    <t>Rehabilitation of Golden Liliy Injection Substation Building/Switchyard</t>
  </si>
  <si>
    <t>Lot C13-2</t>
  </si>
  <si>
    <t>Rehabilitation of Trans-Amadi Injection Substation Building/Switchyard</t>
  </si>
  <si>
    <t>Lot C13-3</t>
  </si>
  <si>
    <t>Supply and rehabilitation of faulty 15MVA Transformer at Port Harcourt Disco and Re-installation at school of Nursing Injection Substation.</t>
  </si>
  <si>
    <t>Lot C13-4</t>
  </si>
  <si>
    <t>Trace Clearing of Afam Town (Ndoki) 33KV Feeder</t>
  </si>
  <si>
    <t>Lot C14</t>
  </si>
  <si>
    <t>Lot C14-1</t>
  </si>
  <si>
    <t>Trace Clearing of Isiokpo 33KV Feeder</t>
  </si>
  <si>
    <t>Lot C14-2</t>
  </si>
  <si>
    <t>Trace Clearing of Ahoada 33KV Feeder</t>
  </si>
  <si>
    <t>Lot C14-3</t>
  </si>
  <si>
    <t>Trace Clearing of Mbo 33KV Feeder</t>
  </si>
  <si>
    <t>Lot C14-4</t>
  </si>
  <si>
    <t>Trace Clearing of Onna 33KV Feeder</t>
  </si>
  <si>
    <t>Lot C14-5</t>
  </si>
  <si>
    <t>Trace Clearing of Abakaliki-Ugep-Ikom 33KV Feeder</t>
  </si>
  <si>
    <t>Lot C14-6</t>
  </si>
  <si>
    <t>Trace Clearing of Yahe-Ogoja 33KV Feeder</t>
  </si>
  <si>
    <t>Lot C14-7</t>
  </si>
  <si>
    <t>Rehabilitation of Old Airport 33KV Feeder</t>
  </si>
  <si>
    <t>Lot C15</t>
  </si>
  <si>
    <t>Lot C15-1</t>
  </si>
  <si>
    <t>Ministry/Department/Agency: PHCN Plc, Yola Zone</t>
  </si>
  <si>
    <t>Draft Bid Documents, including specs and quantities, 
draft SPN</t>
  </si>
  <si>
    <t>Package 
Number</t>
  </si>
  <si>
    <t>Lot 
No.</t>
  </si>
  <si>
    <t>Estimated
 Amount 
in Naira</t>
  </si>
  <si>
    <t>Prcmnt Mthd</t>
  </si>
  <si>
    <t>MDA 
Approval</t>
  </si>
  <si>
    <t>Advert.
 for Pre-
Qualification</t>
  </si>
  <si>
    <t>Bid 
Invitation 
Date</t>
  </si>
  <si>
    <t>Bid 
Closing-
Opening</t>
  </si>
  <si>
    <t>MDA Approval/
BPP 
"No Objection"</t>
  </si>
  <si>
    <t>FEC
 Approval</t>
  </si>
  <si>
    <t>Arrival 
of Goods</t>
  </si>
  <si>
    <t>Action 
Party</t>
  </si>
  <si>
    <t xml:space="preserve">ON-GOING PROJECTS </t>
  </si>
  <si>
    <t>Design and commencement of constructing of standard Company Stores at the proposed site</t>
  </si>
  <si>
    <t>Int. Bidding</t>
  </si>
  <si>
    <t>7/2/11-28/2/11</t>
  </si>
  <si>
    <t>28/2/11-7/3/11</t>
  </si>
  <si>
    <t>7/3/2011-21/3/11</t>
  </si>
  <si>
    <t>11/4/1-2/5/11</t>
  </si>
  <si>
    <t>2/5/2011 -23/5/11</t>
  </si>
  <si>
    <t>23/5/2011 -6/6/11</t>
  </si>
  <si>
    <t>20/6/2011</t>
  </si>
  <si>
    <t>20/6/2011-27/6/11</t>
  </si>
  <si>
    <t>27/9/2011</t>
  </si>
  <si>
    <t>11/10/2011</t>
  </si>
  <si>
    <t>Engr. B. A. Dogo</t>
  </si>
  <si>
    <t>Engr. M. S. Roro</t>
  </si>
  <si>
    <t>Completion  of 1x7.5MVA, 33/11KV Injection Substation at Cross Kanwa in Borno State</t>
  </si>
  <si>
    <t>2A5</t>
  </si>
  <si>
    <t>1x7.5MVA, 33/11kv Abuja road,Damare inj. s/s Yola Town</t>
  </si>
  <si>
    <t>2x7.5MVA, 33/11KV Gashua Town</t>
  </si>
  <si>
    <t>Wuro Gayadi, Kuda, Koe, Kaya Fada, Bitiki, Yinagu in Adamawa State</t>
  </si>
  <si>
    <t>2E1</t>
  </si>
  <si>
    <t>Wuro Ngiki, Watsala, Hubishi, Kali Utham, Mampe, Thuku, Zah in Adamawa State</t>
  </si>
  <si>
    <t>2E2</t>
  </si>
  <si>
    <t>Muvur, Batande and Didif in 
Adamawa State</t>
  </si>
  <si>
    <t>2E3</t>
  </si>
  <si>
    <t>Dubudubu, Wodili and Mbuluman
 in Adamawa State</t>
  </si>
  <si>
    <t>2E4</t>
  </si>
  <si>
    <t>Maiha Gari, Wuro Iya, Wuro Alhaji, Wuro Boka, Wuro Ladde in Adamawa State</t>
  </si>
  <si>
    <t>2E5</t>
  </si>
  <si>
    <t>Yusufari ITC/TDN, Yusufari LGA (On-going) Yobe State</t>
  </si>
  <si>
    <t>2F4</t>
  </si>
  <si>
    <t>Substation Level at Daraburin, Busari LGA (On-going) Yobe State</t>
  </si>
  <si>
    <t>2F6</t>
  </si>
  <si>
    <t>Teteba, Dukshi in Gulani LGA (On-going) Yobe State</t>
  </si>
  <si>
    <t>2F1</t>
  </si>
  <si>
    <t>Kelluri, Mallammti, Balle in Geidam LGA (On-going) Yobe State</t>
  </si>
  <si>
    <t>2G1</t>
  </si>
  <si>
    <t>Bulafara, Gulani, Nilbuluwa TDN, Nibuluwa ITC/2-1MVAss in Gulani LGA (On-going) Yobe State</t>
  </si>
  <si>
    <t>2F2</t>
  </si>
  <si>
    <t>Beluri, Dammawa in Busari LGA (On-going) Yobe State</t>
  </si>
  <si>
    <t>2G2</t>
  </si>
  <si>
    <t>Mr. JFA Kalam ITC/TDN in Damaturu (On-going) Yobe State</t>
  </si>
  <si>
    <t>2F3</t>
  </si>
  <si>
    <t>Electrification of Mayo Ranewo, Tau in Taraba State</t>
  </si>
  <si>
    <t>2D5</t>
  </si>
  <si>
    <t>Boshikiri to Zakawon, Guyuk LGA (On-going) in Adamawa State</t>
  </si>
  <si>
    <t>2C1</t>
  </si>
  <si>
    <t>Taraba On-going Electrification: Muri N4M, Zailani N4M</t>
  </si>
  <si>
    <t>2D3</t>
  </si>
  <si>
    <t>Provision of Electricity in Malunity, Lawanti, Danani, Gumsa</t>
  </si>
  <si>
    <t>2G3</t>
  </si>
  <si>
    <t>Electrification project (On-going) at Kukargadu, Daya, Chana and Siminti of Fika/Fune Fed. Constituency, Yobe State</t>
  </si>
  <si>
    <t>2G4</t>
  </si>
  <si>
    <t xml:space="preserve"> Electrification of Godowoli, 
Gashinge and Gamari</t>
  </si>
  <si>
    <t>2G5</t>
  </si>
  <si>
    <t>Electrification of Tello, Marmari, Bindigi and Borno Kichi</t>
  </si>
  <si>
    <t>2G6</t>
  </si>
  <si>
    <t>Completion of Gasarwa-Sugum Electrification in Bade LGA.</t>
  </si>
  <si>
    <t>2F5</t>
  </si>
  <si>
    <t>Completion of Gololo-Jakusko Electrification in Akusko LGA</t>
  </si>
  <si>
    <t>2G7</t>
  </si>
  <si>
    <t>Construction of 4.5 33KV line and installation of 1x7.5MVA, 33/11KV Injection Substation 
at Ngumeri Ward in Maiduguri, Borno State</t>
  </si>
  <si>
    <t>2A1</t>
  </si>
  <si>
    <t>Extension of Electricity to Kauji Talala, Kautikari, Mboa, Dure Barawa and Umankara in Gwoza LGA in Borno State</t>
  </si>
  <si>
    <t>2A2</t>
  </si>
  <si>
    <t>Extension of Electricity to Jido Damaiya, Ajiri Gamsa, Juluri and Damnawa in Busari LGA Yobe State</t>
  </si>
  <si>
    <t>2G8</t>
  </si>
  <si>
    <t>Extension of Electricity to Kucikuokiri, Lawan and Gumsa in Gaidam LGA Yobe State</t>
  </si>
  <si>
    <t>2G9</t>
  </si>
  <si>
    <t>Extension of Electricity in Mararaba - Sabon Gida Tukura - Didan - Baisa - Gwanda to National Grid in Taraba State</t>
  </si>
  <si>
    <t>2D4</t>
  </si>
  <si>
    <t>Completion of Electrification projects at Askira/Uba &amp; Hawul, Borno State</t>
  </si>
  <si>
    <t>2B2</t>
  </si>
  <si>
    <t>Completion of Electrification projects at Ga'anda, Gabun</t>
  </si>
  <si>
    <t>2E6</t>
  </si>
  <si>
    <t>Electrification of Lumbu, Butu, Taraba</t>
  </si>
  <si>
    <t>Electrification of Jangtu, Kwabai
(LGA), Taraba</t>
  </si>
  <si>
    <t xml:space="preserve">Electrification of Banki, Borno State </t>
  </si>
  <si>
    <t>Electrification of Mutum biyu and sunkari (LGA), Taraba</t>
  </si>
  <si>
    <t>N</t>
  </si>
  <si>
    <t>Electrification of fikyu and jenuwa kogi, Taraba</t>
  </si>
  <si>
    <t>O</t>
  </si>
  <si>
    <t>Electrification of Gundun bali (2.5MVA) in Borno state</t>
  </si>
  <si>
    <t>P</t>
  </si>
  <si>
    <t>Electrification of Gamboro Ngala Borno state</t>
  </si>
  <si>
    <t>Q</t>
  </si>
  <si>
    <t>Electrification of Dikur Borno state</t>
  </si>
  <si>
    <t>R</t>
  </si>
  <si>
    <t>a</t>
  </si>
  <si>
    <t>Line reinforcement/replacement of all broken Cross Arms, Weak jumpers etc (Rehabilitation of Overhead HT &amp; LT lines)</t>
  </si>
  <si>
    <t>A1</t>
  </si>
  <si>
    <t>Rehabilitation of  Distribution Transformers/ Substations</t>
  </si>
  <si>
    <t>A2</t>
  </si>
  <si>
    <t>Trace Clearing for 11KV and 33KV O/H lines</t>
  </si>
  <si>
    <t>A3</t>
  </si>
  <si>
    <t>Tower Crossing Along River Benue of 33kv feeder at Jimeta</t>
  </si>
  <si>
    <t>A4</t>
  </si>
  <si>
    <t>Rehabilitation of jabbi lamba to Song 33kv line</t>
  </si>
  <si>
    <t>A5</t>
  </si>
  <si>
    <t>Rehabilitation of Gombi to Mararaba junction, Mubi</t>
  </si>
  <si>
    <t>A6</t>
  </si>
  <si>
    <t>Rehabiltation of Fika 33kv feeder from Potiskum</t>
  </si>
  <si>
    <t>A7</t>
  </si>
  <si>
    <t>Rehabiltation of Lamurde &amp; Guyuk 33kv lines from Savanah TS</t>
  </si>
  <si>
    <t>A8</t>
  </si>
  <si>
    <t>Rehabilitation of Shani 33kv Line from Biu TS</t>
  </si>
  <si>
    <t>A9</t>
  </si>
  <si>
    <t>Rehabilitation of Zing 33kv line from Jalingo TS</t>
  </si>
  <si>
    <t>A10</t>
  </si>
  <si>
    <t>Reconstruction of geidam 33kv feeder from Potiskum using mini tower</t>
  </si>
  <si>
    <t>A11</t>
  </si>
  <si>
    <t>Rehabilitation of Bama &amp; Mongono 33kv lines from Maiduguri</t>
  </si>
  <si>
    <t>A12</t>
  </si>
  <si>
    <t>Rehabilitation of Benisheik 33kv line from Maiduguri</t>
  </si>
  <si>
    <t>A13</t>
  </si>
  <si>
    <t>Replacement of obsolete 33KV outdoor breaker 6No.</t>
  </si>
  <si>
    <t>Reconductoring of HT &amp;  LT Netowrks in Yola zone</t>
  </si>
  <si>
    <t xml:space="preserve">Procurement and installation of 50No. 300KVA &amp;50No. 500KVA  Transformers </t>
  </si>
  <si>
    <t>Conversion of Zing Town raticulations from 33/0.415kv to 11/0.415kv voltage ratio.</t>
  </si>
  <si>
    <t>E1</t>
  </si>
  <si>
    <t>2x7.5MVA 33/11kv kasuwar wake, inj. s/s Maiduguri</t>
  </si>
  <si>
    <t>E2</t>
  </si>
  <si>
    <t>1x7.5MVA, 33/11KV Mayo-Belwa Injection Substation</t>
  </si>
  <si>
    <t>E3</t>
  </si>
  <si>
    <t>Conversion of Jada Town raticulations from 33/0.415kv to 11/0.415kv voltage ratio.</t>
  </si>
  <si>
    <t>E4</t>
  </si>
  <si>
    <t>Construction of 11KV and 33KV O/H line associated with Injection S/S.</t>
  </si>
  <si>
    <t>F1</t>
  </si>
  <si>
    <t>Electrification of malam fatori (2.5MVA) in Borno state</t>
  </si>
  <si>
    <t>F2</t>
  </si>
  <si>
    <t>Construction of Magumeri 33KV feeder</t>
  </si>
  <si>
    <t>F3</t>
  </si>
  <si>
    <t>Construction of 20km of 33kv line from Savanah TS to Numan Town.</t>
  </si>
  <si>
    <t>F4</t>
  </si>
  <si>
    <t>Supply Heavy equipment Vehicles, Cranes ETC.</t>
  </si>
  <si>
    <t>Procurement of 3.8km of HT and 779m of LT cables &amp; 125 Terminating and Jointing Kts for Network expansion (U/G. HT and LT cables)</t>
  </si>
  <si>
    <t>H1</t>
  </si>
  <si>
    <t>Provision of 30No. 800A, 4-Way Feeder Pillars and 1 set of complete Ring Main Unit and extension</t>
  </si>
  <si>
    <t>H2</t>
  </si>
  <si>
    <t>provision of Additional distribution materials for maintenance</t>
  </si>
  <si>
    <t>H3</t>
  </si>
  <si>
    <t>Procurement of cables</t>
  </si>
  <si>
    <t>H4</t>
  </si>
  <si>
    <t>Supply of 7board panel for Numan Road  inj. s/s</t>
  </si>
  <si>
    <t>H5</t>
  </si>
  <si>
    <t>Supply of 7board panel for baga road inj. s/s, Maiduguri</t>
  </si>
  <si>
    <t>H6</t>
  </si>
  <si>
    <t>Supply of 7board panel for Jalingo  inj. s/s, (2x7.5MVA)</t>
  </si>
  <si>
    <t>H7</t>
  </si>
  <si>
    <t>Supply of 7board panel for FUTY  inj. s/s, Yola</t>
  </si>
  <si>
    <t>H8</t>
  </si>
  <si>
    <t>Supply of 7board panel for nguru  inj. s/s,</t>
  </si>
  <si>
    <t>H9</t>
  </si>
  <si>
    <t>Supply of 7board panel for mubi  inj. s/s, Mubi</t>
  </si>
  <si>
    <t>H10</t>
  </si>
  <si>
    <t xml:space="preserve">Tripping unit spares </t>
  </si>
  <si>
    <t>H11</t>
  </si>
  <si>
    <t>Procurement of VHF Base Radios and Walkie Talkie and other Communication Equipment and systems</t>
  </si>
  <si>
    <t>I1</t>
  </si>
  <si>
    <t>Provision for Test equipment</t>
  </si>
  <si>
    <t>Provision of mechanical and electrical tool boxes and Safety wears</t>
  </si>
  <si>
    <t>ENUGU ELECTRICITY DISTRIBUTION COMPANY</t>
  </si>
  <si>
    <t>Engr. J. C. OKEKE/08033964039</t>
  </si>
  <si>
    <t>11KV AND 33KV OVERHEAD LINE ASSOCIATED WITH INJECTION SUBSTATIONS</t>
  </si>
  <si>
    <t>EEDC 1.1.1</t>
  </si>
  <si>
    <t>Jan 4th - Jan 17th</t>
  </si>
  <si>
    <t>Jan 18th - Jan 31st</t>
  </si>
  <si>
    <t>Feb 1st - Mar 8th</t>
  </si>
  <si>
    <t>Mar 9th - Apr 5th</t>
  </si>
  <si>
    <t>Apr 6th - Apr 19th</t>
  </si>
  <si>
    <t>Apr 20th - May 4th</t>
  </si>
  <si>
    <t>May 5th - May 18th</t>
  </si>
  <si>
    <t>May 19th - Jun 1st</t>
  </si>
  <si>
    <t>Jun 2nd - Aug 31st</t>
  </si>
  <si>
    <t>Sept 1st - Sept 30th</t>
  </si>
  <si>
    <t>Jan 4th - Feb 1st</t>
  </si>
  <si>
    <t>Feb 2nd - Feb 28th</t>
  </si>
  <si>
    <t>Mar 1st - Mar 22nd</t>
  </si>
  <si>
    <t>Mar 23rd - May 4th</t>
  </si>
  <si>
    <t>May 5th - Jun 1st</t>
  </si>
  <si>
    <t>Jun 2nd - Jun 30th</t>
  </si>
  <si>
    <t>Jul 1st - Jul 29th</t>
  </si>
  <si>
    <t>Aug 1st - Aug 29th</t>
  </si>
  <si>
    <t>Sep 1st - Nov 3oth</t>
  </si>
  <si>
    <t>Dec 1st - Dec 30th</t>
  </si>
  <si>
    <t>11KV AND 33KV RECONDUCTORING</t>
  </si>
  <si>
    <t>EEDC 2.1.1</t>
  </si>
  <si>
    <t>COMMUNICATION EQUIPMENT AND SYSTEMS</t>
  </si>
  <si>
    <t>EEDC 2.1.6</t>
  </si>
  <si>
    <t>TRACE CLEARING OF 11KV AND 33KV LINES</t>
  </si>
  <si>
    <t>EEDC 3.1.4</t>
  </si>
  <si>
    <t>CONSTRUCTION OF STANDARD COMPANY STORES</t>
  </si>
  <si>
    <t>EEDC 3.1.5</t>
  </si>
  <si>
    <t>LINE REINFORCEMENT/ REPLACEMENT (REHABILITATION OF OVERHEAD HT AND LT LINES)</t>
  </si>
  <si>
    <t>EEDC 3.1.7</t>
  </si>
  <si>
    <t xml:space="preserve"> -</t>
  </si>
  <si>
    <t xml:space="preserve">DISTRIBUTION AUTOMATION/SCADA/ OMS </t>
  </si>
  <si>
    <t>Inspection/final
Acceptance</t>
  </si>
  <si>
    <t>CABLES AND KITS FOR NETWORK EXPANSION (UNDERGROUND HT AND LT CABLES)</t>
  </si>
  <si>
    <t>EEDC 2.2.1</t>
  </si>
  <si>
    <t>FEEDER PILLARS AND RMUs</t>
  </si>
  <si>
    <t>EEDC 2.3.1</t>
  </si>
  <si>
    <t>PROVISION OF TEST EQUIPMENT</t>
  </si>
  <si>
    <t>EEDC 2.5.1</t>
  </si>
  <si>
    <t>HEAVY EQUIPMENT VEHICLES, CRANES ETC.</t>
  </si>
  <si>
    <t>EEDC 2.7.1</t>
  </si>
  <si>
    <t>REPLACEMENT OF OBSOLETE SWITCHGEAR; MAXIMUM DEMAND (MD) METERING INFRASTRUCTURES</t>
  </si>
  <si>
    <t>EEDC 3.2.1</t>
  </si>
  <si>
    <t>REHABILITATION OF DISTRIBUTION TRANSFORMERS/SUBSTATIONS</t>
  </si>
  <si>
    <t>EEDC 3.1.1</t>
  </si>
  <si>
    <t>UPGRADE OF INFRASTRUCTURES IN BILLING LOCATIONS (SERVERS, WORKSTATIONS, PRINTERS, WEB HOSTING INFRASTRUCTURE)</t>
  </si>
  <si>
    <t>EEDC 2.4.1</t>
  </si>
  <si>
    <t>Ministry/Department/Agency: COMEG</t>
  </si>
  <si>
    <t>Busari/08023042658</t>
  </si>
  <si>
    <t>CONSULTANCY</t>
  </si>
  <si>
    <t>Assessment of Academic Standard in Tertiary Institutions in Nigeria</t>
  </si>
  <si>
    <t xml:space="preserve">COMEG Tender </t>
  </si>
  <si>
    <t>21/2 - 14/3/11</t>
  </si>
  <si>
    <t>14/3 - 21/3/11</t>
  </si>
  <si>
    <t>28/3 - 11/4/11</t>
  </si>
  <si>
    <t>11/4 - 18/4/11</t>
  </si>
  <si>
    <t>2/5 - 16/5/11</t>
  </si>
  <si>
    <t>16/5 - 30/5/11</t>
  </si>
  <si>
    <t>6/6 - 4/7/11</t>
  </si>
  <si>
    <t>6/7 - 20/7/11</t>
  </si>
  <si>
    <t>21/7 - 4/8/11</t>
  </si>
  <si>
    <t>5/8 - 19/8/11</t>
  </si>
  <si>
    <t>20/8 - 3/9/11</t>
  </si>
  <si>
    <t>12/9 - 19/9/11</t>
  </si>
  <si>
    <t>7/11/11</t>
  </si>
  <si>
    <t>Board (CTB)</t>
  </si>
  <si>
    <t>Professional Investigation</t>
  </si>
  <si>
    <t>Establishment of Data Bank for Professionals</t>
  </si>
  <si>
    <t>Monitoring and Evaluation of Professionals and Corporate Bodies</t>
  </si>
  <si>
    <t>Lot 
Number</t>
  </si>
  <si>
    <t>Estimated Amount 
in Naira</t>
  </si>
  <si>
    <t>Advertisement for 
Pre-Qualification</t>
  </si>
  <si>
    <t>Bid Closing/
Opening</t>
  </si>
  <si>
    <t>FEC 
Approval</t>
  </si>
  <si>
    <t>Inspection/
Final
Acceptance</t>
  </si>
  <si>
    <t>4 -6 wks</t>
  </si>
  <si>
    <t xml:space="preserve">Purchase of office equipment and computers for the Head office and zonal offices. </t>
  </si>
  <si>
    <t>21/2 - 14/3/2011</t>
  </si>
  <si>
    <t>21/2 - 14/3/2012</t>
  </si>
  <si>
    <t>2/5 - 13/6/2011</t>
  </si>
  <si>
    <t>2/5 - 13/6/2012</t>
  </si>
  <si>
    <t>2/5 - 13/6/2013</t>
  </si>
  <si>
    <t>2/5 - 13/6/2014</t>
  </si>
  <si>
    <t>29/8/2011</t>
  </si>
  <si>
    <t>29/8/2012</t>
  </si>
  <si>
    <t>7/11 - 21/11/11</t>
  </si>
  <si>
    <t>Procurement Officer</t>
  </si>
  <si>
    <t>Establishment of specialised libraries and IT centres</t>
  </si>
  <si>
    <t>COMEG Tender</t>
  </si>
  <si>
    <t>Ministry of Mines &amp; Steel Development HQ</t>
  </si>
  <si>
    <t>Consultancy</t>
  </si>
  <si>
    <t>Normal Duration of Procurement Steps</t>
  </si>
  <si>
    <t>Procurement of Consultancy Services</t>
  </si>
  <si>
    <t>QCB</t>
  </si>
  <si>
    <t>14-28/01/11</t>
  </si>
  <si>
    <t>1-15/02/11</t>
  </si>
  <si>
    <t>2-16/02/11</t>
  </si>
  <si>
    <t>16-23/02/11</t>
  </si>
  <si>
    <t>28/2/11-21/3/11</t>
  </si>
  <si>
    <t>29/03/11-4/4/11</t>
  </si>
  <si>
    <t>11-22/04/11</t>
  </si>
  <si>
    <t>25/04/11-23/05/11</t>
  </si>
  <si>
    <t>24/05/11-7/06/11</t>
  </si>
  <si>
    <t>13-24/06/11</t>
  </si>
  <si>
    <t>27/06/11-11/07/11</t>
  </si>
  <si>
    <t>18-29/07/11</t>
  </si>
  <si>
    <t>1- 12/08/11</t>
  </si>
  <si>
    <t>15-19/08/11</t>
  </si>
  <si>
    <t>22-26/08/11</t>
  </si>
  <si>
    <t>29/08/11-2/09/11</t>
  </si>
  <si>
    <t>5-16/09/11</t>
  </si>
  <si>
    <t>19-23/09/11</t>
  </si>
  <si>
    <t>Bello M. T</t>
  </si>
  <si>
    <t>Busari K. O. I</t>
  </si>
  <si>
    <t>Security &amp; Inspection of illegal miners</t>
  </si>
  <si>
    <t>1-12/08/11</t>
  </si>
  <si>
    <t>29/08/11-2/9/11</t>
  </si>
  <si>
    <t>Uba Muktar</t>
  </si>
  <si>
    <t>International Exhibition of Nigerian Minerals</t>
  </si>
  <si>
    <t>Musa Garba</t>
  </si>
  <si>
    <t>busari K. O. I</t>
  </si>
  <si>
    <t>Exterblishment of Extention Services to Artisanal &amp; Small Scale Miners</t>
  </si>
  <si>
    <t>25/4/11-23/5/11</t>
  </si>
  <si>
    <t>24/5/11-7/6/11</t>
  </si>
  <si>
    <t>13-24/6/11</t>
  </si>
  <si>
    <t>27/6/11-11/7/11</t>
  </si>
  <si>
    <t>18-29/7/11</t>
  </si>
  <si>
    <t>1-12/8/11</t>
  </si>
  <si>
    <t>15-19/8/11</t>
  </si>
  <si>
    <t>22-26/8/11</t>
  </si>
  <si>
    <t>29/8/11-2/9/11</t>
  </si>
  <si>
    <t>5-16/9/11</t>
  </si>
  <si>
    <t>19-23/9/11</t>
  </si>
  <si>
    <t>Akporno Joyce</t>
  </si>
  <si>
    <t>Busari. K. O. I</t>
  </si>
  <si>
    <t>Publication and Publicity</t>
  </si>
  <si>
    <t>Busari K. O. I.</t>
  </si>
  <si>
    <t>Education and Stakeholders Outreach</t>
  </si>
  <si>
    <t>Dauda I. B.</t>
  </si>
  <si>
    <t>Casual Services and Consultancies &amp; Sites :Location on the Field Positioning</t>
  </si>
  <si>
    <t xml:space="preserve">Bello M. T. </t>
  </si>
  <si>
    <t>Ministry of Mines &amp; Steel Development, HQ</t>
  </si>
  <si>
    <t>Goods</t>
  </si>
  <si>
    <t>Procurement of local &amp; Int'l law books</t>
  </si>
  <si>
    <t>MMSD/NCB/G/11/01</t>
  </si>
  <si>
    <t xml:space="preserve">Post-qualification </t>
  </si>
  <si>
    <t>31/01/11-4/02/11</t>
  </si>
  <si>
    <t>7-14/02/11</t>
  </si>
  <si>
    <t>21/02/11-18/03/11</t>
  </si>
  <si>
    <t>21/03/11-22/04/11</t>
  </si>
  <si>
    <t>25/04/11-6/05/11</t>
  </si>
  <si>
    <t>9/05/11-23/05/11</t>
  </si>
  <si>
    <t>30/05/11-13/06/11</t>
  </si>
  <si>
    <t>20-24/06/11</t>
  </si>
  <si>
    <t>2 Months</t>
  </si>
  <si>
    <t>5/09/11-9/09/11</t>
  </si>
  <si>
    <t>Purchase of field / office equipment</t>
  </si>
  <si>
    <t>MMSD/NCB/G/11/02</t>
  </si>
  <si>
    <t>Post-qualification</t>
  </si>
  <si>
    <t>14- 28/01/11</t>
  </si>
  <si>
    <t>Equipping the Ministry library</t>
  </si>
  <si>
    <t>MMSD/NCB/G/11/03</t>
  </si>
  <si>
    <t>lot 3</t>
  </si>
  <si>
    <t>Post- qualification</t>
  </si>
  <si>
    <t>Busari k. O. I</t>
  </si>
  <si>
    <t>Procurement of IT Equipment &amp; Dev.of MIS</t>
  </si>
  <si>
    <t>MMSD/NCB/G/11/04</t>
  </si>
  <si>
    <t>Transport (vehicles) -2- Hilux 4 wheel for each zonal office</t>
  </si>
  <si>
    <t>MMSD/NCB/G/11/05</t>
  </si>
  <si>
    <t>1 Month</t>
  </si>
  <si>
    <t>04/08/11-11/08/11</t>
  </si>
  <si>
    <t>Bello M. T.</t>
  </si>
  <si>
    <t>procurement of Monitoring &amp; Evaluation Equipment.</t>
  </si>
  <si>
    <t>MMSD/NCB/G/11/06</t>
  </si>
  <si>
    <t>Production of Annual journal on Mineral &amp; Metal</t>
  </si>
  <si>
    <t>MMSD/NCB/G/11/07</t>
  </si>
  <si>
    <t>Procurement of Metallurgical Testing Equipment</t>
  </si>
  <si>
    <t>MMSD/NCB/G/11/08/9</t>
  </si>
  <si>
    <t>Lot 8 &amp; 9</t>
  </si>
  <si>
    <t>Works</t>
  </si>
  <si>
    <t>Drilling of 3 Core Holes &amp; Logging analysis</t>
  </si>
  <si>
    <t>MMSD/NCB/W/11/01</t>
  </si>
  <si>
    <t>2-16/03/11</t>
  </si>
  <si>
    <t>26/04/11-27/05/11</t>
  </si>
  <si>
    <t>14-21/06/11</t>
  </si>
  <si>
    <t>22-29/06/11</t>
  </si>
  <si>
    <t>4-8/07/11</t>
  </si>
  <si>
    <t>11-18/07/11</t>
  </si>
  <si>
    <t>3 Months</t>
  </si>
  <si>
    <t>4 Months</t>
  </si>
  <si>
    <t>Busari, K. O. I</t>
  </si>
  <si>
    <t>Upgrading of IT equipment Phase I</t>
  </si>
  <si>
    <t>MMSD/NCB/W/11/02</t>
  </si>
  <si>
    <t>Construction of Steel Racks &amp; Purchase of Steel Cabinet for Store</t>
  </si>
  <si>
    <t>MMSD/NCB/W/11/03</t>
  </si>
  <si>
    <t xml:space="preserve">Rehabilitation of Concentrate Plant 1 &amp; 2 </t>
  </si>
  <si>
    <t>MMSD/NCB/W/11/04</t>
  </si>
  <si>
    <t xml:space="preserve">Busari K. O. I. </t>
  </si>
  <si>
    <t>MMSD/NCB/W/11/05</t>
  </si>
  <si>
    <t>Akponor J.</t>
  </si>
  <si>
    <t>Completion of the installation of super concentrate line</t>
  </si>
  <si>
    <t>MMSD/NCB/W/11/06</t>
  </si>
  <si>
    <t>400.000,000.00</t>
  </si>
  <si>
    <t>Establishment of Exstension Services for the Downstream SMEs in the Metals Sector.</t>
  </si>
  <si>
    <t>MMSD/NCB/W/11/07</t>
  </si>
  <si>
    <t>Lot 7a</t>
  </si>
  <si>
    <t>Establishment of Nigeria Steel Forum</t>
  </si>
  <si>
    <t>Lot 7b</t>
  </si>
  <si>
    <t>Upgrading and Updating of Data Bank on Steel &amp; non-ferrous Metal Sector</t>
  </si>
  <si>
    <t>Lot 7c</t>
  </si>
  <si>
    <t>Blast furnace Raw materials &amp; Coking Coal Ratio Programme in Iron making Tech</t>
  </si>
  <si>
    <t>Lot 7d</t>
  </si>
  <si>
    <t>Reclamation of Abandoned Mine sites</t>
  </si>
  <si>
    <t>MMSD/NCB/W/11/08</t>
  </si>
  <si>
    <t>National Metallurgical Development Centre, Jos</t>
  </si>
  <si>
    <t>Tools, Spares and Consumles</t>
  </si>
  <si>
    <t>NMDCJ/NCB/G/11/01</t>
  </si>
  <si>
    <t>NMDCJ Tender Board</t>
  </si>
  <si>
    <t>Operation field Vehicle</t>
  </si>
  <si>
    <t>Completion of Lead-Zinc Smelting Pilot Plant &amp; Installation of Dust &amp; Gas Cleaning System &amp; Pilot Sulphuric Acid Distillation Plant</t>
  </si>
  <si>
    <t>NMDCJ/NCB/W/11/01</t>
  </si>
  <si>
    <t>NMDC Tender Board</t>
  </si>
  <si>
    <t>Completion and Commissioning of Electric Arc Furnance Pilot Plant</t>
  </si>
  <si>
    <t>Rehabilitation of Laboratories, Workshop and Infrastructures</t>
  </si>
  <si>
    <t>National Metrological Training Institute, Onitsha</t>
  </si>
  <si>
    <t>Purchase of Department/Pool Vehicle</t>
  </si>
  <si>
    <t>MTIO/NCB/G/11/01</t>
  </si>
  <si>
    <t>NMTI Tender Board</t>
  </si>
  <si>
    <t>.</t>
  </si>
  <si>
    <t>Purchase of Staff/Student Buses</t>
  </si>
  <si>
    <t>Purchase of Additional CNC Lathe, Milling and Shaping Machines for Mech. Engineering Course</t>
  </si>
  <si>
    <t>Purchase of Pneumatic, Coiling &amp; Electrical Installation Equipment</t>
  </si>
  <si>
    <t>Construction of Auditorium</t>
  </si>
  <si>
    <t>MTIO/NCB/W/11/01</t>
  </si>
  <si>
    <t>Construction of Hostel block</t>
  </si>
  <si>
    <t>Completion of Technical Facilities Phase 1A-Contract C</t>
  </si>
  <si>
    <t>Final Account on Technical Facilities Phase 1A- Contract A&amp;B</t>
  </si>
  <si>
    <t>NATIONAL STEEL RAW MATERIALS EXPLORATION AGENCY, KADUNA</t>
  </si>
  <si>
    <t>Procurement of 1No. Atlas Copco Multi- Purpose Drilling Rig (MUSTANGS 5-P4)</t>
  </si>
  <si>
    <t>NSRMEA/NCB/G/11/01</t>
  </si>
  <si>
    <t>NSRMEA Tender Board</t>
  </si>
  <si>
    <t>Procurement of Drilling Materials/ Geotechnical Consumbles-Had alloys, Diamond bits, etc</t>
  </si>
  <si>
    <t>Procurement of Field Vehicles - 5 Nos. Toyota Hilux Vans</t>
  </si>
  <si>
    <t>Procurement of Geotechnical (Geophysics) Equipment - 4Nos. Terrameter</t>
  </si>
  <si>
    <t>Procurement of Geotechnical (Survey) Equipment - 2Nos. Promark 3 GPS System</t>
  </si>
  <si>
    <t>Procurement of Geotechnical (Survey) Equipment - 2Nos. Leica Total Station Survey Equipment</t>
  </si>
  <si>
    <t>Procurement of ICT Software - Computers and Internet Conectivity, Furniture and Fittings.</t>
  </si>
  <si>
    <t>Normal duration of procurement Process</t>
  </si>
  <si>
    <t>If pre-qualification: add 2 weeks</t>
  </si>
  <si>
    <t>2 - 3 weeks</t>
  </si>
  <si>
    <t>1 weeks</t>
  </si>
  <si>
    <t>2 - 4 weeks</t>
  </si>
  <si>
    <t>Provision of Staff Training</t>
  </si>
  <si>
    <t>IBEDC/2011/PP/068</t>
  </si>
  <si>
    <t>68</t>
  </si>
  <si>
    <t>Parastatals Tenders Board</t>
  </si>
  <si>
    <t>LC - Least Cost</t>
  </si>
  <si>
    <t>25/03/11 - 15/04/11</t>
  </si>
  <si>
    <t>15/04/11 - 29/04/11</t>
  </si>
  <si>
    <t>29/04/11 - 13/05/11</t>
  </si>
  <si>
    <t>13/05/11 - 20/05/11</t>
  </si>
  <si>
    <t>20/05/11 - 31/05/11</t>
  </si>
  <si>
    <t>1/06/11 - 15/06/11</t>
  </si>
  <si>
    <t>15/06/11 - 30/06/11</t>
  </si>
  <si>
    <t>1/07/11 - 15/07/11</t>
  </si>
  <si>
    <t>15/07/11 - 29/07/11</t>
  </si>
  <si>
    <t>1/08/11 - 15/08/11</t>
  </si>
  <si>
    <t>15/08/11 - 29/08/11</t>
  </si>
  <si>
    <t>1/09/11 - 15/09/11</t>
  </si>
  <si>
    <t>15/09/11 - 30/09/11</t>
  </si>
  <si>
    <t>3/10/11 - 17/10/11</t>
  </si>
  <si>
    <t>17/10/11 - 31/10/11</t>
  </si>
  <si>
    <t>1/11/11</t>
  </si>
  <si>
    <t>22/11/11</t>
  </si>
  <si>
    <t>O Odunusi - [Designation: PM (Admin/Services)]</t>
  </si>
  <si>
    <t>Mr. M. B. Obadimeji - [Designation: A.G.M. Admin. &amp; Services]</t>
  </si>
  <si>
    <t>Provision of Staff Foreign Training</t>
  </si>
  <si>
    <t>IBEDC/2011/PP/069</t>
  </si>
  <si>
    <t>69</t>
  </si>
  <si>
    <t>2/05/11 - 16/05/11</t>
  </si>
  <si>
    <t>16/05/11 - 23/05/11</t>
  </si>
  <si>
    <t>23/05/11</t>
  </si>
  <si>
    <t>20/06/11 - 30/06/11</t>
  </si>
  <si>
    <t>15/07/11 - 5/08/11</t>
  </si>
  <si>
    <t>5/08/11 - 19/08/11</t>
  </si>
  <si>
    <t>19/08/11 - 31/08/11</t>
  </si>
  <si>
    <t>15/09/11 - 29/09/11</t>
  </si>
  <si>
    <t>1/11/11 - 15/11/11</t>
  </si>
  <si>
    <t>15/11/11 - 29/11/11</t>
  </si>
  <si>
    <t>6/12/11</t>
  </si>
  <si>
    <t>Maintenance of Office Equipment</t>
  </si>
  <si>
    <t>IBEDC/2011/PP/070</t>
  </si>
  <si>
    <t>23/05/11 - 31/05/11</t>
  </si>
  <si>
    <t>16/11/11</t>
  </si>
  <si>
    <t>Maintenance of Vehicles</t>
  </si>
  <si>
    <t>IBEDC/2011/PP/071</t>
  </si>
  <si>
    <t>71</t>
  </si>
  <si>
    <t>Mr. B Ajomo - [Designation: Zonal Transport Officer]</t>
  </si>
  <si>
    <t>Maintenance, Servicing and Refilling of existing Fire Extinguishers</t>
  </si>
  <si>
    <t>IBEDC/2011/PP/072</t>
  </si>
  <si>
    <t>72</t>
  </si>
  <si>
    <t>Accounting Officer: Director General/CEO</t>
  </si>
  <si>
    <t>15/09/11 - 15/09/11</t>
  </si>
  <si>
    <t>Engr. C Ahonkhai - [Designation: PM Safety Stds &amp; Work Methods]</t>
  </si>
  <si>
    <t>Architectural Design and Supervision of Construction of Standard Store Complex at Eleyele, Ibadan</t>
  </si>
  <si>
    <t>IBEDC/2011/PP/073</t>
  </si>
  <si>
    <t>73</t>
  </si>
  <si>
    <t>Surv. Okey Ejehu - [Designation: P.M. (Works)]</t>
  </si>
  <si>
    <t>4 - 6 weeks</t>
  </si>
  <si>
    <t>Supply of Underground High Voltage Cables and Kits for Netwoek Expansion</t>
  </si>
  <si>
    <t>IBEDC/2011/PP/029</t>
  </si>
  <si>
    <t>29</t>
  </si>
  <si>
    <t>LERB - LOWEST EVALUATED RESPONSIVE BID</t>
  </si>
  <si>
    <t>25/03/11 - 31/03/11</t>
  </si>
  <si>
    <t>31/03/11 - 14/04/11</t>
  </si>
  <si>
    <t>14/04/11 - 12/05/11</t>
  </si>
  <si>
    <t>12/05/11</t>
  </si>
  <si>
    <t>23/06/11</t>
  </si>
  <si>
    <t>23/06/11 - 14/07/11</t>
  </si>
  <si>
    <t>14/07/11 - 11/08/11</t>
  </si>
  <si>
    <t>11/08/11 - 25/08/11</t>
  </si>
  <si>
    <t>25/08/11 - 8/09/11</t>
  </si>
  <si>
    <t>8/09/11 - 29/09/11</t>
  </si>
  <si>
    <t>29/09/11 - 31/10/11</t>
  </si>
  <si>
    <t>31/10/11 - 14/11/11</t>
  </si>
  <si>
    <t>Engr. A. F. Adedeji - [Designation: P.M. (O &amp; M)]</t>
  </si>
  <si>
    <t>Engr. O Oyelade - [Designation: AGM Technical Services]</t>
  </si>
  <si>
    <t>Supply of Underground Low Voltage Cables and Kits for Network Expansion</t>
  </si>
  <si>
    <t>IBEDC/2011/PP/30</t>
  </si>
  <si>
    <t>30</t>
  </si>
  <si>
    <t>Bills of Quantity</t>
  </si>
  <si>
    <t>29/04/11 - 27/05/11</t>
  </si>
  <si>
    <t>27/05/11</t>
  </si>
  <si>
    <t>30/06/11 - 21/07/11</t>
  </si>
  <si>
    <t>21/07/11 - 18/08/11</t>
  </si>
  <si>
    <t>18/08/11 - 31/08/11</t>
  </si>
  <si>
    <t>31/08/11 - 14/09/11</t>
  </si>
  <si>
    <t>14/09/11 - 5/10/11</t>
  </si>
  <si>
    <t>5/10/11 - 31/10/11</t>
  </si>
  <si>
    <t>Supply of 33KV Overhead Line Materials for Network Extension</t>
  </si>
  <si>
    <t>IBEDC/2011/PP/031</t>
  </si>
  <si>
    <t>31</t>
  </si>
  <si>
    <t>18/08/11 - 1/09/11</t>
  </si>
  <si>
    <t>15/09/11 - 6/10/11</t>
  </si>
  <si>
    <t>6/10/11 - 30/11/11</t>
  </si>
  <si>
    <t>30/11/11 - 14/12/11</t>
  </si>
  <si>
    <t>Supply of 11KV Overhead Line Materials for Network Extension</t>
  </si>
  <si>
    <t>IBEDC/2011/PP/032</t>
  </si>
  <si>
    <t>32</t>
  </si>
  <si>
    <t>30/05/11</t>
  </si>
  <si>
    <t>11/07/11</t>
  </si>
  <si>
    <t>11/07/11 - 1/08/11</t>
  </si>
  <si>
    <t>1/08/11 - 29/08/11</t>
  </si>
  <si>
    <t>29/08/11 - 12/09/11</t>
  </si>
  <si>
    <t>12/09/11 - 26/09/11</t>
  </si>
  <si>
    <t>26/09/11 - 17/10/11</t>
  </si>
  <si>
    <t>17/10/11 - 30/11/11</t>
  </si>
  <si>
    <t>Supply of Critical materials for Network maintenance</t>
  </si>
  <si>
    <t>IBEDC/2011/PP/033</t>
  </si>
  <si>
    <t>33</t>
  </si>
  <si>
    <t>8/07/11</t>
  </si>
  <si>
    <t>8/07/11 - 29/07/11</t>
  </si>
  <si>
    <t>29/07/11 - 26/08/11</t>
  </si>
  <si>
    <t>26/08/11 - 9/09/11</t>
  </si>
  <si>
    <t>9/09/11 - 23/09/11</t>
  </si>
  <si>
    <t>17/10/11 - 9/11/11</t>
  </si>
  <si>
    <t>9/11/11 - 23/11/11</t>
  </si>
  <si>
    <t>Supply of 1No. 10Tons Fork Lift Truck</t>
  </si>
  <si>
    <t>IBEDC/2011/PP/034</t>
  </si>
  <si>
    <t>35</t>
  </si>
  <si>
    <t>23/09/11 - 20/10/11</t>
  </si>
  <si>
    <t>20/10/11 - 3/11/11</t>
  </si>
  <si>
    <t>M. Fetuga - [Designation: Senior Manager (Stores)]</t>
  </si>
  <si>
    <t>Supply of 33KV Metering Panels</t>
  </si>
  <si>
    <t>IBEDC/2011/PP/036</t>
  </si>
  <si>
    <t>36</t>
  </si>
  <si>
    <t>23/09/11 - 28/10/11</t>
  </si>
  <si>
    <t>28/10/11 - 11/11/11</t>
  </si>
  <si>
    <t>O Oyinloye - [Designation: P. M. Marketing]</t>
  </si>
  <si>
    <t>H Onasile - [Designation: AGM Customer Services]</t>
  </si>
  <si>
    <t>Supply of Low Voltage M.D./C.T. operated Meters</t>
  </si>
  <si>
    <t>IBEDC/2011/PP/038</t>
  </si>
  <si>
    <t>38</t>
  </si>
  <si>
    <t>Supply of whole Current M.D. Meters</t>
  </si>
  <si>
    <t>IBEDC/2011/PP/039</t>
  </si>
  <si>
    <t>39</t>
  </si>
  <si>
    <t>23/09/11 - 19/10/11</t>
  </si>
  <si>
    <t>19/10/11 - 2/11/11</t>
  </si>
  <si>
    <t>Supply of Single-phase Credit Electronic Meters</t>
  </si>
  <si>
    <t>IBEDC/2011/PP/040</t>
  </si>
  <si>
    <t>19/10/11 - 28/10/11</t>
  </si>
  <si>
    <t>Supply of Three-phase Credit Electronic Meters</t>
  </si>
  <si>
    <t>IBEDC/2011/PP/41</t>
  </si>
  <si>
    <t>41</t>
  </si>
  <si>
    <t>Supply of Single-phase Prepayment Meters</t>
  </si>
  <si>
    <t>IBEDC/2011/PP/042</t>
  </si>
  <si>
    <t>42</t>
  </si>
  <si>
    <t>BPP issues "No Objection" to award/FEC approves</t>
  </si>
  <si>
    <t>PRE</t>
  </si>
  <si>
    <t>23/09/11 - 7/10/11</t>
  </si>
  <si>
    <t>7/10/11 - 28/10/11</t>
  </si>
  <si>
    <t>Supply of Three-phase Prepayment Meters</t>
  </si>
  <si>
    <t>IBEDC/2011/PP/043</t>
  </si>
  <si>
    <t>43</t>
  </si>
  <si>
    <t>Supply of LT Electronic Meters</t>
  </si>
  <si>
    <t>IBEDC/2011/PP/044</t>
  </si>
  <si>
    <t>44</t>
  </si>
  <si>
    <t>Supply of Vending machines</t>
  </si>
  <si>
    <t>IBEDC/2011/PP/045</t>
  </si>
  <si>
    <t>45</t>
  </si>
  <si>
    <t>Supply of Power Generators</t>
  </si>
  <si>
    <t>IBEDC/2011/PP/046</t>
  </si>
  <si>
    <t>46</t>
  </si>
  <si>
    <t>29/07/11 - 23/08/11</t>
  </si>
  <si>
    <t>23/08/11 - 6/09/11</t>
  </si>
  <si>
    <t>6/09/11 - 20/09/11</t>
  </si>
  <si>
    <t>20/09/11 - 19/10/11</t>
  </si>
  <si>
    <t>MI Adams - [Designation: P. M. (F/A)]</t>
  </si>
  <si>
    <t>Gbemi Soyemi-Beecroft - [Designation: AGM Finance/Accounts]</t>
  </si>
  <si>
    <t>Supply of Power Inverters</t>
  </si>
  <si>
    <t>IBEDC/2011/PP/047</t>
  </si>
  <si>
    <t>47</t>
  </si>
  <si>
    <t>23/09/11 - 18/10/11</t>
  </si>
  <si>
    <t>18/10/11 - 1/11/11</t>
  </si>
  <si>
    <t>MI Adams</t>
  </si>
  <si>
    <t>Supply of Cash Receipting and Cash Counting machines</t>
  </si>
  <si>
    <t>IBEDC/2011/PP/048</t>
  </si>
  <si>
    <t>48</t>
  </si>
  <si>
    <t>Supply of Vault-Safes and Fire-proof Cabinets</t>
  </si>
  <si>
    <t>IBEDC/2011/PP/049</t>
  </si>
  <si>
    <t>49</t>
  </si>
  <si>
    <t>Supply of Add-Listing and Franking machines</t>
  </si>
  <si>
    <t>IBEDC/2011/PP/050</t>
  </si>
  <si>
    <t>50</t>
  </si>
  <si>
    <t>Supply of Line (Salary) Printers</t>
  </si>
  <si>
    <t>IBEDC/2011/PP/051</t>
  </si>
  <si>
    <t>51</t>
  </si>
  <si>
    <t>7/10/11 - 21/10/11</t>
  </si>
  <si>
    <t>Supply of Digital Cameras, Binoculars, Miniature Tape Recorders and Wheel Meters</t>
  </si>
  <si>
    <t>IBEDC/2011/PP/052</t>
  </si>
  <si>
    <t>52</t>
  </si>
  <si>
    <t>23/09/11 - 21/10/11</t>
  </si>
  <si>
    <t>21/10/11 - 4/11/11</t>
  </si>
  <si>
    <t>A Shittu - [Designation: P.M. (RE/SP)]</t>
  </si>
  <si>
    <t>Supply of Official Cars</t>
  </si>
  <si>
    <t>IBEDC/2011/PP/053</t>
  </si>
  <si>
    <t>53</t>
  </si>
  <si>
    <t>23/09/11 - 14/10/11</t>
  </si>
  <si>
    <t>14/10/11 - 28/10/11</t>
  </si>
  <si>
    <t>Supply of Furniture for Training School</t>
  </si>
  <si>
    <t>IBEDC/2011/PP/054</t>
  </si>
  <si>
    <t>54</t>
  </si>
  <si>
    <t>Supply of Desktop Computer sets</t>
  </si>
  <si>
    <t>IBEDC/2011/PP/055</t>
  </si>
  <si>
    <t>55</t>
  </si>
  <si>
    <t>Supply of furniture for Computer and I.T. Equipment</t>
  </si>
  <si>
    <t>IBEDC/2011/PP/056</t>
  </si>
  <si>
    <t>56</t>
  </si>
  <si>
    <t>23/09/11 - 30/09/11</t>
  </si>
  <si>
    <t>30/09/11 - 14/10/11</t>
  </si>
  <si>
    <t>Supply of Laptop Computer Sets</t>
  </si>
  <si>
    <t>IBEDC/2011/PP/057</t>
  </si>
  <si>
    <t>57</t>
  </si>
  <si>
    <t>Supply of Digital Photocopy machines</t>
  </si>
  <si>
    <t>IBEDC/2011/PP/058</t>
  </si>
  <si>
    <t>58</t>
  </si>
  <si>
    <t>Supply of Split Airconditioners and Refrigerators</t>
  </si>
  <si>
    <t>IBEDC/2011/PP/059</t>
  </si>
  <si>
    <t>59</t>
  </si>
  <si>
    <t>Supply of Rugs and Window blinds; Water Dispensers, Electric kettles, Tea cups, etc.</t>
  </si>
  <si>
    <t>IBEDC/2011/PP/060</t>
  </si>
  <si>
    <t>60</t>
  </si>
  <si>
    <t>Supply of Executive Furniture with Visitors' Chairs and other office furniture</t>
  </si>
  <si>
    <t>IBEDC/2011/PP/061</t>
  </si>
  <si>
    <t>61</t>
  </si>
  <si>
    <t>Supply of modern filing cabinets and consumables for IT equipment, Computer accessories and Stationery</t>
  </si>
  <si>
    <t>IBEDC/2011/PP/062</t>
  </si>
  <si>
    <t>62</t>
  </si>
  <si>
    <t>Printing and Supply of Official Forms and other documents</t>
  </si>
  <si>
    <t>IBEDC/2011/PP/063</t>
  </si>
  <si>
    <t>63</t>
  </si>
  <si>
    <t>Supply of Medical facilities and Equipment</t>
  </si>
  <si>
    <t>IBEDC/2011/PP/064</t>
  </si>
  <si>
    <t>64</t>
  </si>
  <si>
    <t>Supply of Fire Extinguishers for Injection Substations</t>
  </si>
  <si>
    <t>IBEDC/2011/PP/065</t>
  </si>
  <si>
    <t>65</t>
  </si>
  <si>
    <t>Sunday Akinlose - [Designation: Manager Safety]</t>
  </si>
  <si>
    <t>Supply of Fire-proof Wares for Safety personnel</t>
  </si>
  <si>
    <t>IBEDC/2011/PP/066</t>
  </si>
  <si>
    <t>66</t>
  </si>
  <si>
    <t>Supply of Law Books and other Legal materials and accessories</t>
  </si>
  <si>
    <t>IBEDC/20011/PP/067</t>
  </si>
  <si>
    <t>67</t>
  </si>
  <si>
    <t>COK Iyanda - [Designation: Senior Manager]</t>
  </si>
  <si>
    <t>Supply of 11KV Metering Panels</t>
  </si>
  <si>
    <t>IBEDC/2011/PP/037</t>
  </si>
  <si>
    <t>37</t>
  </si>
  <si>
    <t>14/09/11 - 30/09/11</t>
  </si>
  <si>
    <t>134.4 weeks</t>
  </si>
  <si>
    <t>Completion of Construction of 1x15MVA, 33/11KV Gaa Imam Inj. S/S.</t>
  </si>
  <si>
    <t>IBEDC/2011/PP/001</t>
  </si>
  <si>
    <t>23/03/11 - 13/04/11</t>
  </si>
  <si>
    <t>13/04/11 - 27/04/11</t>
  </si>
  <si>
    <t>27/04/11 - 25/05/11</t>
  </si>
  <si>
    <t>25/05/11</t>
  </si>
  <si>
    <t>6/07/11</t>
  </si>
  <si>
    <t>6/07/11 - 27/07/11</t>
  </si>
  <si>
    <t>27/07/11 - 24/08/11</t>
  </si>
  <si>
    <t>24/08/11 - 7/09/11</t>
  </si>
  <si>
    <t>7/09/11 - 21/09/11</t>
  </si>
  <si>
    <t>5/12/11</t>
  </si>
  <si>
    <t>21/12/11</t>
  </si>
  <si>
    <t>Completion of 2x15MVA, 33/11KV Budo Efo Injection S/Station</t>
  </si>
  <si>
    <t>IBEDC/2011/PP/002</t>
  </si>
  <si>
    <t>14/12/11</t>
  </si>
  <si>
    <t>Construction of 1x15MVA, 33/11KV Obalufe Inj. Substation</t>
  </si>
  <si>
    <t>IBEDC/2011/PP/003</t>
  </si>
  <si>
    <t>21/11/11</t>
  </si>
  <si>
    <t>Sehinde Onaleye - [Designation: P. M. P C M]</t>
  </si>
  <si>
    <t>Construction of 1x15MVA, 33/11KV Eleweran Inj. Substation</t>
  </si>
  <si>
    <t>IBEDC/2011/PP/004</t>
  </si>
  <si>
    <t>14/11/11</t>
  </si>
  <si>
    <t>19/12/11</t>
  </si>
  <si>
    <t>Completion of Construction of 2x15MVA, 33/11KV Ilesa Inj. Substation</t>
  </si>
  <si>
    <t>IBEDC/2011/PP/005</t>
  </si>
  <si>
    <t>15/11/11</t>
  </si>
  <si>
    <t>Construction of 1x15MVA, 33/11KV Aroje Inj. Substation</t>
  </si>
  <si>
    <t>IBEDC/2011/PP/006</t>
  </si>
  <si>
    <t>9/11/11</t>
  </si>
  <si>
    <t>Construction of 1x15MVA, 33/11KV Ifelodun Inj. Substation</t>
  </si>
  <si>
    <t>IBEDC/2011/PP/007</t>
  </si>
  <si>
    <t>12/12/11</t>
  </si>
  <si>
    <t>Completion of Construction of 1x15MVA, 33/11KV Ota Inj. Substation</t>
  </si>
  <si>
    <t>IBEDC/2011/PP/008</t>
  </si>
  <si>
    <t>Completion of Construction of 1x15MVA, 33/11KV Odi-Olowo Inj. Substation</t>
  </si>
  <si>
    <t>IBEDC/2011/PP/009</t>
  </si>
  <si>
    <t>Construction of 1x15MVA, 33/11KV Isanlu-Isin Inj. S/S. in Kwara State</t>
  </si>
  <si>
    <t>IBEDC/2011/PP/010</t>
  </si>
  <si>
    <t>Rehabilitation of Distribution Transformer Substations</t>
  </si>
  <si>
    <t>IBEDC/2011/PP/011</t>
  </si>
  <si>
    <t>Purchase &amp; Installation of Distribution Transformers for Business Units in Oyo &amp; Ogun States</t>
  </si>
  <si>
    <t>IBEDC/2011/PP/012</t>
  </si>
  <si>
    <t>Purchase &amp; Installation of Distribution Transformers for Business Units in Osun &amp; Kwara States</t>
  </si>
  <si>
    <t>IBEDC/2011/PP/013</t>
  </si>
  <si>
    <t>29/11/11</t>
  </si>
  <si>
    <t>Rehabilitation of Overhead/HT Lines</t>
  </si>
  <si>
    <t>IBEDC/2011/PP/014</t>
  </si>
  <si>
    <t>17/10/11</t>
  </si>
  <si>
    <t>Rehabilitation of Overhead/LT Lines</t>
  </si>
  <si>
    <t>IBEDC/2011/PP/015</t>
  </si>
  <si>
    <t>21/09/11 - 12/10/11</t>
  </si>
  <si>
    <t>25/11/11</t>
  </si>
  <si>
    <t>Replacement of Matching CTs and Relays</t>
  </si>
  <si>
    <t>IBEDC/2011/PP/016</t>
  </si>
  <si>
    <t>Completion of Construction of office building in Ota, Ogun State</t>
  </si>
  <si>
    <t>IBEDC/2011/PP/018</t>
  </si>
  <si>
    <t>13/12/11</t>
  </si>
  <si>
    <t>Completion of Construction of Standard Store Complex with facilities in Eleyele, Ibadan</t>
  </si>
  <si>
    <t>IBEDC/2011/PP/019</t>
  </si>
  <si>
    <t>19</t>
  </si>
  <si>
    <t>Reconstruction of collapsed fence &amp; Rehabilitation of 33KV Inj.S/S. Akarigbo</t>
  </si>
  <si>
    <t>IBEDC/2011/PP/020</t>
  </si>
  <si>
    <t>20</t>
  </si>
  <si>
    <t>25/10/11</t>
  </si>
  <si>
    <t>Rehabilitation of 33KV Injection Sub Station in New Bussa</t>
  </si>
  <si>
    <t>IBEDC/2011/PP/021</t>
  </si>
  <si>
    <t>21</t>
  </si>
  <si>
    <t>27/07/11 - 12/08/11</t>
  </si>
  <si>
    <t>12/08/11 - 26/08/11</t>
  </si>
  <si>
    <t>9/09/11 - 30/09/11</t>
  </si>
  <si>
    <t>18/11/11</t>
  </si>
  <si>
    <t>Rehabilitation of 33KV Injection Substation in Ajase-Ipo, Offa</t>
  </si>
  <si>
    <t>IBEDC/2011/PP/023</t>
  </si>
  <si>
    <t>23</t>
  </si>
  <si>
    <t>8/12/11</t>
  </si>
  <si>
    <t>Rehabilitation and Re-roofing of Ilesa Service Centre</t>
  </si>
  <si>
    <t>IBEDC/2011/PP/024</t>
  </si>
  <si>
    <t>24</t>
  </si>
  <si>
    <t>7/12/11</t>
  </si>
  <si>
    <t>Renovation of Mokola Service Centre Ibadan.</t>
  </si>
  <si>
    <t>IBEDC/2011/PP/025</t>
  </si>
  <si>
    <t>Rehabilitation of Ago-Iwoye Injection Substation</t>
  </si>
  <si>
    <t>IBEDC/2011/PP/026</t>
  </si>
  <si>
    <t>26</t>
  </si>
  <si>
    <t>31/05/11</t>
  </si>
  <si>
    <t>31/05/11 - 21/06/11</t>
  </si>
  <si>
    <t>21/06/11 - 30/06/11</t>
  </si>
  <si>
    <t>30/06/11 - 14/07/11</t>
  </si>
  <si>
    <t>21/07/11 - 4/08/11</t>
  </si>
  <si>
    <t>4/08/11 - 25/08/11</t>
  </si>
  <si>
    <t>14/10/11</t>
  </si>
  <si>
    <t>26/10/11</t>
  </si>
  <si>
    <t>Rehabilitation of Saki 33KV Injection Substation</t>
  </si>
  <si>
    <t>IBEDC/2011/PP/027</t>
  </si>
  <si>
    <t>27</t>
  </si>
  <si>
    <t>21/06/11 - 19/07/11</t>
  </si>
  <si>
    <t>19/07/11 - 2/08/11</t>
  </si>
  <si>
    <t>2/08/11 - 16/08/11</t>
  </si>
  <si>
    <t>16/08/11 - 31/08/11</t>
  </si>
  <si>
    <t>11/11/11</t>
  </si>
  <si>
    <t>Installation of Back-up Server for Prepayment Metering</t>
  </si>
  <si>
    <t>IBEDC/2011/PP/028</t>
  </si>
  <si>
    <t>28</t>
  </si>
  <si>
    <t>INCB</t>
  </si>
  <si>
    <t>PRIOR</t>
  </si>
  <si>
    <t>14/07/11 - 28/07/11</t>
  </si>
  <si>
    <t>28/07/11 - 11/08/11</t>
  </si>
  <si>
    <t>11/08/11 - 31/08/11</t>
  </si>
  <si>
    <t>15/12/11</t>
  </si>
  <si>
    <t>Rehabilitation of 33KV Injection Substation in Egbe</t>
  </si>
  <si>
    <t>IBEDC/2011/PP/022</t>
  </si>
  <si>
    <t>22</t>
  </si>
  <si>
    <t>18/10/11</t>
  </si>
  <si>
    <t>Trace Clearing of Distribution Network Lines</t>
  </si>
  <si>
    <t>IBEDC/2011/PP/017</t>
  </si>
  <si>
    <t>CQ - Consultant&amp;#039;s Qualification</t>
  </si>
  <si>
    <t>27/04/11 - 11/05/11</t>
  </si>
  <si>
    <t>11/05/11 - 18/05/11</t>
  </si>
  <si>
    <t>31/05/11 - 14/06/11</t>
  </si>
  <si>
    <t>14/06/11 - 28/06/11</t>
  </si>
  <si>
    <t>28/06/11 - 12/07/11</t>
  </si>
  <si>
    <t>12/07/11 - 26/07/11</t>
  </si>
  <si>
    <t>26/07/11 - 9/08/11</t>
  </si>
  <si>
    <t>9/08/11 - 23/08/11</t>
  </si>
  <si>
    <t>23/08/11 - 20/09/11</t>
  </si>
  <si>
    <t>20/09/11 - 4/10/11</t>
  </si>
  <si>
    <t>4/10/11 - 18/10/11</t>
  </si>
  <si>
    <t>Mobilization/ Advance Payment</t>
  </si>
  <si>
    <t>MDA Approval/ No Objection Date</t>
  </si>
  <si>
    <t>MDA Approval/ BPP No Objection</t>
  </si>
  <si>
    <t>Bid Closing/ Opening</t>
  </si>
  <si>
    <t>Procurement  Method</t>
  </si>
  <si>
    <t>Specific Procurement Notice/ Advert</t>
  </si>
  <si>
    <t>23/03/11- 6/03/11</t>
  </si>
  <si>
    <t>Opening/ Evaluation Financial Proposals</t>
  </si>
  <si>
    <t>Bid Closing /Opening</t>
  </si>
  <si>
    <t>MDA Approval /BPP No Objection</t>
  </si>
  <si>
    <t>Mobilization /Advance Payment</t>
  </si>
  <si>
    <t>Inspection /Final Acceptance</t>
  </si>
  <si>
    <t>Ministry/Department/Agency: AIB (Ministry of Aviation)</t>
  </si>
  <si>
    <t>Desk Officer/Contact #: Humbe 08023508410</t>
  </si>
  <si>
    <t>MDA Approval/ BPP "No Objection"</t>
  </si>
  <si>
    <t>Desk Officer/Contact #: Humbe      08023508410</t>
  </si>
  <si>
    <t>DEC, 2010 (100%)</t>
  </si>
  <si>
    <t>14 DEC2009(Re-awarded)</t>
  </si>
  <si>
    <t>24 JAN - 7 FEB 2011</t>
  </si>
  <si>
    <t>Submission/ 
Opening
Date</t>
  </si>
  <si>
    <t>18 APR - 2 MAY 2011</t>
  </si>
  <si>
    <t>4APR - 18 APR 2011</t>
  </si>
  <si>
    <t>4 APR - 18 APR 2011</t>
  </si>
  <si>
    <t>21 MAR - 4 APR 2011</t>
  </si>
  <si>
    <t>21 MAR -4 APR 2011</t>
  </si>
  <si>
    <t>21 MAR- 4 APR 2011</t>
  </si>
  <si>
    <t>16 MAY- 30 MAY 2011</t>
  </si>
  <si>
    <t>11JUL- 25JUL2011</t>
  </si>
  <si>
    <t>1AUG - 14 AUG 2010</t>
  </si>
  <si>
    <t>18 JUN - 4 JULY 2011</t>
  </si>
  <si>
    <t>30 JUL 2011</t>
  </si>
  <si>
    <t>21FEB- 28 FEB 2011</t>
  </si>
  <si>
    <t>Desk Officer/Contact #: S. G. WAKAWA</t>
  </si>
  <si>
    <t>PHIA 03/21 asphalting/apron extension.(N10M</t>
  </si>
  <si>
    <r>
      <t xml:space="preserve">Contract Amount Certified in </t>
    </r>
    <r>
      <rPr>
        <b/>
        <strike/>
        <sz val="15"/>
        <rFont val="Tahoma"/>
        <family val="2"/>
      </rPr>
      <t>N</t>
    </r>
  </si>
  <si>
    <r>
      <t>Negotiations 
if Any
(</t>
    </r>
    <r>
      <rPr>
        <b/>
        <strike/>
        <sz val="15"/>
        <rFont val="Tahoma"/>
        <family val="2"/>
      </rPr>
      <t>N</t>
    </r>
    <r>
      <rPr>
        <b/>
        <sz val="15"/>
        <rFont val="Tahoma"/>
        <family val="2"/>
      </rPr>
      <t xml:space="preserve">) </t>
    </r>
  </si>
  <si>
    <t>Consultancy services for the rehabilitation Markurdi bridge in Benue State</t>
  </si>
  <si>
    <t>Consultancy services for the Rehabilitation of Ajaokuta Bridge across River Niger</t>
  </si>
  <si>
    <t>Consultancy services for the Rehabilitation of  River Niger Bridge at Onitsha (phase 2)</t>
  </si>
  <si>
    <t>Consultancy services for the Rehabilitation of Muritala Mohamed bridge at Kotonkarfi</t>
  </si>
  <si>
    <t>Consultancy services for the Rehabilitation of Jeba Bridge</t>
  </si>
  <si>
    <t>Consultancy services for the Emergency repair of serti bridge at KM 89+100 along Bali - Mayo Selbe - Gembu road</t>
  </si>
  <si>
    <t>Consultancy services for the Repair of 3rd Mainland bridge (phase 2)</t>
  </si>
  <si>
    <t>Consultancy services for the Restoration of 2No. burnt bridges between Ijora and Akpagbon</t>
  </si>
  <si>
    <t>Consultancy services for the Restoration of burnt Marine beach bridge at Apapa Lagos</t>
  </si>
  <si>
    <t>1. Sectoral Booklet on Blueprint on Power - 20,000 Copies</t>
  </si>
  <si>
    <t>1. Documentary on The Making of a President</t>
  </si>
  <si>
    <t xml:space="preserve"> 2. Documentary on Wealth          Creation</t>
  </si>
  <si>
    <t xml:space="preserve">3. Distribution of Publicity                          Materials           </t>
  </si>
  <si>
    <t>Budgetary Year: 2011---Goods</t>
  </si>
  <si>
    <t>24 weeks</t>
  </si>
  <si>
    <t>PROJECT DESIGN OF DATABASE CAPTURING IN CDIPB OFFICE, ABUJA</t>
  </si>
  <si>
    <t>CDIPB/CSULT/2011/PKG/001A</t>
  </si>
  <si>
    <t>22/12/10 - 5/01/11</t>
  </si>
  <si>
    <t>5/01/11 - 6/01/11</t>
  </si>
  <si>
    <t>6/01/11 - 20/01/11</t>
  </si>
  <si>
    <t>20/01/11 - 21/01/11</t>
  </si>
  <si>
    <t>21/01/11</t>
  </si>
  <si>
    <t>21/01/11 - 24/01/11</t>
  </si>
  <si>
    <t>24/01/11 - 7/02/11</t>
  </si>
  <si>
    <t>7/02/11 - 8/02/11</t>
  </si>
  <si>
    <t>8/02/11 - 11/02/11</t>
  </si>
  <si>
    <t>11/02/11 - 14/02/11</t>
  </si>
  <si>
    <t>14/02/11 - 16/02/11</t>
  </si>
  <si>
    <t>16/02/11 - 18/02/11</t>
  </si>
  <si>
    <t>18/02/11 - 21/02/11</t>
  </si>
  <si>
    <t>21/02/11 - 23/02/11</t>
  </si>
  <si>
    <t>23/02/11 - 25/02/11</t>
  </si>
  <si>
    <t>28/02/11</t>
  </si>
  <si>
    <t>ABDULKADRI AMUDA - [Designation: HEAD OF PROCUREMENT]</t>
  </si>
  <si>
    <t>NANVEN NIMFEL - [Designation: DIRECTOR/SECRETARY]</t>
  </si>
  <si>
    <t>DESIGN AND PRODUCTION OF MANUSCRIPT ON GUIDELINES FOR APPOINTMENT, PROMOTION AND DISCIPLINE; CONDITION AND SCHEME OF SERVICE FOR CDIPB OFFICE</t>
  </si>
  <si>
    <t>CDIPB/CSULT/2011/PKG/002A</t>
  </si>
  <si>
    <t>25/02/11</t>
  </si>
  <si>
    <t>2/03/11</t>
  </si>
  <si>
    <t>TRINING OF THE END USERS (40 BOARD'S PERSONNEL)</t>
  </si>
  <si>
    <t>CDIPB/CSULT/2011/PKG/003A</t>
  </si>
  <si>
    <t>15/06/11 - 21/06/11</t>
  </si>
  <si>
    <t>21/06/11 - 22/06/11</t>
  </si>
  <si>
    <t>22/06/11 - 6/07/11</t>
  </si>
  <si>
    <t>6/07/11 - 8/07/11</t>
  </si>
  <si>
    <t>8/07/11 - 12/07/11</t>
  </si>
  <si>
    <t>26/07/11 - 27/07/11</t>
  </si>
  <si>
    <t>27/07/11 - 29/07/11</t>
  </si>
  <si>
    <t>29/07/11 - 2/08/11</t>
  </si>
  <si>
    <t>2/08/11 - 4/08/11</t>
  </si>
  <si>
    <t>4/08/11 - 8/08/11</t>
  </si>
  <si>
    <t>8/08/11 - 10/08/11</t>
  </si>
  <si>
    <t>10/08/11 - 12/08/11</t>
  </si>
  <si>
    <t>12/08/11 - 16/08/11</t>
  </si>
  <si>
    <t>16/08/11</t>
  </si>
  <si>
    <t>19/08/11</t>
  </si>
  <si>
    <t>CAPTURING OF 40,000 PERSONNELS FROM CIVIL DEFENCE, IMMIGRATION AND PRISONS SERVICES</t>
  </si>
  <si>
    <t>CDIPB/CSULT/2011/PKG/004A</t>
  </si>
  <si>
    <t>5/07/11 - 18/07/11</t>
  </si>
  <si>
    <t>18/07/11 - 20/07/11</t>
  </si>
  <si>
    <t>20/07/11 - 3/08/11</t>
  </si>
  <si>
    <t>3/08/11 - 5/08/11</t>
  </si>
  <si>
    <t>5/08/11</t>
  </si>
  <si>
    <t>5/08/11 - 9/08/11</t>
  </si>
  <si>
    <t>23/08/11 - 24/08/11</t>
  </si>
  <si>
    <t>24/08/11 - 30/08/11</t>
  </si>
  <si>
    <t>30/08/11 - 2/09/11</t>
  </si>
  <si>
    <t>2/09/11 - 8/09/11</t>
  </si>
  <si>
    <t>8/09/11 - 14/09/11</t>
  </si>
  <si>
    <t>14/09/11 - 16/09/11</t>
  </si>
  <si>
    <t>16/09/11 - 20/09/11</t>
  </si>
  <si>
    <t>20/09/11 - 22/09/11</t>
  </si>
  <si>
    <t>22/09/11</t>
  </si>
  <si>
    <t>29/09/11</t>
  </si>
  <si>
    <t>SUPPLY AND INSTALLATION OF 3NOS SERVERS, 20NOS OF COMPUTER SETS, 20NOS UPS AND 6NOS OF PRINTERS INTO CDIPB OFFICE, ABUJA.</t>
  </si>
  <si>
    <t>CDIPB/GOODS/2011/PKG/001</t>
  </si>
  <si>
    <t>25/03/11 - 7/04/11</t>
  </si>
  <si>
    <t>7/04/11 - 8/04/11</t>
  </si>
  <si>
    <t>8/04/11 - 14/04/11</t>
  </si>
  <si>
    <t>14/04/11</t>
  </si>
  <si>
    <t>11/05/11</t>
  </si>
  <si>
    <t>11/05/11 - 13/05/11</t>
  </si>
  <si>
    <t>13/05/11 - 16/05/11</t>
  </si>
  <si>
    <t>16/05/11 - 18/05/11</t>
  </si>
  <si>
    <t>18/05/11 - 20/05/11</t>
  </si>
  <si>
    <t>31/05/11 - 3/06/11</t>
  </si>
  <si>
    <t>SUPPLY AND INSTALLATION OF COMPUTER PROGRAMMS SOFTWARES INTO CDIPB OFFICE, ABUJA.</t>
  </si>
  <si>
    <t>CDIPB/GOODS/2011/PKG/002A</t>
  </si>
  <si>
    <t>20/05/11 - 2/06/11</t>
  </si>
  <si>
    <t>2/06/11 - 6/06/11</t>
  </si>
  <si>
    <t>SUPPLY AND INSTALLATION OF 3NOS KVA UPS AND 5KVA INVERTER/BATTERIES INTO CDIPB OFFICE, ABUJA.</t>
  </si>
  <si>
    <t>CDIPB/GOODS/2011/PKG/003A</t>
  </si>
  <si>
    <t>SUPPLY AND INSTALLATION OF DISH AND LAYING OF NETWORK INTO CDIPB OFFICE, ABUJA.</t>
  </si>
  <si>
    <t>CDIPB/GOODS/2011/PKG/004A</t>
  </si>
  <si>
    <t>PRINTING OF MANUSCRIPTS ON GUIDELINES FOR APPOINTMENT, PROMOTION &amp; DISCIPLINE; CONDITION &amp; SCHEME OF SERVICE OF 45,000 COPIES EACH FOR PARAMILITARY OFFICERS</t>
  </si>
  <si>
    <t>CDIPB/GOODS/2011/PKG/005A</t>
  </si>
  <si>
    <t>25/05/11 - 31/05/11</t>
  </si>
  <si>
    <t>31/05/11 - 2/06/11</t>
  </si>
  <si>
    <t>2/06/11 - 15/06/11</t>
  </si>
  <si>
    <t>15/06/11</t>
  </si>
  <si>
    <t>13/07/11</t>
  </si>
  <si>
    <t>13/07/11 - 19/07/11</t>
  </si>
  <si>
    <t>19/07/11 - 21/07/11</t>
  </si>
  <si>
    <t>21/07/11 - 25/07/11</t>
  </si>
  <si>
    <t>25/07/11 - 27/07/11</t>
  </si>
  <si>
    <t>27/07/11 - 26/08/11</t>
  </si>
  <si>
    <t>26/08/11 - 1/09/11</t>
  </si>
  <si>
    <t>PRINTING OF THE BOARDS' HANDBOOK AND QUARTERLY REPORTS FROM THE THREE PARAMILITARY SERVICES</t>
  </si>
  <si>
    <t>CDIPB/GOODS/2011/PKG/006A</t>
  </si>
  <si>
    <r>
      <rPr>
        <b/>
        <sz val="12"/>
        <color rgb="FF000000"/>
        <rFont val="Tahoma"/>
        <family val="2"/>
      </rPr>
      <t>Basic Data</t>
    </r>
  </si>
  <si>
    <r>
      <rPr>
        <b/>
        <sz val="12"/>
        <color rgb="FF000000"/>
        <rFont val="Tahoma"/>
        <family val="2"/>
      </rPr>
      <t>Preparation of Request For Proposals</t>
    </r>
  </si>
  <si>
    <r>
      <rPr>
        <b/>
        <sz val="12"/>
        <color rgb="FF000000"/>
        <rFont val="Tahoma"/>
        <family val="2"/>
      </rPr>
      <t>Request for Expression of Interest</t>
    </r>
  </si>
  <si>
    <r>
      <rPr>
        <b/>
        <sz val="12"/>
        <color rgb="FF000000"/>
        <rFont val="Tahoma"/>
        <family val="2"/>
      </rPr>
      <t>Shortlist</t>
    </r>
  </si>
  <si>
    <r>
      <rPr>
        <b/>
        <sz val="12"/>
        <color rgb="FF000000"/>
        <rFont val="Tahoma"/>
        <family val="2"/>
      </rPr>
      <t>Consultants Proposals</t>
    </r>
  </si>
  <si>
    <r>
      <rPr>
        <b/>
        <sz val="12"/>
        <color rgb="FF000000"/>
        <rFont val="Tahoma"/>
        <family val="2"/>
      </rPr>
      <t>Proposal Evaluation and Negotiation</t>
    </r>
  </si>
  <si>
    <r>
      <rPr>
        <b/>
        <sz val="12"/>
        <color rgb="FF000000"/>
        <rFont val="Tahoma"/>
        <family val="2"/>
      </rPr>
      <t>Contract Finalization</t>
    </r>
  </si>
  <si>
    <r>
      <rPr>
        <b/>
        <sz val="12"/>
        <color rgb="FF000000"/>
        <rFont val="Tahoma"/>
        <family val="2"/>
      </rPr>
      <t>Contract Implementation - Consultancy</t>
    </r>
  </si>
  <si>
    <r>
      <rPr>
        <b/>
        <sz val="12"/>
        <color rgb="FF000000"/>
        <rFont val="Tahoma"/>
        <family val="2"/>
      </rPr>
      <t>Action Party</t>
    </r>
  </si>
  <si>
    <r>
      <rPr>
        <b/>
        <sz val="12"/>
        <color rgb="FF000000"/>
        <rFont val="Tahoma"/>
        <family val="2"/>
      </rPr>
      <t>Champion</t>
    </r>
  </si>
  <si>
    <r>
      <rPr>
        <b/>
        <sz val="12"/>
        <color rgb="FF000000"/>
        <rFont val="Tahoma"/>
        <family val="2"/>
      </rPr>
      <t>Project Description</t>
    </r>
  </si>
  <si>
    <r>
      <rPr>
        <b/>
        <sz val="12"/>
        <color rgb="FF000000"/>
        <rFont val="Tahoma"/>
        <family val="2"/>
      </rPr>
      <t>Package Number</t>
    </r>
  </si>
  <si>
    <r>
      <rPr>
        <b/>
        <sz val="12"/>
        <color rgb="FF000000"/>
        <rFont val="Tahoma"/>
        <family val="2"/>
      </rPr>
      <t>Lot Number</t>
    </r>
  </si>
  <si>
    <r>
      <rPr>
        <b/>
        <sz val="12"/>
        <color rgb="FF000000"/>
        <rFont val="Tahoma"/>
        <family val="2"/>
      </rPr>
      <t>Contract Type</t>
    </r>
  </si>
  <si>
    <r>
      <rPr>
        <b/>
        <sz val="12"/>
        <color rgb="FF000000"/>
        <rFont val="Tahoma"/>
        <family val="2"/>
      </rPr>
      <t>Contract Amount</t>
    </r>
  </si>
  <si>
    <r>
      <rPr>
        <b/>
        <sz val="12"/>
        <color rgb="FF000000"/>
        <rFont val="Tahoma"/>
        <family val="2"/>
      </rPr>
      <t>Procurement Method</t>
    </r>
  </si>
  <si>
    <r>
      <rPr>
        <b/>
        <sz val="12"/>
        <color rgb="FF000000"/>
        <rFont val="Tahoma"/>
        <family val="2"/>
      </rPr>
      <t>Approval Threshold</t>
    </r>
  </si>
  <si>
    <r>
      <rPr>
        <b/>
        <sz val="12"/>
        <color rgb="FF000000"/>
        <rFont val="Tahoma"/>
        <family val="2"/>
      </rPr>
      <t>Selection Method</t>
    </r>
  </si>
  <si>
    <r>
      <rPr>
        <b/>
        <sz val="12"/>
        <color rgb="FF000000"/>
        <rFont val="Tahoma"/>
        <family val="2"/>
      </rPr>
      <t>Qualification</t>
    </r>
  </si>
  <si>
    <r>
      <rPr>
        <b/>
        <sz val="12"/>
        <color rgb="FF000000"/>
        <rFont val="Tahoma"/>
        <family val="2"/>
      </rPr>
      <t>Review</t>
    </r>
  </si>
  <si>
    <r>
      <rPr>
        <b/>
        <sz val="12"/>
        <color rgb="FF000000"/>
        <rFont val="Tahoma"/>
        <family val="2"/>
      </rPr>
      <t>Preparation and Submission by MDAs</t>
    </r>
  </si>
  <si>
    <r>
      <rPr>
        <b/>
        <sz val="12"/>
        <color rgb="FF000000"/>
        <rFont val="Tahoma"/>
        <family val="2"/>
      </rPr>
      <t>MDA Approval</t>
    </r>
  </si>
  <si>
    <r>
      <rPr>
        <b/>
        <sz val="12"/>
        <color rgb="FF000000"/>
        <rFont val="Tahoma"/>
        <family val="2"/>
      </rPr>
      <t>Advertisement</t>
    </r>
  </si>
  <si>
    <r>
      <rPr>
        <b/>
        <sz val="12"/>
        <color rgb="FF000000"/>
        <rFont val="Tahoma"/>
        <family val="2"/>
      </rPr>
      <t>Lead-Time Before Shortlist</t>
    </r>
  </si>
  <si>
    <r>
      <rPr>
        <b/>
        <sz val="12"/>
        <color rgb="FF000000"/>
        <rFont val="Tahoma"/>
        <family val="2"/>
      </rPr>
      <t>Submission Date</t>
    </r>
  </si>
  <si>
    <r>
      <rPr>
        <b/>
        <sz val="12"/>
        <color rgb="FF000000"/>
        <rFont val="Tahoma"/>
        <family val="2"/>
      </rPr>
      <t>Proposal Invitation/Submission Date</t>
    </r>
  </si>
  <si>
    <r>
      <rPr>
        <b/>
        <sz val="12"/>
        <color rgb="FF000000"/>
        <rFont val="Tahoma"/>
        <family val="2"/>
      </rPr>
      <t>Closing/Opening Date</t>
    </r>
  </si>
  <si>
    <r>
      <rPr>
        <b/>
        <sz val="12"/>
        <color rgb="FF000000"/>
        <rFont val="Tahoma"/>
        <family val="2"/>
      </rPr>
      <t>Submission of Technical Evaluation Report</t>
    </r>
  </si>
  <si>
    <r>
      <rPr>
        <b/>
        <sz val="12"/>
        <color rgb="FF000000"/>
        <rFont val="Tahoma"/>
        <family val="2"/>
      </rPr>
      <t>Openning of Financial Proposal</t>
    </r>
  </si>
  <si>
    <r>
      <rPr>
        <b/>
        <sz val="12"/>
        <color rgb="FF000000"/>
        <rFont val="Tahoma"/>
        <family val="2"/>
      </rPr>
      <t>Submission of Evaluation Report - Technical/Financial</t>
    </r>
  </si>
  <si>
    <r>
      <rPr>
        <b/>
        <sz val="12"/>
        <color rgb="FF000000"/>
        <rFont val="Tahoma"/>
        <family val="2"/>
      </rPr>
      <t>Negotiations</t>
    </r>
  </si>
  <si>
    <r>
      <rPr>
        <b/>
        <sz val="12"/>
        <color rgb="FF000000"/>
        <rFont val="Tahoma"/>
        <family val="2"/>
      </rPr>
      <t>MDA Approval/No Objection Date</t>
    </r>
  </si>
  <si>
    <r>
      <rPr>
        <b/>
        <sz val="12"/>
        <color rgb="FF000000"/>
        <rFont val="Tahoma"/>
        <family val="2"/>
      </rPr>
      <t>Certifiable Amount per Contract</t>
    </r>
  </si>
  <si>
    <r>
      <rPr>
        <b/>
        <sz val="12"/>
        <color rgb="FF000000"/>
        <rFont val="Tahoma"/>
        <family val="2"/>
      </rPr>
      <t>FEC Approval</t>
    </r>
  </si>
  <si>
    <r>
      <rPr>
        <b/>
        <sz val="12"/>
        <color rgb="FF000000"/>
        <rFont val="Tahoma"/>
        <family val="2"/>
      </rPr>
      <t>Date of Contract Offer</t>
    </r>
  </si>
  <si>
    <r>
      <rPr>
        <b/>
        <sz val="12"/>
        <color rgb="FF000000"/>
        <rFont val="Tahoma"/>
        <family val="2"/>
      </rPr>
      <t>Date of Contract Signature</t>
    </r>
  </si>
  <si>
    <r>
      <rPr>
        <b/>
        <sz val="12"/>
        <color rgb="FF000000"/>
        <rFont val="Tahoma"/>
        <family val="2"/>
      </rPr>
      <t>Mobilization/Advance Payment</t>
    </r>
  </si>
  <si>
    <r>
      <rPr>
        <b/>
        <sz val="12"/>
        <color rgb="FF000000"/>
        <rFont val="Tahoma"/>
        <family val="2"/>
      </rPr>
      <t>Submission of Draft Report</t>
    </r>
  </si>
  <si>
    <r>
      <rPr>
        <b/>
        <sz val="12"/>
        <color rgb="FF000000"/>
        <rFont val="Tahoma"/>
        <family val="2"/>
      </rPr>
      <t>Submission of Final Report</t>
    </r>
  </si>
  <si>
    <r>
      <rPr>
        <b/>
        <sz val="12"/>
        <color rgb="FF000000"/>
        <rFont val="Tahoma"/>
        <family val="2"/>
      </rPr>
      <t>Final Cost</t>
    </r>
  </si>
  <si>
    <r>
      <rPr>
        <b/>
        <sz val="12"/>
        <color rgb="FF000000"/>
        <rFont val="Tahoma"/>
        <family val="2"/>
      </rPr>
      <t>Name/Designation</t>
    </r>
  </si>
  <si>
    <r>
      <rPr>
        <b/>
        <sz val="12"/>
        <color rgb="FF000000"/>
        <rFont val="Tahoma"/>
        <family val="2"/>
      </rPr>
      <t>Total Cost Plan</t>
    </r>
  </si>
  <si>
    <r>
      <rPr>
        <b/>
        <sz val="12"/>
        <color rgb="FF000000"/>
        <rFont val="Tahoma"/>
        <family val="2"/>
      </rPr>
      <t>Total Cost Actual</t>
    </r>
  </si>
  <si>
    <r>
      <rPr>
        <b/>
        <sz val="12"/>
        <color rgb="FF000000"/>
        <rFont val="Tahoma"/>
        <family val="2"/>
      </rPr>
      <t>Draft-Bid Documents</t>
    </r>
  </si>
  <si>
    <r>
      <rPr>
        <b/>
        <sz val="12"/>
        <color rgb="FF000000"/>
        <rFont val="Tahoma"/>
        <family val="2"/>
      </rPr>
      <t>Specific Procurement Notice/Advert</t>
    </r>
  </si>
  <si>
    <r>
      <rPr>
        <b/>
        <sz val="12"/>
        <color rgb="FF000000"/>
        <rFont val="Tahoma"/>
        <family val="2"/>
      </rPr>
      <t>Bidding Period (Single Stage Tendering)</t>
    </r>
  </si>
  <si>
    <r>
      <rPr>
        <b/>
        <sz val="12"/>
        <color rgb="FF000000"/>
        <rFont val="Tahoma"/>
        <family val="2"/>
      </rPr>
      <t>Bid Evaluation</t>
    </r>
  </si>
  <si>
    <r>
      <rPr>
        <b/>
        <sz val="12"/>
        <color rgb="FF000000"/>
        <rFont val="Tahoma"/>
        <family val="2"/>
      </rPr>
      <t>Contract Implementation - Goods</t>
    </r>
  </si>
  <si>
    <r>
      <rPr>
        <b/>
        <sz val="12"/>
        <color rgb="FF000000"/>
        <rFont val="Tahoma"/>
        <family val="2"/>
      </rPr>
      <t>Advertisement for Pre-Qualification</t>
    </r>
  </si>
  <si>
    <r>
      <rPr>
        <b/>
        <sz val="12"/>
        <color rgb="FF000000"/>
        <rFont val="Tahoma"/>
        <family val="2"/>
      </rPr>
      <t>Bid Invitation Date</t>
    </r>
  </si>
  <si>
    <r>
      <rPr>
        <b/>
        <sz val="12"/>
        <color rgb="FF000000"/>
        <rFont val="Tahoma"/>
        <family val="2"/>
      </rPr>
      <t>Bid Closing/Opening</t>
    </r>
  </si>
  <si>
    <r>
      <rPr>
        <b/>
        <sz val="12"/>
        <color rgb="FF000000"/>
        <rFont val="Tahoma"/>
        <family val="2"/>
      </rPr>
      <t>Submission of Bid Evaluation Report</t>
    </r>
  </si>
  <si>
    <r>
      <rPr>
        <b/>
        <sz val="12"/>
        <color rgb="FF000000"/>
        <rFont val="Tahoma"/>
        <family val="2"/>
      </rPr>
      <t>MDA Approval/BPP No Objection</t>
    </r>
  </si>
  <si>
    <r>
      <rPr>
        <b/>
        <sz val="12"/>
        <color rgb="FF000000"/>
        <rFont val="Tahoma"/>
        <family val="2"/>
      </rPr>
      <t>Arrival of Goods</t>
    </r>
  </si>
  <si>
    <r>
      <rPr>
        <b/>
        <sz val="12"/>
        <color rgb="FF000000"/>
        <rFont val="Tahoma"/>
        <family val="2"/>
      </rPr>
      <t>Inspection/Final Acceptance</t>
    </r>
  </si>
  <si>
    <r>
      <rPr>
        <b/>
        <sz val="12"/>
        <color rgb="FF000000"/>
        <rFont val="Tahoma"/>
        <family val="2"/>
      </rPr>
      <t>Two Stage Tendering</t>
    </r>
  </si>
  <si>
    <r>
      <rPr>
        <b/>
        <sz val="12"/>
        <color rgb="FF000000"/>
        <rFont val="Tahoma"/>
        <family val="2"/>
      </rPr>
      <t>Contract Implementation - Works</t>
    </r>
  </si>
  <si>
    <r>
      <rPr>
        <b/>
        <sz val="12"/>
        <color rgb="FF000000"/>
        <rFont val="Tahoma"/>
        <family val="2"/>
      </rPr>
      <t>Second Stage Bidding - Technical/Financial</t>
    </r>
  </si>
  <si>
    <r>
      <rPr>
        <b/>
        <sz val="12"/>
        <color rgb="FF000000"/>
        <rFont val="Tahoma"/>
        <family val="2"/>
      </rPr>
      <t>First Stage Bidding</t>
    </r>
  </si>
  <si>
    <r>
      <rPr>
        <b/>
        <sz val="12"/>
        <color rgb="FF000000"/>
        <rFont val="Tahoma"/>
        <family val="2"/>
      </rPr>
      <t>Substantial Completion</t>
    </r>
  </si>
  <si>
    <r>
      <rPr>
        <b/>
        <sz val="12"/>
        <color rgb="FF000000"/>
        <rFont val="Tahoma"/>
        <family val="2"/>
      </rPr>
      <t>Final Acceptance</t>
    </r>
  </si>
  <si>
    <r>
      <rPr>
        <b/>
        <sz val="12"/>
        <color rgb="FF000000"/>
        <rFont val="Tahoma"/>
        <family val="2"/>
      </rPr>
      <t>Bidding Period</t>
    </r>
  </si>
  <si>
    <r>
      <rPr>
        <b/>
        <sz val="12"/>
        <color rgb="FF000000"/>
        <rFont val="Tahoma"/>
        <family val="2"/>
      </rPr>
      <t>Advertisement for Pro-Qualification</t>
    </r>
  </si>
  <si>
    <r>
      <rPr>
        <b/>
        <sz val="12"/>
        <color rgb="FF000000"/>
        <rFont val="Tahoma"/>
        <family val="2"/>
      </rPr>
      <t>Name</t>
    </r>
  </si>
  <si>
    <r>
      <rPr>
        <b/>
        <sz val="12"/>
        <color rgb="FF000000"/>
        <rFont val="Tahoma"/>
        <family val="2"/>
      </rPr>
      <t>Designation</t>
    </r>
  </si>
  <si>
    <r>
      <t>Negotiations 
if Any
(</t>
    </r>
    <r>
      <rPr>
        <b/>
        <strike/>
        <sz val="12"/>
        <rFont val="Tahoma"/>
        <family val="2"/>
      </rPr>
      <t>N</t>
    </r>
    <r>
      <rPr>
        <b/>
        <sz val="12"/>
        <rFont val="Tahoma"/>
        <family val="2"/>
      </rPr>
      <t xml:space="preserve">) </t>
    </r>
  </si>
  <si>
    <r>
      <t xml:space="preserve">Contract Amount Certified in </t>
    </r>
    <r>
      <rPr>
        <b/>
        <strike/>
        <sz val="12"/>
        <rFont val="Tahoma"/>
        <family val="2"/>
      </rPr>
      <t>N</t>
    </r>
  </si>
  <si>
    <r>
      <t xml:space="preserve">Contract Amount Certified in </t>
    </r>
    <r>
      <rPr>
        <b/>
        <strike/>
        <sz val="12"/>
        <rFont val="Calibri"/>
        <family val="2"/>
        <scheme val="minor"/>
      </rPr>
      <t>N</t>
    </r>
  </si>
  <si>
    <r>
      <rPr>
        <b/>
        <sz val="12"/>
        <color indexed="8"/>
        <rFont val="Tahoma"/>
        <family val="2"/>
      </rPr>
      <t>Budgetary Year:   2011</t>
    </r>
    <r>
      <rPr>
        <sz val="12"/>
        <color rgb="FF000000"/>
        <rFont val="Tahoma"/>
        <family val="2"/>
      </rPr>
      <t xml:space="preserve">  FGN PROCUREMENT PLAN FOR WORKS</t>
    </r>
  </si>
  <si>
    <r>
      <t xml:space="preserve">Desk Officer:     </t>
    </r>
    <r>
      <rPr>
        <b/>
        <sz val="12"/>
        <color indexed="8"/>
        <rFont val="Tahoma"/>
        <family val="2"/>
      </rPr>
      <t>Engr. O O. Adebiyi                         Contact #:  08074577164</t>
    </r>
  </si>
  <si>
    <r>
      <t>B</t>
    </r>
    <r>
      <rPr>
        <b/>
        <sz val="12"/>
        <color indexed="8"/>
        <rFont val="Tahoma"/>
        <family val="2"/>
      </rPr>
      <t>asic Data</t>
    </r>
  </si>
  <si>
    <r>
      <t>Negotiations
(</t>
    </r>
    <r>
      <rPr>
        <b/>
        <strike/>
        <sz val="12"/>
        <rFont val="Tahoma"/>
        <family val="2"/>
      </rPr>
      <t>N</t>
    </r>
    <r>
      <rPr>
        <b/>
        <sz val="12"/>
        <rFont val="Tahoma"/>
        <family val="2"/>
      </rPr>
      <t xml:space="preserve">) </t>
    </r>
  </si>
  <si>
    <t>Desk Officer/Contact #: Ruth Caleb,0803-450-5256 &amp; Adegoke Nseabasi</t>
  </si>
  <si>
    <r>
      <t xml:space="preserve">Ministry/Department/Agency: </t>
    </r>
    <r>
      <rPr>
        <b/>
        <sz val="15"/>
        <rFont val="Tahoma"/>
        <family val="2"/>
      </rPr>
      <t>FEDERAL MINISTRY OF INFORMATION AND COMMUNICATIONS/NIGERIAN OF INSTITUTE OF PUBLIC INFORMATION, KADUNA</t>
    </r>
  </si>
  <si>
    <t>Desk Officer/Contact #:ENGR. OLUTOLA OKUNEYE</t>
  </si>
  <si>
    <r>
      <t xml:space="preserve">Budgetary Year: 2011 --- </t>
    </r>
    <r>
      <rPr>
        <b/>
        <sz val="15"/>
        <rFont val="Tahoma"/>
        <family val="2"/>
      </rPr>
      <t>Goods</t>
    </r>
  </si>
  <si>
    <t>Desk Officer/Contact #: L. NDAM</t>
  </si>
  <si>
    <t>Ministry/Department/Agency: FMIC/RES. &amp; PROD. DEP.</t>
  </si>
  <si>
    <t>Budgetary Year:  2011</t>
  </si>
  <si>
    <r>
      <t xml:space="preserve">Budgetary Year: 2011 -- </t>
    </r>
    <r>
      <rPr>
        <b/>
        <sz val="15"/>
        <rFont val="Tahoma"/>
        <family val="2"/>
      </rPr>
      <t>Goods</t>
    </r>
  </si>
  <si>
    <r>
      <t xml:space="preserve">Ministry/Department/Agency: </t>
    </r>
    <r>
      <rPr>
        <b/>
        <sz val="15"/>
        <rFont val="Tahoma"/>
        <family val="2"/>
      </rPr>
      <t>FMIC/LEGAL UNIT</t>
    </r>
  </si>
  <si>
    <r>
      <t>Ministry/Department/Agency: FMIC/</t>
    </r>
    <r>
      <rPr>
        <b/>
        <sz val="15"/>
        <rFont val="Tahoma"/>
        <family val="2"/>
      </rPr>
      <t>PUBLIC RELATIONS AND PROTOCOL UNIT</t>
    </r>
  </si>
  <si>
    <r>
      <t xml:space="preserve">Ministry/Department/Agency: </t>
    </r>
    <r>
      <rPr>
        <b/>
        <sz val="15"/>
        <rFont val="Tahoma"/>
        <family val="2"/>
      </rPr>
      <t>FMIC/HUMAN RESOURCES MANAGEMENT DEPT.</t>
    </r>
  </si>
  <si>
    <t>Prior/ Post Review</t>
  </si>
  <si>
    <r>
      <t xml:space="preserve">Budgetary Year: 2010 -- </t>
    </r>
    <r>
      <rPr>
        <b/>
        <sz val="15"/>
        <rFont val="Tahoma"/>
        <family val="2"/>
      </rPr>
      <t>Goods</t>
    </r>
  </si>
  <si>
    <r>
      <t xml:space="preserve">Budgetary Year: 2011 -- </t>
    </r>
    <r>
      <rPr>
        <b/>
        <sz val="14"/>
        <rFont val="Tahoma"/>
        <family val="2"/>
      </rPr>
      <t>Goods</t>
    </r>
  </si>
  <si>
    <r>
      <t>Budgetary Year: 2011---</t>
    </r>
    <r>
      <rPr>
        <b/>
        <sz val="14"/>
        <rFont val="Tahoma"/>
        <family val="2"/>
      </rPr>
      <t>Works</t>
    </r>
  </si>
  <si>
    <r>
      <t xml:space="preserve">Budgetary Year: 2011 --- </t>
    </r>
    <r>
      <rPr>
        <b/>
        <sz val="14"/>
        <rFont val="Tahoma"/>
        <family val="2"/>
      </rPr>
      <t>Works</t>
    </r>
  </si>
  <si>
    <r>
      <t xml:space="preserve">Budgetary Year: 2011 --- </t>
    </r>
    <r>
      <rPr>
        <b/>
        <sz val="14"/>
        <rFont val="Tahoma"/>
        <family val="2"/>
      </rPr>
      <t>Goods</t>
    </r>
  </si>
  <si>
    <r>
      <t xml:space="preserve">Budgetary Year: 2011 --- </t>
    </r>
    <r>
      <rPr>
        <b/>
        <sz val="14"/>
        <rFont val="Tahoma"/>
        <family val="2"/>
      </rPr>
      <t>Consultancy Service</t>
    </r>
  </si>
  <si>
    <t>PROCUREMENT PLAN -  GOODS - 2011</t>
  </si>
  <si>
    <r>
      <t xml:space="preserve">Budgetary Year: 2011 -- </t>
    </r>
    <r>
      <rPr>
        <b/>
        <sz val="14"/>
        <rFont val="Tahoma"/>
        <family val="2"/>
      </rPr>
      <t>Works</t>
    </r>
  </si>
  <si>
    <r>
      <t>Budgetary Year: 2011 --</t>
    </r>
    <r>
      <rPr>
        <b/>
        <sz val="14"/>
        <rFont val="Tahoma"/>
        <family val="2"/>
      </rPr>
      <t xml:space="preserve"> GOODS</t>
    </r>
  </si>
  <si>
    <r>
      <t>Ministry/Department/Agency:</t>
    </r>
    <r>
      <rPr>
        <b/>
        <sz val="15"/>
        <rFont val="Tahoma"/>
        <family val="2"/>
      </rPr>
      <t xml:space="preserve"> FAAN</t>
    </r>
  </si>
  <si>
    <r>
      <t xml:space="preserve">Procurement Plan - </t>
    </r>
    <r>
      <rPr>
        <b/>
        <sz val="14"/>
        <color theme="1"/>
        <rFont val="Tahoma"/>
        <family val="2"/>
      </rPr>
      <t>Consultancy Service (IGR)</t>
    </r>
  </si>
  <si>
    <r>
      <t>Procurement Plan -</t>
    </r>
    <r>
      <rPr>
        <b/>
        <sz val="14"/>
        <rFont val="Tahoma"/>
        <family val="2"/>
      </rPr>
      <t xml:space="preserve"> Goods (IGR)</t>
    </r>
  </si>
  <si>
    <r>
      <t>Budgetary Year: 2011 ---</t>
    </r>
    <r>
      <rPr>
        <b/>
        <sz val="14"/>
        <rFont val="Tahoma"/>
        <family val="2"/>
      </rPr>
      <t xml:space="preserve"> Works</t>
    </r>
  </si>
  <si>
    <r>
      <t xml:space="preserve">Budgetary Year: 2010 --- </t>
    </r>
    <r>
      <rPr>
        <b/>
        <sz val="14"/>
        <rFont val="Tahoma"/>
        <family val="2"/>
      </rPr>
      <t>Works (IGR)</t>
    </r>
  </si>
  <si>
    <r>
      <t xml:space="preserve">Budgetary Year: 2011 -- </t>
    </r>
    <r>
      <rPr>
        <b/>
        <sz val="14"/>
        <rFont val="Tahoma"/>
        <family val="2"/>
      </rPr>
      <t>Consultancy Service</t>
    </r>
  </si>
  <si>
    <r>
      <t xml:space="preserve">Procurement Plan - </t>
    </r>
    <r>
      <rPr>
        <b/>
        <sz val="14"/>
        <rFont val="Tahoma"/>
        <family val="2"/>
      </rPr>
      <t>Works</t>
    </r>
  </si>
  <si>
    <t>CONSTRUCTION OF  MARINE/ PORT MET STATIONS &amp; ENCLOSURES. (On-going)</t>
  </si>
  <si>
    <r>
      <t xml:space="preserve">2011 -- </t>
    </r>
    <r>
      <rPr>
        <b/>
        <sz val="14"/>
        <rFont val="Tahoma"/>
        <family val="2"/>
      </rPr>
      <t>Goods</t>
    </r>
  </si>
  <si>
    <r>
      <t xml:space="preserve">Ministry/Department/Agency: </t>
    </r>
    <r>
      <rPr>
        <b/>
        <sz val="15"/>
        <rFont val="Tahoma"/>
        <family val="2"/>
      </rPr>
      <t>ADVERTISING PRACTITIONERS COUNCIL OF NIGERIA</t>
    </r>
  </si>
  <si>
    <r>
      <t xml:space="preserve">2011 -- </t>
    </r>
    <r>
      <rPr>
        <b/>
        <sz val="14"/>
        <rFont val="Tahoma"/>
        <family val="2"/>
      </rPr>
      <t>Works</t>
    </r>
  </si>
  <si>
    <r>
      <t xml:space="preserve">Ministry/Department/Agency: </t>
    </r>
    <r>
      <rPr>
        <b/>
        <sz val="15"/>
        <rFont val="Tahoma"/>
        <family val="2"/>
      </rPr>
      <t>FMIC/FEDERAL GOVT PRESS</t>
    </r>
  </si>
  <si>
    <r>
      <t xml:space="preserve">Budgetary Year:  2011 --- </t>
    </r>
    <r>
      <rPr>
        <b/>
        <sz val="14"/>
        <rFont val="Tahoma"/>
        <family val="2"/>
      </rPr>
      <t>Goods</t>
    </r>
  </si>
  <si>
    <r>
      <t xml:space="preserve">Budgetary Year:  2011 --- </t>
    </r>
    <r>
      <rPr>
        <b/>
        <sz val="14"/>
        <rFont val="Tahoma"/>
        <family val="2"/>
      </rPr>
      <t>Consultancy Service</t>
    </r>
  </si>
  <si>
    <r>
      <t xml:space="preserve">Ministry/Department/Agency: </t>
    </r>
    <r>
      <rPr>
        <b/>
        <sz val="15"/>
        <rFont val="Tahoma"/>
        <family val="2"/>
      </rPr>
      <t>INFORMATION AND COMMUNICATIONS</t>
    </r>
  </si>
  <si>
    <r>
      <t xml:space="preserve">Ministry/Department/Agency: </t>
    </r>
    <r>
      <rPr>
        <b/>
        <sz val="15"/>
        <rFont val="Tahoma"/>
        <family val="2"/>
      </rPr>
      <t>NATIONAL BROADCASTING COMMISSION</t>
    </r>
  </si>
  <si>
    <r>
      <t xml:space="preserve">Ministry/Department/Agency: </t>
    </r>
    <r>
      <rPr>
        <b/>
        <sz val="15"/>
        <rFont val="Tahoma"/>
        <family val="2"/>
      </rPr>
      <t>Nigerian Press Council</t>
    </r>
  </si>
  <si>
    <t>Desk Officer/Contact #: Muhammad A.H.</t>
  </si>
  <si>
    <r>
      <t xml:space="preserve">Ministry/Department/Agency:  </t>
    </r>
    <r>
      <rPr>
        <b/>
        <sz val="15"/>
        <rFont val="Tahoma"/>
        <family val="2"/>
      </rPr>
      <t xml:space="preserve">FMIC/FINANCE AND ACCOUNTS DEPT. </t>
    </r>
  </si>
  <si>
    <t>Consultancy Services on Adequate Monitoring of Licensees</t>
  </si>
  <si>
    <t>Engagement of Financial Advisory Services Consultant</t>
  </si>
  <si>
    <t>NERC/CONSULT/001</t>
  </si>
  <si>
    <t>QCBS - Quality and Cost Based Selection</t>
  </si>
  <si>
    <t>28/03/11 - 11/04/11</t>
  </si>
  <si>
    <t>11/04/11 - 22/04/11</t>
  </si>
  <si>
    <t>25/04/11 - 2/05/11</t>
  </si>
  <si>
    <t>2/05/11</t>
  </si>
  <si>
    <t>16/05/11 - 27/05/11</t>
  </si>
  <si>
    <t>27/05/11 - 27/05/11</t>
  </si>
  <si>
    <t>30/05/11 - 10/06/11</t>
  </si>
  <si>
    <t>13/06/11 - 24/06/11</t>
  </si>
  <si>
    <t>27/06/11 - 8/07/11</t>
  </si>
  <si>
    <t>11/07/11 - 22/07/11</t>
  </si>
  <si>
    <t>25/07/11 - 12/08/11</t>
  </si>
  <si>
    <t>15/08/11 - 26/08/11</t>
  </si>
  <si>
    <t>12/09/11 - 16/09/11</t>
  </si>
  <si>
    <t>10/10/11</t>
  </si>
  <si>
    <t>28/11/11</t>
  </si>
  <si>
    <t>Engagement of External Auditor</t>
  </si>
  <si>
    <t>NERC/CONSULT/2011/002</t>
  </si>
  <si>
    <t>11/04/11 - 25/04/11</t>
  </si>
  <si>
    <t>2/05/11 - 9/05/11</t>
  </si>
  <si>
    <t>9/05/11</t>
  </si>
  <si>
    <t>9/05/11 - 20/05/11</t>
  </si>
  <si>
    <t>23/05/11 - 6/06/11</t>
  </si>
  <si>
    <t>6/06/11 - 6/06/11</t>
  </si>
  <si>
    <t>6/06/11 - 17/06/11</t>
  </si>
  <si>
    <t>20/06/11 - 1/07/11</t>
  </si>
  <si>
    <t>4/07/11 - 15/07/11</t>
  </si>
  <si>
    <t>18/07/11 - 22/07/11</t>
  </si>
  <si>
    <t>25/07/11 - 5/08/11</t>
  </si>
  <si>
    <t>8/08/11 - 12/08/11</t>
  </si>
  <si>
    <t>29/08/11 - 2/09/11</t>
  </si>
  <si>
    <t>3/10/11</t>
  </si>
  <si>
    <t>Engagement of Independent Electricity Distribution/Transmission Network Consultant</t>
  </si>
  <si>
    <t>NERC/CONSULT/2011/003</t>
  </si>
  <si>
    <t>25/04/11 - 29/04/11</t>
  </si>
  <si>
    <t>16/05/11 - 30/05/11</t>
  </si>
  <si>
    <t>30/05/11 - 30/05/11</t>
  </si>
  <si>
    <t>30/05/11 - 13/06/11</t>
  </si>
  <si>
    <t>13/06/11 - 27/06/11</t>
  </si>
  <si>
    <t>27/06/11 - 27/06/11</t>
  </si>
  <si>
    <t>27/06/11 - 11/07/11</t>
  </si>
  <si>
    <t>11/07/11 - 15/07/11</t>
  </si>
  <si>
    <t>18/07/11 - 29/07/11</t>
  </si>
  <si>
    <t>1/08/11 - 5/08/11</t>
  </si>
  <si>
    <t>8/08/11 - 19/08/11</t>
  </si>
  <si>
    <t>22/08/11 - 2/09/11</t>
  </si>
  <si>
    <t>5/09/11</t>
  </si>
  <si>
    <t>Development of Electric Network Construction Standard</t>
  </si>
  <si>
    <t>NERC/CONSULT/2011/004</t>
  </si>
  <si>
    <t>9/05/11 - 16/05/11</t>
  </si>
  <si>
    <t>1/06/11 - 10/06/11</t>
  </si>
  <si>
    <t>4/07/11 - 4/07/11</t>
  </si>
  <si>
    <t>4/07/11 - 18/07/11</t>
  </si>
  <si>
    <t>29/07/11 - 8/08/11</t>
  </si>
  <si>
    <t>22/08/11 - 5/09/11</t>
  </si>
  <si>
    <t>5/09/11 - 16/09/11</t>
  </si>
  <si>
    <t>Consultancy Services on Vegetation Control/Right of Way</t>
  </si>
  <si>
    <t>NERC/CONSULT/2011/00</t>
  </si>
  <si>
    <t>28/07/11 - 2/08/11</t>
  </si>
  <si>
    <t>9/08/11 - 19/08/11</t>
  </si>
  <si>
    <t>24/08/11 - 29/08/11</t>
  </si>
  <si>
    <t>30/08/11 - 12/09/11</t>
  </si>
  <si>
    <t>19/09/11 - 30/09/11</t>
  </si>
  <si>
    <t>Consultancy Services for the Regulation on Smart Metering</t>
  </si>
  <si>
    <t>3/05/11 - 16/05/11</t>
  </si>
  <si>
    <t>30/06/11 - 30/06/11</t>
  </si>
  <si>
    <t>4/07/11 - 11/07/11</t>
  </si>
  <si>
    <t>19/09/11</t>
  </si>
  <si>
    <t>Consultancy Services on Regulation of GIS</t>
  </si>
  <si>
    <t>NERC/CONSULT/2011/007</t>
  </si>
  <si>
    <t>2/05/11 - 13/05/11</t>
  </si>
  <si>
    <t>29/06/11 - 29/06/11</t>
  </si>
  <si>
    <t>29/06/11 - 13/07/11</t>
  </si>
  <si>
    <t>25/07/11 - 8/08/11</t>
  </si>
  <si>
    <t>29/08/11 - 9/09/11</t>
  </si>
  <si>
    <t>12/09/11</t>
  </si>
  <si>
    <t>Consultancy Services on Regulation on Smart Grid</t>
  </si>
  <si>
    <t>NERC/CONSULT/2011/008</t>
  </si>
  <si>
    <t>4/05/11 - 13/05/11</t>
  </si>
  <si>
    <t>Development of 10 Years Generation Capacity Expansion Plan for the Power Indsutry</t>
  </si>
  <si>
    <t>NERC/CONSULT/2011/0010</t>
  </si>
  <si>
    <t>28/03/11 - 8/04/11</t>
  </si>
  <si>
    <t>1/08/11 - 12/08/11</t>
  </si>
  <si>
    <t>Development of a Generation Resources (Hydro, Gas, Coal etc) Plan for the Power Industry</t>
  </si>
  <si>
    <t>28/03/11 - 18/04/11</t>
  </si>
  <si>
    <t>18/04/11 - 2/05/11</t>
  </si>
  <si>
    <t>11/07/11 - 11/07/11</t>
  </si>
  <si>
    <t>11/07/11 - 25/07/11</t>
  </si>
  <si>
    <t>12/09/11 - 23/09/11</t>
  </si>
  <si>
    <t>26/09/11 - 10/10/11</t>
  </si>
  <si>
    <t>15/11/11 - 25/11/11</t>
  </si>
  <si>
    <t>29/12/11</t>
  </si>
  <si>
    <t>Consultancy Service on the Completion and Opertaionalising of Health and Safety Code</t>
  </si>
  <si>
    <t>NERC/CONSULT/2011/0011</t>
  </si>
  <si>
    <t>Consultancy Service on Enforcement of Regulations</t>
  </si>
  <si>
    <t>NERC/CONSULT/2011/0012</t>
  </si>
  <si>
    <t>21/03/11 - 4/04/11</t>
  </si>
  <si>
    <t>4/04/11 - 18/04/11</t>
  </si>
  <si>
    <t>18/04/11 - 25/04/11</t>
  </si>
  <si>
    <t>29/04/11</t>
  </si>
  <si>
    <t>29/04/11 - 9/05/11</t>
  </si>
  <si>
    <t>9/05/11 - 23/05/11</t>
  </si>
  <si>
    <t>23/05/11 - 24/05/11</t>
  </si>
  <si>
    <t>24/05/11 - 6/06/11</t>
  </si>
  <si>
    <t>6/06/11 - 13/06/11</t>
  </si>
  <si>
    <t>27/06/11 - 4/07/11</t>
  </si>
  <si>
    <t>18/07/11 - 8/08/11</t>
  </si>
  <si>
    <t>8/08/11 - 15/08/11</t>
  </si>
  <si>
    <t>29/08/11 - 19/09/11</t>
  </si>
  <si>
    <t>Consultancy Services on Legal and Regulatory for Cross Border Trading in Electricity</t>
  </si>
  <si>
    <t>NERC/CONSULT/2011/0013</t>
  </si>
  <si>
    <t>25/04/11 - 9/05/11</t>
  </si>
  <si>
    <t>16/05/11</t>
  </si>
  <si>
    <t>30/05/11 - 6/06/11</t>
  </si>
  <si>
    <t>6/06/11 - 20/06/11</t>
  </si>
  <si>
    <t>20/06/11 - 4/07/11</t>
  </si>
  <si>
    <t>18/07/11 - 1/08/11</t>
  </si>
  <si>
    <t>29/08/11 - 5/09/11</t>
  </si>
  <si>
    <t>5/09/11 - 19/09/11</t>
  </si>
  <si>
    <t>19/09/11 - 10/10/11</t>
  </si>
  <si>
    <t>Consultancy Services on Regulatory Framework on Embedded Generation</t>
  </si>
  <si>
    <t>NERC/CONSULT/2011/0014</t>
  </si>
  <si>
    <t>7/03/11 - 28/03/11</t>
  </si>
  <si>
    <t>6/06/11 - 7/06/11</t>
  </si>
  <si>
    <t>7/06/11 - 21/06/11</t>
  </si>
  <si>
    <t>21/06/11 - 5/07/11</t>
  </si>
  <si>
    <t>5/07/11 - 19/07/11</t>
  </si>
  <si>
    <t>16/08/11 - 13/09/11</t>
  </si>
  <si>
    <t>13/09/11 - 27/09/11</t>
  </si>
  <si>
    <t>27/09/11 - 11/10/11</t>
  </si>
  <si>
    <t>11/10/11 - 1/11/11</t>
  </si>
  <si>
    <t>20/12/11</t>
  </si>
  <si>
    <t>3/01/12</t>
  </si>
  <si>
    <t>Consultancy Services on Legal and Regulatory Framework for Independent Network/Independent Electricity Transmission Network</t>
  </si>
  <si>
    <t>NERC/CONSULT/2011/0015</t>
  </si>
  <si>
    <t>24/05/11 - 7/06/11</t>
  </si>
  <si>
    <t>16/08/11 - 30/08/11</t>
  </si>
  <si>
    <t>30/08/11 - 13/09/11</t>
  </si>
  <si>
    <t>13/09/11 - 4/10/11</t>
  </si>
  <si>
    <t>Consultancy Service on Legal and Regulatory Framework on Health and Safety Guidelines for Constrcution Works in the Nigerian Electric Power Sector</t>
  </si>
  <si>
    <t>NERc/CONSULT/2011/0016</t>
  </si>
  <si>
    <t>7/03/11 - 21/03/11</t>
  </si>
  <si>
    <t>27/06/11 - 28/06/11</t>
  </si>
  <si>
    <t>6/09/11 - 4/10/11</t>
  </si>
  <si>
    <t>1/11/11 - 22/11/11</t>
  </si>
  <si>
    <t>17/01/12</t>
  </si>
  <si>
    <t>7/02/12</t>
  </si>
  <si>
    <t>Review of CAP 106</t>
  </si>
  <si>
    <t>NERC/CONSULT/2011/0017</t>
  </si>
  <si>
    <t>3/03/11 - 24/03/11</t>
  </si>
  <si>
    <t>24/03/11 - 7/04/11</t>
  </si>
  <si>
    <t>7/04/11 - 21/04/11</t>
  </si>
  <si>
    <t>21/04/11 - 28/04/11</t>
  </si>
  <si>
    <t>5/05/11</t>
  </si>
  <si>
    <t>5/05/11 - 19/05/11</t>
  </si>
  <si>
    <t>19/05/11 - 2/06/11</t>
  </si>
  <si>
    <t>2/06/11 - 3/06/11</t>
  </si>
  <si>
    <t>3/06/11 - 17/06/11</t>
  </si>
  <si>
    <t>17/06/11 - 1/07/11</t>
  </si>
  <si>
    <t>29/07/11 - 12/08/11</t>
  </si>
  <si>
    <t>12/08/11 - 9/09/11</t>
  </si>
  <si>
    <t>16/12/11</t>
  </si>
  <si>
    <t>30/12/11</t>
  </si>
  <si>
    <t>Review of Health and Safety Code</t>
  </si>
  <si>
    <t>NERC/CONSULT/2011/0018</t>
  </si>
  <si>
    <t>15/08/11 - 19/08/11</t>
  </si>
  <si>
    <t>5/09/11 - 9/09/11</t>
  </si>
  <si>
    <t>Engagement of Consultant to Audit the Physical Assets in the Industry</t>
  </si>
  <si>
    <t>NERC/CONSULT/2011/0019</t>
  </si>
  <si>
    <t>24/06/11 - 24/06/11</t>
  </si>
  <si>
    <t>26/09/11 - 7/10/11</t>
  </si>
  <si>
    <t>Consultancy Services on Capacity Assesement of the Industry</t>
  </si>
  <si>
    <t>NERC/CONSULT/2011/0020</t>
  </si>
  <si>
    <t>25/07/11 - 29/07/11</t>
  </si>
  <si>
    <t>Consultancy Service on Implementation of Transitional Electricty Market</t>
  </si>
  <si>
    <t>NERC/CONSULT/2011/0021</t>
  </si>
  <si>
    <t>11/07/11 - 13/07/11</t>
  </si>
  <si>
    <t>Consultancy Services on Market Surveillance Framework</t>
  </si>
  <si>
    <t>NERC/CONSULT/2011/0022</t>
  </si>
  <si>
    <t>Engagement of Consultant for the Audit of TCN</t>
  </si>
  <si>
    <t>NERC/CONSULT/2011/0023</t>
  </si>
  <si>
    <t>Consultancy Service on Development of Codes, Labelling and Standards for Energy Efficiency and Conservation</t>
  </si>
  <si>
    <t>NERC/CONSULT/2001/0024</t>
  </si>
  <si>
    <t>29/06/11 - 12/07/11</t>
  </si>
  <si>
    <t>12/07/11 - 15/07/11</t>
  </si>
  <si>
    <t>24/10/11</t>
  </si>
  <si>
    <t>Consultancy Service on the Development of Model Regulations on Energy Efficiency and Conservation</t>
  </si>
  <si>
    <t>NERC/CONSULT/2011/0025</t>
  </si>
  <si>
    <t>14/06/11 - 14/06/11</t>
  </si>
  <si>
    <t>12/07/11 - 12/07/11</t>
  </si>
  <si>
    <t>12/07/11 - 25/07/11</t>
  </si>
  <si>
    <t>22/08/11 - 31/08/11</t>
  </si>
  <si>
    <t>Consultancy Services for Nigerian Electric Power Information System</t>
  </si>
  <si>
    <t>NERC/CONSULT/2011/0026</t>
  </si>
  <si>
    <t>13/06/11 - 13/06/11</t>
  </si>
  <si>
    <t>28/06/11 - 5/07/11</t>
  </si>
  <si>
    <t>12/07/11 - 19/07/11</t>
  </si>
  <si>
    <t>20/07/11 - 25/07/11</t>
  </si>
  <si>
    <t>25/07/11 - 1/08/11</t>
  </si>
  <si>
    <t>1/08/11 - 8/08/11</t>
  </si>
  <si>
    <t>8/08/11 - 22/08/11</t>
  </si>
  <si>
    <t>22/08/11 - 29/08/11</t>
  </si>
  <si>
    <t>1/09/11</t>
  </si>
  <si>
    <t>Comparative Study of Rural Power Supply Options using Solar, Diesel Power and Grid Extension</t>
  </si>
  <si>
    <t>NERC/CONSULT/2011/0027</t>
  </si>
  <si>
    <t>22/08/11 - 26/08/11</t>
  </si>
  <si>
    <t>Consultancy Services on Collection of Cost of Service Datafor Renewable Energy Based Power</t>
  </si>
  <si>
    <t>NERC/CONSULT/2011/0028</t>
  </si>
  <si>
    <t>Consultancy Service on Development of Regulatory Framework for Renewable Energy based Power</t>
  </si>
  <si>
    <t>NERC/CONSULT/2011/0029</t>
  </si>
  <si>
    <t>23/05/11 - 3/06/11</t>
  </si>
  <si>
    <t>20/07/11 - 22/07/11</t>
  </si>
  <si>
    <t>Establishment of Computerized Central Registry</t>
  </si>
  <si>
    <t>NERC/CONSULT/2011/0030</t>
  </si>
  <si>
    <t>Engagement of Consultant for NERC Annual Retreat</t>
  </si>
  <si>
    <t>NERC/CONSULT/2011/0031</t>
  </si>
  <si>
    <t>27/07/11 - 27/07/11</t>
  </si>
  <si>
    <t>28/07/11 - 5/08/11</t>
  </si>
  <si>
    <t>19/09/11 - 23/09/11</t>
  </si>
  <si>
    <t>10/10/11 - 21/10/11</t>
  </si>
  <si>
    <t>1/12/11</t>
  </si>
  <si>
    <t>Consultancy Service on Team Building and Organisational Cohesion</t>
  </si>
  <si>
    <t>NERC/CONSULT/2011/0032</t>
  </si>
  <si>
    <t>27/06/11 - 30/06/11</t>
  </si>
  <si>
    <t>Media Consultancy</t>
  </si>
  <si>
    <t>NERC/CONSULT/2011/0033</t>
  </si>
  <si>
    <t>20/06/11 - 21/06/11</t>
  </si>
  <si>
    <t>30/08/11 - 27/09/11</t>
  </si>
  <si>
    <t>11/10/11 - 25/10/11</t>
  </si>
  <si>
    <t>25/10/11 - 15/11/11</t>
  </si>
  <si>
    <t>31/01/12</t>
  </si>
  <si>
    <t>Consultancy Service on Induction Program for Commissioners</t>
  </si>
  <si>
    <t>NERC/CONSULT/2011/0034</t>
  </si>
  <si>
    <t>Architectural design for NERC Corporate Head office</t>
  </si>
  <si>
    <t>NERC/CONSULT/2011/005</t>
  </si>
  <si>
    <t>10/02/11 - 17/02/11</t>
  </si>
  <si>
    <t>17/02/11 - 24/02/11</t>
  </si>
  <si>
    <t>24/02/11 - 7/03/11</t>
  </si>
  <si>
    <t>7/03/11 - 14/03/11</t>
  </si>
  <si>
    <t>21/03/11</t>
  </si>
  <si>
    <t>21/03/11 - 28/03/11</t>
  </si>
  <si>
    <t>11/04/11 - 12/04/11</t>
  </si>
  <si>
    <t>12/04/11 - 15/04/11</t>
  </si>
  <si>
    <t>15/04/11 - 22/04/11</t>
  </si>
  <si>
    <t>22/04/11 - 29/04/11</t>
  </si>
  <si>
    <t>29/04/11 - 2/05/11</t>
  </si>
  <si>
    <t>2/05/11 - 6/05/11</t>
  </si>
  <si>
    <t>6/05/11 - 20/05/11</t>
  </si>
  <si>
    <t>20/05/11 - 27/05/11</t>
  </si>
  <si>
    <t>27/05/11 - 10/06/11</t>
  </si>
  <si>
    <t>10/06/11 - 24/06/11</t>
  </si>
  <si>
    <t>REGULATION ON POWER CONSUMER ASSISSTANCE FUND</t>
  </si>
  <si>
    <t>NERC/CONSULT/2011/</t>
  </si>
  <si>
    <t>23/05/11 - 30/05/11</t>
  </si>
  <si>
    <t>13/06/11 - 14/06/11</t>
  </si>
  <si>
    <t>14/06/11 - 27/06/11</t>
  </si>
  <si>
    <t>22/08/11 - 12/09/11</t>
  </si>
  <si>
    <t>10/10/11 - 31/10/11</t>
  </si>
  <si>
    <t>26/12/11</t>
  </si>
  <si>
    <t>Legal drafting of 10 new rules and regulations</t>
  </si>
  <si>
    <t>HR Consultant to handle Recruitment</t>
  </si>
  <si>
    <t>NERC/CONSULT/</t>
  </si>
  <si>
    <t>Retainership Mechanics for Vehicle Repairs</t>
  </si>
  <si>
    <t>Engagemnent of Travel Agent</t>
  </si>
  <si>
    <t>NERC/CONSULT/2011/074</t>
  </si>
  <si>
    <t>25/04/11</t>
  </si>
  <si>
    <t>11/07/11 - 18/07/11</t>
  </si>
  <si>
    <t>BG Mohammed</t>
  </si>
  <si>
    <t>Patrick Umeh</t>
  </si>
  <si>
    <t>Proposal Invitation/ Submission Date</t>
  </si>
  <si>
    <t>Procurement of office consumables and other materials</t>
  </si>
  <si>
    <t>18/04/11</t>
  </si>
  <si>
    <t>16/05/11 - 6/06/11</t>
  </si>
  <si>
    <t>Procurement of Library books and Periodicals</t>
  </si>
  <si>
    <t>Procurement of Computer materials and supplies</t>
  </si>
  <si>
    <t>Printing of Non-Security Documents</t>
  </si>
  <si>
    <t>GDS/2011/004</t>
  </si>
  <si>
    <t>6/06/11</t>
  </si>
  <si>
    <t>18/07/11 - 12/09/11</t>
  </si>
  <si>
    <t>12/09/11 - 19/09/11</t>
  </si>
  <si>
    <t>Production and Publication of Promotional items</t>
  </si>
  <si>
    <t>GDS/2011/005</t>
  </si>
  <si>
    <t>14/02/11 - 28/02/11</t>
  </si>
  <si>
    <t>28/03/11</t>
  </si>
  <si>
    <t>11/04/11 - 18/04/11</t>
  </si>
  <si>
    <t>25/04/11 - 23/05/11</t>
  </si>
  <si>
    <t>Procurement of office equipment for the new Zonal and Forum offices</t>
  </si>
  <si>
    <t>GDS/2011/006</t>
  </si>
  <si>
    <t>18/04/11 - 16/05/11</t>
  </si>
  <si>
    <t>13/06/11</t>
  </si>
  <si>
    <t>15/08/11 - 12/09/11</t>
  </si>
  <si>
    <t>Procurement of IT Hardware &amp; Software for the new Zonal and Forum offices</t>
  </si>
  <si>
    <t>NERC/GDS/2011/007</t>
  </si>
  <si>
    <t>11/07/11 - 8/08/11</t>
  </si>
  <si>
    <t>Procurement of Furniture for the Head office and the new Zonal &amp; Forum offices</t>
  </si>
  <si>
    <t>GDS/2011/008</t>
  </si>
  <si>
    <t>Procurement of 11no. Project Vehicles for zonal and forum offices - Forum offices pick-up van</t>
  </si>
  <si>
    <t>NERC/GDS/2011/1</t>
  </si>
  <si>
    <t>Procurement of  6no. Project vehicles for zonal and forum offices - zonal offices saloon car</t>
  </si>
  <si>
    <t>NERC/GDS/2011/2</t>
  </si>
  <si>
    <t>18/04/11 - 9/05/11</t>
  </si>
  <si>
    <t>Procurement of 6no. project vehicles for zonal and forum offices- zonal offices 4WD drive pick-van</t>
  </si>
  <si>
    <t>NERC/GDS/2011/3</t>
  </si>
  <si>
    <t>Procurement of furniture for head, Zonal &amp; Forum offices- Zonal offices furniture</t>
  </si>
  <si>
    <t>Procurement of furniture for Head, Zonal &amp; Forum offices- H/office furniture</t>
  </si>
  <si>
    <t>Procurement of office equipment for Head, Zonal &amp; Forum offices-Zonal office equipment</t>
  </si>
  <si>
    <t>Procurement of IT facilities for Head, Zonal &amp; Forum offices-Wireless LAN upgrade</t>
  </si>
  <si>
    <t>Procurement of It facilities for Head, Zonal &amp; Forum offices-offsite data backup</t>
  </si>
  <si>
    <t>Procurement of IT facilities for Head, Zonal &amp; Forum offices-Help desk software Windows7</t>
  </si>
  <si>
    <t>NERC/GDS/2011/004</t>
  </si>
  <si>
    <t>Procurement of IT facilities for Head, Zonal &amp; Forum offices-HR Mgt Software</t>
  </si>
  <si>
    <t>NERC/GDS/2011/005</t>
  </si>
  <si>
    <t>Procurement of office equipment for Head, Zonal &amp; Forum offices- H/office furniture</t>
  </si>
  <si>
    <t>NERC/GDS/2011/003</t>
  </si>
  <si>
    <t>Procurement of office equipment for head, Zonal &amp; Forum offices-Forum ofices equipment</t>
  </si>
  <si>
    <t>NERC/GDS/2011/001</t>
  </si>
  <si>
    <t>Construction of NERC Corporate Head office</t>
  </si>
  <si>
    <t>NERC/WKS/2011/001</t>
  </si>
  <si>
    <t>15/08/11 - 5/09/11</t>
  </si>
  <si>
    <t>27/08/12</t>
  </si>
  <si>
    <t>24/12/12</t>
  </si>
  <si>
    <t>Establishment of five forum offices- Abuja forum office</t>
  </si>
  <si>
    <t>NERC/WKS/2011/002/1</t>
  </si>
  <si>
    <t>Establishment of six zonal offices - North-East Zone (M/guri/Gombe)</t>
  </si>
  <si>
    <t>NERC/WKS/2011/003</t>
  </si>
  <si>
    <t>14/03/11 - 28/03/11</t>
  </si>
  <si>
    <t>15/10/12</t>
  </si>
  <si>
    <t>12/11/12</t>
  </si>
  <si>
    <t>Establishment of six zonal offices - North-Central (Makurdi/Minna)</t>
  </si>
  <si>
    <t>NERC/WKS/2011/003/2</t>
  </si>
  <si>
    <t>Establishment of six zonal offices - North-West (Birni Kebbi/Sokoto)</t>
  </si>
  <si>
    <t>NERC/WKS/2011/03</t>
  </si>
  <si>
    <t>Establishment of six zonal offices - South-West (Akure/Ondo)</t>
  </si>
  <si>
    <t>NERC/WKS/2011/003/4</t>
  </si>
  <si>
    <t>Establishment of six zonal offices - South-East (Owerri/Umuahia)</t>
  </si>
  <si>
    <t>NERC/WKS/2011/003/5</t>
  </si>
  <si>
    <t>Establishment of six zonal offices - South-South (Asaba/Calaba)</t>
  </si>
  <si>
    <t>NERC/WKS/2011/003/6</t>
  </si>
  <si>
    <t>Estabishment of five forum offices - Benin forum office</t>
  </si>
  <si>
    <t>NERC/WKS/2011/002/2</t>
  </si>
  <si>
    <t>Estabishment of five forum offices - Yola forum office</t>
  </si>
  <si>
    <t>NERC/WKS/2011/002/3</t>
  </si>
  <si>
    <t>Establishment of five forum offices - Ibadan forum office</t>
  </si>
  <si>
    <t>NERC/WKS/2011/002/4</t>
  </si>
  <si>
    <t>Establishment of five forum offices - Ikeja forum office</t>
  </si>
  <si>
    <t>NERC/WKS/2011/002/5</t>
  </si>
  <si>
    <t>Acquisition of Land for NERC Corporate Head office</t>
  </si>
  <si>
    <t>Name/ Designation</t>
  </si>
  <si>
    <t>Second Stage Bidding - Technical /Financial</t>
  </si>
  <si>
    <t>PROCUREMENT OF UTILITY VEHICLES (HILUX DOUBLE CABIN 4 UNITS, TOYOTA HIACE 2 UNITS, TOYOTA COASTER BUS 2 UNITS, TOYOTA AVENSIS 5 UNITS AND TOYOTA AMBULANCE 2 UNITS)</t>
  </si>
  <si>
    <t>FNPHY/2011/YB/01</t>
  </si>
  <si>
    <t>23/05/11 - 13/06/11</t>
  </si>
  <si>
    <t>5/08/11 - 26/08/11</t>
  </si>
  <si>
    <t>26/08/11 - 23/09/11</t>
  </si>
  <si>
    <t>17/10/11 - 28/10/11</t>
  </si>
  <si>
    <t>31/10/11 - 11/11/11</t>
  </si>
  <si>
    <t>11/11/11 - 18/11/11</t>
  </si>
  <si>
    <t>OLAGOKE BABATUNDE - [Designation: SENIOR PROCUREMENT OFFICER]</t>
  </si>
  <si>
    <t>OYETOLA RAZAQ - [Designation: Director]</t>
  </si>
  <si>
    <t>PROCUREMENT AND INSTALLATION OF ONE(1) DIGITAL TELEPHONE PABX EQUIPMENT WITH FOUR EXTERNAL LINES FOR THE HOSPITAL</t>
  </si>
  <si>
    <t>FNPHY/2011/YB/02</t>
  </si>
  <si>
    <t>Sch of Del</t>
  </si>
  <si>
    <t>PROCUREMENT AND INSTALATION OF ONE (1) 350KVA GENERATING SET FOR THE HOSPITAL</t>
  </si>
  <si>
    <t>FNPHY/2011/YB/03</t>
  </si>
  <si>
    <t>PROCUREMENT AND INSTALATION OF ONE (1) E.E.G. MACHINE FOR THE HOSPITAL</t>
  </si>
  <si>
    <t>FNPHY/2011/YB/04</t>
  </si>
  <si>
    <t>PROCUREMENT AND INSTALATION OF TWENTY (20) EMERGENCY ALERT SYSTEM FOR THE HOSPITAL</t>
  </si>
  <si>
    <t>FNPHY/2011/YB/05</t>
  </si>
  <si>
    <t>PROCUREMENT AND INSTALATION OF TWENTY (20) ALTERNATIVE POWER SUPPLY (INVERTERS) TO THE HOSPITAL WARDS</t>
  </si>
  <si>
    <t>FNPHY/2011/YB/010</t>
  </si>
  <si>
    <t>PROCUREMENT OF UTILITY VEHICLE TWO (2) TOYOTA CORROLLA, ONE (1) TOYOTA COASTER BUS AND ONE (1) TOYOTA HIACE AMBULANCE</t>
  </si>
  <si>
    <t>FSOT/2011/OSD/001</t>
  </si>
  <si>
    <t>PROCUREMENT AND INSTALLATION OF (1) 350KVA GENERATING SET FOR THE SCHOOL OF OCCUPATIONAL THERAPY OSHODI</t>
  </si>
  <si>
    <t>FSOT/2011/OSD/02</t>
  </si>
  <si>
    <t>FURNISHING OF A BUILDING CONTAINING TWO CLASSROOMS ONE LECTURE THEARTER, ONE LABORATORY AND ADJOURNING ADMINISTRATIVE OFFICES</t>
  </si>
  <si>
    <t>FSOT/2011/OSD/04</t>
  </si>
  <si>
    <t>CONSTRUCTION AND EQUIPPING OF A FIVE ROOM BUNGALOW BUILDING FOR THE SERVICOM/AUDIT UNIT</t>
  </si>
  <si>
    <t>FNPHY/2011/YB/07</t>
  </si>
  <si>
    <t>24/06/11 - 5/08/11</t>
  </si>
  <si>
    <t>10/02/12</t>
  </si>
  <si>
    <t>29/02/12</t>
  </si>
  <si>
    <t>COMPLETION OF ADMINISTRATIVE BUILDING</t>
  </si>
  <si>
    <t>FNPHY/2011/YB/06</t>
  </si>
  <si>
    <t>UPGRADING AND EQUIPPING OF THE STORE/PROCUREMENT UNIT TO ONE STOREY BUILDING</t>
  </si>
  <si>
    <t>FNPHY/2011/YB/08</t>
  </si>
  <si>
    <t>COMPLETION OF A DEDICATED HIGH TENSION 11KVA FEEDER WITH 750KVA TRANSFORMER AND RECABLING EXISTING CABLE NETWORKS OF THE HOSPITAL</t>
  </si>
  <si>
    <t>FNPHY/2011/YB/09</t>
  </si>
  <si>
    <t>REHABILITATION OF HOSPITAL WARDS</t>
  </si>
  <si>
    <t>FNPHY/2011/YB/011</t>
  </si>
  <si>
    <t>REHABILITATION AND CONSTRUCTION OF 15KM ACCESS ROAD WITHIN THE THE HOSPITAL PREMISES YABA</t>
  </si>
  <si>
    <t>FNPHY/2011/YB/012</t>
  </si>
  <si>
    <t>CONSTRUCTION OF 15KM ROAD NETWORKS AND ACCESS DRAINAGE SYSTEM OF THE HOSPITAL OSHODI ANNEXE</t>
  </si>
  <si>
    <t>FNPHY/2011/YB/013</t>
  </si>
  <si>
    <t>CONSTRUCTION OF REFUSE DUMP FOR THE HOSPITAL ANNEXE OSHODI</t>
  </si>
  <si>
    <t>FNPHY/2011/YB/014</t>
  </si>
  <si>
    <t>CONSTRUCTION OF A MULTIPURPOSE INFORMATION TECHNOLOGY BUILDING</t>
  </si>
  <si>
    <t>FSOT/2011/OSD/03</t>
  </si>
  <si>
    <t>10/11/11</t>
  </si>
  <si>
    <t>Draft-Bid Documents</t>
  </si>
  <si>
    <t>Specific Procurement Notice/Advert</t>
  </si>
  <si>
    <t>Bidding Period (Single Stage Tendering)</t>
  </si>
  <si>
    <t>Contract Implementation - Goods</t>
  </si>
  <si>
    <t>Contract Type</t>
  </si>
  <si>
    <t>Review</t>
  </si>
  <si>
    <t>Preparation and Submission by MDAs</t>
  </si>
  <si>
    <t>Submission of Bid Evaluation Report</t>
  </si>
  <si>
    <t>MDA Approval/BPP No Objection</t>
  </si>
  <si>
    <t>Date of Contract Offer</t>
  </si>
  <si>
    <t>Name/Designation</t>
  </si>
  <si>
    <t>Total Cost Plan</t>
  </si>
  <si>
    <t>Total Cost Actual</t>
  </si>
  <si>
    <t>Ministry/Department/Agency: Federal Neuro-Psychiatric Hospital, Yaba Lagos</t>
  </si>
  <si>
    <t>Two Stage Tendering</t>
  </si>
  <si>
    <t>Contract Implementation - Works</t>
  </si>
  <si>
    <t>First Stage Bidding</t>
  </si>
  <si>
    <t>Second Stage Bidding - Technical/Financial</t>
  </si>
  <si>
    <t>Specific Procurement Notice /Advert</t>
  </si>
  <si>
    <t>Government Contract Data Base Management System</t>
  </si>
  <si>
    <t>FMJ/PROC/11/1</t>
  </si>
  <si>
    <t>Accounting Officer: Permanent Secretary</t>
  </si>
  <si>
    <t>PURCHASE OF COMPUTERS</t>
  </si>
  <si>
    <t>Establishment of Justice Data Bank</t>
  </si>
  <si>
    <t>FMJ/PRS/11/2</t>
  </si>
  <si>
    <t>PURCHASE OF LIBRARY BOOKS AND EQUIPMENT</t>
  </si>
  <si>
    <t>FMJ/PRS/11/1</t>
  </si>
  <si>
    <t>CONSTRUCTION/PROVISION OFFICE BUILDING</t>
  </si>
  <si>
    <t>REHABILITATION/REPAIRS OF OFFICE BUILDINGS</t>
  </si>
  <si>
    <t>FMJ/PRS/11/4</t>
  </si>
  <si>
    <t>Proposal Invitation /Submission Date</t>
  </si>
  <si>
    <t>Closing /Opening Date</t>
  </si>
  <si>
    <t>Submission of Evaluation Report - Technical/ Financial</t>
  </si>
  <si>
    <t>MDA Approval /No Objection Date</t>
  </si>
  <si>
    <t>Name /Designation</t>
  </si>
  <si>
    <t>MDA Approval /BPP "No Objection"</t>
  </si>
  <si>
    <t>PROCUREMENT PLAN - GOODS - 2011</t>
  </si>
  <si>
    <t>COUNTRY:            NIGERIA</t>
  </si>
  <si>
    <t>PROJECT:            ECONOMIC AND FINANCIAL CRIMES COMMISSION (EFCC)</t>
  </si>
  <si>
    <t>Description</t>
  </si>
  <si>
    <t xml:space="preserve">                                                        Package No.</t>
  </si>
  <si>
    <t>Draft Bid Doc. Including Specs. &amp; Quantities, draft SPN</t>
  </si>
  <si>
    <t>If Post Review, NO datas are not needed</t>
  </si>
  <si>
    <t>Lot No.</t>
  </si>
  <si>
    <t>Est. amount Naira</t>
  </si>
  <si>
    <t>Est. Amount US$'000</t>
  </si>
  <si>
    <t>Proc. Method</t>
  </si>
  <si>
    <t>Pre/Post Qualif.</t>
  </si>
  <si>
    <t>Pre &amp; Submission by Exec. Agent</t>
  </si>
  <si>
    <t>NO Date</t>
  </si>
  <si>
    <t>SPN Advert</t>
  </si>
  <si>
    <t>Bidding period</t>
  </si>
  <si>
    <t>Submission Bid Eval. Rpt.</t>
  </si>
  <si>
    <t>Contract Amount in NAIRA</t>
  </si>
  <si>
    <t>Date of Contract Award</t>
  </si>
  <si>
    <t>Opening of Let. of Credit</t>
  </si>
  <si>
    <t>Inspection of Final Accpt</t>
  </si>
  <si>
    <t>On-line UNDB Gateway Nat. Press</t>
  </si>
  <si>
    <t>Bid Closing &amp; Opening Date</t>
  </si>
  <si>
    <t>1. Furniture for Zonal Offices</t>
  </si>
  <si>
    <t>EFCC/NCB/11/01</t>
  </si>
  <si>
    <t>60, 000,000.00</t>
  </si>
  <si>
    <t>14/4/11</t>
  </si>
  <si>
    <t>29/4/11</t>
  </si>
  <si>
    <t>13/5/11</t>
  </si>
  <si>
    <t>14/5/11</t>
  </si>
  <si>
    <t>2. Supply of Arms and Ammunition</t>
  </si>
  <si>
    <t>EFCC/NCB/11/02</t>
  </si>
  <si>
    <t>3. Supply of Bullet proof Vests</t>
  </si>
  <si>
    <t>EFCC/NCB/11/03</t>
  </si>
  <si>
    <t>4. Purchase of ICT Equipment</t>
  </si>
  <si>
    <t>EFCC/NCB/11/04</t>
  </si>
  <si>
    <t xml:space="preserve">5. Purchase of Radio Communication Equipment </t>
  </si>
  <si>
    <t>EFCC/NCB/11/05</t>
  </si>
  <si>
    <t>6.  Purchase of Of Office Vehicles</t>
  </si>
  <si>
    <t>EFCC/NCB/11/06</t>
  </si>
  <si>
    <t>7. Purchase of Ambulance</t>
  </si>
  <si>
    <t>EFCC/NCB/11/07</t>
  </si>
  <si>
    <t>31/5/11</t>
  </si>
  <si>
    <t>8. Purchase of Office Equipment</t>
  </si>
  <si>
    <t>EFCC/NCB/11/08</t>
  </si>
  <si>
    <t>9.Office Furniture</t>
  </si>
  <si>
    <t>EFCC/NCB/11/09</t>
  </si>
  <si>
    <t>1,040,000,000.00</t>
  </si>
  <si>
    <t>Procurement Plan - WORKS</t>
  </si>
  <si>
    <t>Country/Organisation:Nigeria: Economic and Financial Crime Commission (EFCC)</t>
  </si>
  <si>
    <t>IDA Credit No: ….. UNI</t>
  </si>
  <si>
    <t>Description*</t>
  </si>
  <si>
    <t>Estimated Amount in
US $</t>
  </si>
  <si>
    <t>Prep &amp; Submission
by Ex Agency</t>
  </si>
  <si>
    <t>On-line UNDB
Gateway
Nat Press</t>
  </si>
  <si>
    <t>Date
Contract
Award</t>
  </si>
  <si>
    <t>4 - 7 wks</t>
  </si>
  <si>
    <t>1 - 1.5 wks</t>
  </si>
  <si>
    <t>1.5 - 2 wks</t>
  </si>
  <si>
    <t>6 to</t>
  </si>
  <si>
    <t>12 wks</t>
  </si>
  <si>
    <t>1.5 - 3 wks</t>
  </si>
  <si>
    <t>1.5-3 wks</t>
  </si>
  <si>
    <t>add 7-13 wks</t>
  </si>
  <si>
    <t>Construction of additional Office buildings in zonal offices</t>
  </si>
  <si>
    <t>EFCC/NCB/11</t>
  </si>
  <si>
    <t>3/03/11</t>
  </si>
  <si>
    <t>17/03/11</t>
  </si>
  <si>
    <t>7/4/11</t>
  </si>
  <si>
    <t>21/4/11</t>
  </si>
  <si>
    <t>22/4/11</t>
  </si>
  <si>
    <t>Completion of zonal offices cells</t>
  </si>
  <si>
    <t>Landscaping- Head Office Car Park</t>
  </si>
  <si>
    <t>Landscaping- Zonal Offices- Gombe/P.Harcourt</t>
  </si>
  <si>
    <t>Construction of Indoor Shooting Range at new HQ</t>
  </si>
  <si>
    <t>PROCUREMENT PLAN- GOODS</t>
  </si>
  <si>
    <t>2011</t>
  </si>
  <si>
    <t>OFFICE STATIONERIES/COMPUTER CONSUMABLES</t>
  </si>
  <si>
    <t>ML/MTB/GOODS/</t>
  </si>
  <si>
    <t>NATIONAL SHOPPING</t>
  </si>
  <si>
    <t>10TH -21ST JANUARY</t>
  </si>
  <si>
    <t>7TH MARCH</t>
  </si>
  <si>
    <t>7TH MARCH -18TH APRIL</t>
  </si>
  <si>
    <t>2ND - 13TH MAY</t>
  </si>
  <si>
    <t>23RD-31ST MAY</t>
  </si>
  <si>
    <t>1ST -17TH JUNE</t>
  </si>
  <si>
    <t>PURCHASE OF LIBRARY BOOKS &amp; PERIODICALS</t>
  </si>
  <si>
    <t>PRINTING OF NON SECURITY DOCUMENTS</t>
  </si>
  <si>
    <t>PRINTING OF SECURITY DOCUMENTS</t>
  </si>
  <si>
    <t>FIELD AND CAMPING MATERIALS SUPPLIES</t>
  </si>
  <si>
    <t>PRINTING OF ANNUAL REPORT.</t>
  </si>
  <si>
    <t>PURCHASE  OF PROJECT VEHICLES</t>
  </si>
  <si>
    <t>PURCHASE VEHICLES FOR MAIDUGURI STATE OFFICE</t>
  </si>
  <si>
    <t>PURCHASE OF OFFICE FURNITURE AND FITTINGS</t>
  </si>
  <si>
    <t>PURCHASE OF OFFICE FURNITURE AND EQUIPMENTPROJECTS)</t>
  </si>
  <si>
    <t>PURCHASE OF CALCULATORS WITH CASTING ROLLS</t>
  </si>
  <si>
    <t>PURCHASE OF SECURITY EQUIPMENT (SAVES AND PROCUREMENT EQUIPMENT)</t>
  </si>
  <si>
    <t>COMPUTERIZATION OF 36 STATE LABOUR OFFICES/FCT AND OTHER SECTIONS OF THE MINISTRY</t>
  </si>
  <si>
    <t>COMPUTERIZATION OF FINANCE AND ACCOUNTS (NETWORKING OF FINAL ACCOUNTS, BANK RECONCILIATION, FUNDS AND BUDGET DIVISION)</t>
  </si>
  <si>
    <t>PROCUREMENT PLAN: WORKS</t>
  </si>
  <si>
    <t xml:space="preserve">Budgetary Year: </t>
  </si>
  <si>
    <t>IBRAHIM IDRIS 08033156429</t>
  </si>
  <si>
    <t>REHABILITATION / REPAIRS - HOUSING</t>
  </si>
  <si>
    <t>ML/MTB/WORKS/</t>
  </si>
  <si>
    <t>BILL OF QUANTITIES</t>
  </si>
  <si>
    <t>24TH JAN.-10TH FEB</t>
  </si>
  <si>
    <t>EXPANSION OF TRADE TEST WORKSHOP AND PURCHASE OF TOOLS AND EQUIPMENT</t>
  </si>
  <si>
    <t>ESTABLISHMENT OF OCCUPATIONAL SAFETY AND HEALTH INSTITUTE/LABORATORY IN UMUAHIA</t>
  </si>
  <si>
    <t>MINISTRY OF LABOUR</t>
  </si>
  <si>
    <t>PROCUREMENT PLAN- CONSULTANCY</t>
  </si>
  <si>
    <t xml:space="preserve">                                                      </t>
  </si>
  <si>
    <t xml:space="preserve">RESEARCH AND DEVELOPMENT </t>
  </si>
  <si>
    <t xml:space="preserve">NATIONWIDE SURVEY ON THE ELIMINATION OF CHILD LABOUR HUMAN TRAFFICKING AND FORCED LABOUR                                                    </t>
  </si>
  <si>
    <t>7TH  -18TH MARCH</t>
  </si>
  <si>
    <t>22nd-31st MARCH</t>
  </si>
  <si>
    <t>4TH APRIL</t>
  </si>
  <si>
    <t>11TH TO</t>
  </si>
  <si>
    <t>29TH APRIL</t>
  </si>
  <si>
    <t xml:space="preserve">2ND -13TH MAY </t>
  </si>
  <si>
    <t>16TH MAY</t>
  </si>
  <si>
    <t>30TH MAY</t>
  </si>
  <si>
    <t>9TH JUNE</t>
  </si>
  <si>
    <t>20TH JUNE</t>
  </si>
  <si>
    <t>YET TO BE DETERMINED</t>
  </si>
  <si>
    <t>6TH JULY</t>
  </si>
  <si>
    <t>15TH JULY</t>
  </si>
  <si>
    <t>PUBLICATION OF ANNUAL SURVEY AND BULLETIN OF LABOUR STATISTICLE REPORTS</t>
  </si>
  <si>
    <t>ESTABISHMENT E-LIBRARY</t>
  </si>
  <si>
    <t>CONDUCT OF ILO OCTOBER ENQUIRY OF SELECTED FOOD ITERMSNATIONAL WIDE PLACE HIV / AIDS RESPONSE</t>
  </si>
  <si>
    <t>NATIONAL WORK PLACE HIV/AIDS RESPONSE PROGRAMME</t>
  </si>
  <si>
    <t>NATIONWIDE ESTABLISHMENT SAMPLE SURVEY ON EMPLOYMENT,WAGES,EARNINGS AND WORK HOURS OF WORK</t>
  </si>
  <si>
    <t>NATIONAL ESTABLISHMENT SAMPLE SURVEY ON STRIKES AND LOCKOUTS</t>
  </si>
  <si>
    <t>LABOUR AND FACTORIES INSPECTION OF WORK PLACES</t>
  </si>
  <si>
    <t>NATIONAL PROGRAMME ON ELIMINATION OF THE WORST FORM OF CHILD LABOUR</t>
  </si>
  <si>
    <t>NATIONAL RESPONSE ON HIV/AIDS</t>
  </si>
  <si>
    <t>NATIONAL COUNCIL ON OCCUPATIONAL SAFETY AND HEALTH</t>
  </si>
  <si>
    <t>CRISIS/EMERGENCY RESPONSE: INTERVENTION AND ENFORCEMENT ACTION ON RECALCITTRANTS</t>
  </si>
  <si>
    <t>EXTENTION OF LABOUR PROTECTION SERVICES TO INFORMAL SECTOR OF THE ECONOMY</t>
  </si>
  <si>
    <t>QUALITY ASSURANCE AND UNIVERSAL COVERAGE OF THE REGISTRATION INSPECTION AND CERTIFICATION OF PRESSURE VESSEL LIFFTING EQUIPMENT AND COMPETENT PERSONS</t>
  </si>
  <si>
    <t>NATIONAL STAKEHOLDERS' CONFERENCE ON SAFETY</t>
  </si>
  <si>
    <t>NATIONAL PROGRAMME ON ELIMINATION OF UNFAIR LABOUR PRACTICES IN VARIOUS SECTOR OF THE ECONOMY</t>
  </si>
  <si>
    <t>SAFEGUARD PROGRAMME FOR STREET CLEANERS(MANAGER) AGAINST STREET AND JOB HARSARDS</t>
  </si>
  <si>
    <t>SPECIAL OCCUPATIONAL SAFETY AND HEALTH INTERVENTION IN CONSTRUCTION INDUSTRY</t>
  </si>
  <si>
    <t>DEVELOPMENT AND IMPLEMENTATION OF THE NATIONAL POLICY ON PRODUCTIVITY</t>
  </si>
  <si>
    <t>NATIONAL SURVEY OF WAGES AND TRENDS IN PRODUCTIVITY</t>
  </si>
  <si>
    <t>DEVELOPMENT OF SECTORAL PRODUCTIVITY STANDARDS</t>
  </si>
  <si>
    <t>DEVELPOMENT OF NATIONAL INDUSTRIAL DIRECTORY</t>
  </si>
  <si>
    <t>DEVELOPMENT AND IMPLEMENTATION OF INTERNATIONAL AND NATIONAL LABOUR STANDARDS AND PROTOCOLS</t>
  </si>
  <si>
    <t>MONITORING AND EVELUATION OF CAPITAL PROJECTS, PROGRAMMES AND POLICIES OF THE MINISTRY AND ITS PARASTATALS.</t>
  </si>
  <si>
    <t>NATIONAL SURVEY ON LABOUR CONDITION IN THE MARITIME SECTOR</t>
  </si>
  <si>
    <t>RESEARCH ON THE IMPACT OF LABOUR INSPECTIONS ON INDUSTRIAL PEACE IN NIGERIA.</t>
  </si>
  <si>
    <t>DECENT WORK COUNTRY PROGRAMME (DWCP)</t>
  </si>
  <si>
    <t>IMPLEMENTATION OF NATIONAL EMPOLYMENT</t>
  </si>
  <si>
    <t>DEVELOPMENT OF UNEMPLOYMENT DATABASE</t>
  </si>
  <si>
    <r>
      <t xml:space="preserve">     </t>
    </r>
    <r>
      <rPr>
        <b/>
        <sz val="12"/>
        <color indexed="8"/>
        <rFont val="Tahoma"/>
        <family val="2"/>
      </rPr>
      <t>VEHICLES AND EQUIPMENT</t>
    </r>
  </si>
  <si>
    <t>Desk Officer/Contact #: IBRAHIM IDRIS 08033156429</t>
  </si>
  <si>
    <t>Desk Officer/Contact: N. U. Hussaini</t>
  </si>
  <si>
    <t>1 - 3 wks</t>
  </si>
  <si>
    <t>4 - 6 wks</t>
  </si>
  <si>
    <t xml:space="preserve">Office Stationaries/Computer Consumeables </t>
  </si>
  <si>
    <t>14-28 Feb</t>
  </si>
  <si>
    <t>1-3 March</t>
  </si>
  <si>
    <t>5 - 19 Marh</t>
  </si>
  <si>
    <t>20th May</t>
  </si>
  <si>
    <t>19th May</t>
  </si>
  <si>
    <t>3rd June</t>
  </si>
  <si>
    <t>13th July</t>
  </si>
  <si>
    <t>30th July</t>
  </si>
  <si>
    <t>Usman Biu</t>
  </si>
  <si>
    <t>Director, A. K. Omoyola</t>
  </si>
  <si>
    <t>1-7 March</t>
  </si>
  <si>
    <t>8th March</t>
  </si>
  <si>
    <t>7th April</t>
  </si>
  <si>
    <t>21st April</t>
  </si>
  <si>
    <t>17th May</t>
  </si>
  <si>
    <t>17th June</t>
  </si>
  <si>
    <t>VictoriA A.</t>
  </si>
  <si>
    <t>ST</t>
  </si>
  <si>
    <t>8-22 March</t>
  </si>
  <si>
    <t>22 March-5 Ap</t>
  </si>
  <si>
    <t>6th April</t>
  </si>
  <si>
    <t>5th May</t>
  </si>
  <si>
    <t>21st June</t>
  </si>
  <si>
    <t>5th June</t>
  </si>
  <si>
    <t>22nd June</t>
  </si>
  <si>
    <t>Chairman</t>
  </si>
  <si>
    <t>1-22 March</t>
  </si>
  <si>
    <t>22 - 5 April</t>
  </si>
  <si>
    <t xml:space="preserve">Recurent </t>
  </si>
  <si>
    <t>1st January</t>
  </si>
  <si>
    <t>Stephen P.</t>
  </si>
  <si>
    <t>Plant/Generator Fuel Cost</t>
  </si>
  <si>
    <t xml:space="preserve">Recurrent </t>
  </si>
  <si>
    <t>Amba, E</t>
  </si>
  <si>
    <t xml:space="preserve">Monitoring and Evaluation document and Equipment </t>
  </si>
  <si>
    <t>15-30 March</t>
  </si>
  <si>
    <t>2-10 April</t>
  </si>
  <si>
    <t>12-26 April</t>
  </si>
  <si>
    <t>11th March</t>
  </si>
  <si>
    <t>25th June</t>
  </si>
  <si>
    <t>A. K.</t>
  </si>
  <si>
    <t>Secretary, Alhassan Ibrahim</t>
  </si>
  <si>
    <t>Omoyola</t>
  </si>
  <si>
    <t>Production of Assets Declaration Packages</t>
  </si>
  <si>
    <t>2 - 10 April</t>
  </si>
  <si>
    <t>S. G. Abubakar</t>
  </si>
  <si>
    <t xml:space="preserve">Total Cost </t>
  </si>
  <si>
    <t>YES/NO</t>
  </si>
  <si>
    <r>
      <t xml:space="preserve">Ministry/Department/Agency: </t>
    </r>
    <r>
      <rPr>
        <b/>
        <sz val="14"/>
        <rFont val="Tahoma"/>
        <family val="2"/>
      </rPr>
      <t xml:space="preserve">Code of Conduct Bureau </t>
    </r>
  </si>
  <si>
    <t>Budgetary Year: 2011 --- GOODS</t>
  </si>
  <si>
    <t>+</t>
  </si>
  <si>
    <t>COMPLETION OF ONGOING PROJECTS:</t>
  </si>
  <si>
    <t>1x7.5MVA 33/11KV Power Transformer for replacement of faulty ones at West of Mines injection substation in Jos</t>
  </si>
  <si>
    <t>JSW</t>
  </si>
  <si>
    <t>JSW-1</t>
  </si>
  <si>
    <t>7/2-28/2/2011</t>
  </si>
  <si>
    <t>28/2-7/3/2011</t>
  </si>
  <si>
    <t>7/3/-14/4/2011</t>
  </si>
  <si>
    <t>15/4-29/4/2011</t>
  </si>
  <si>
    <t>9/5-13/5/2011</t>
  </si>
  <si>
    <t>14/5-20/5/11</t>
  </si>
  <si>
    <t>1/6-31/10/2011</t>
  </si>
  <si>
    <t>1/11-25/11/2011</t>
  </si>
  <si>
    <t xml:space="preserve">1x15MVA 33/11KV Power Transformer for replacement of faulty one at Bauchi road injection substation in Jos </t>
  </si>
  <si>
    <t>JSW-2</t>
  </si>
  <si>
    <t>1x7.5MVA 33/11KV Transformer to relief 1x 15MVA and 1x7.5MVA at Tasha-Duku Gombe/Substation Renovation</t>
  </si>
  <si>
    <t>JSW-3</t>
  </si>
  <si>
    <t>29,500,.000.00</t>
  </si>
  <si>
    <t xml:space="preserve">1x7.5MVA to 2x 7.5MVA, 33/11KV Transformers at Fadanamade, Bauchi </t>
  </si>
  <si>
    <t>JSW-4</t>
  </si>
  <si>
    <t>Construction of 2KM of 11KV Lines to relief existing GRA 11KV Feeders at GOMBE</t>
  </si>
  <si>
    <t>JSW-5</t>
  </si>
  <si>
    <t>Constrution of 8KM of 33KV Lines from Transmission to separate 7.5MVA 33/11kv Transformers from Dass Nobodo 33kv Feeder</t>
  </si>
  <si>
    <t>JSW-6</t>
  </si>
  <si>
    <t>Constrution of 10KM of 33KV Lines from Transmission to 1x15MVA &amp; 1x7.5MVA 33/11kv Injection S/S at Bauchi Road to separate them from rural portion.</t>
  </si>
  <si>
    <t>JSW-7</t>
  </si>
  <si>
    <t>Standardization of 11KV feeder, 19KM from Vom to Riyom</t>
  </si>
  <si>
    <t>JSW-8</t>
  </si>
  <si>
    <t>Replacement of burnt 2.5MVA, 33/11KV Transformer at Nassarawa gate Bauchi Town</t>
  </si>
  <si>
    <t>JSW-9</t>
  </si>
  <si>
    <t>7,500,00.00</t>
  </si>
  <si>
    <t>Construction of 11KV feeder 3KM from Rayfield Injection Substation to Fwevei.</t>
  </si>
  <si>
    <t>JSW-10</t>
  </si>
  <si>
    <t>Upgrading of Facilities ( Office Buildings )</t>
  </si>
  <si>
    <t>JSW-15</t>
  </si>
  <si>
    <t>NEW PROJECTS:</t>
  </si>
  <si>
    <t>Trace Clearing and Widening of 11KV and 33KV Lines.</t>
  </si>
  <si>
    <t>JSW-17</t>
  </si>
  <si>
    <t>Reconductoring of 11KV and 33KV Overhead Lines.</t>
  </si>
  <si>
    <t>JSW-18</t>
  </si>
  <si>
    <t>Uprating of 1x7.5MVA to 1x15MVA33/11KV at Jos 'C' Injection S/S.</t>
  </si>
  <si>
    <t>JSW-19</t>
  </si>
  <si>
    <t>Relocation of the existing 1x7.5MVA Substation at Jos 'C' to Kafin Tafawacoplete with new Switchgears</t>
  </si>
  <si>
    <t>JSW-20</t>
  </si>
  <si>
    <t>Procurement &amp; Installation of single Phase PPM &amp; accessories for Jos, Gboko, Otukpo, Gombe, and Bauchi Business Units</t>
  </si>
  <si>
    <t>JSW-23</t>
  </si>
  <si>
    <t>Procurement &amp; Installation of  Three Phase  PPM &amp; accessories for Jos, Gboko, Otukpo, Gombe, and Bauchi Business Units</t>
  </si>
  <si>
    <t>JSW-24</t>
  </si>
  <si>
    <t>Procurementof 32No. Vending Machines</t>
  </si>
  <si>
    <t>JSW-25</t>
  </si>
  <si>
    <t>56, 000,000.00</t>
  </si>
  <si>
    <t>Procurement &amp; Installation of 43,902 Single Phase Electronic Meters &amp; accessories for Jos, Gboko, Otukpo, Gombe, and Bauchi Business Units</t>
  </si>
  <si>
    <t>JSW-26</t>
  </si>
  <si>
    <t>Procurement &amp; Installation of 5,488 Three Phase Electronic Meters &amp; accessories for Jos, Gboko, Otukpo, Gombe, and Bauchi Business Units</t>
  </si>
  <si>
    <t>JSW-27</t>
  </si>
  <si>
    <t>Procurement &amp; Installation of 20No. 11KV Panel Meters.</t>
  </si>
  <si>
    <t>JSW-28</t>
  </si>
  <si>
    <t>Radiating of 4No. 33KV Line from New Makeri Transmission SubStation</t>
  </si>
  <si>
    <t>JSW-30</t>
  </si>
  <si>
    <t xml:space="preserve">Construction of 1No. 11KV Overhead Line from Rayfield 2x15MVA, 33/11KV Injection Substation </t>
  </si>
  <si>
    <t>JSW-31</t>
  </si>
  <si>
    <t>Radiating of 3No. 33KV Feeder from Pankshin 33KV Transmission SubStation</t>
  </si>
  <si>
    <t>JSW-32</t>
  </si>
  <si>
    <t>Construction of 33KV Line to take over Mango from NESCO (4KM )</t>
  </si>
  <si>
    <t>JSW-71</t>
  </si>
  <si>
    <t>Rrehabilitation of Control Room/ Civil Works at Makeri Injection S/S.</t>
  </si>
  <si>
    <t>JSW-72</t>
  </si>
  <si>
    <t>Rrehabilitation of Control Room/ Civil Works at Dilimi Injection S/S.</t>
  </si>
  <si>
    <t>JSW-73</t>
  </si>
  <si>
    <t>Rrehabilitation of Control Room/ Civil Works at Dogan Dutse Injection S/S.</t>
  </si>
  <si>
    <t>JSW-74</t>
  </si>
  <si>
    <t>Buudgetary Amount 
in Naira</t>
  </si>
  <si>
    <t>Procurement of 500KVA, 11/0.415KV and 500KVA, 33/0.415KV Distribution for relief of Substations. Procurement of O/H Line Distribution Materials for Construction of relief Substations.</t>
  </si>
  <si>
    <t>JSG</t>
  </si>
  <si>
    <t>JSG-11</t>
  </si>
  <si>
    <t xml:space="preserve">  NCB</t>
  </si>
  <si>
    <t>Procurement of  Various Test Equipment</t>
  </si>
  <si>
    <t>JSG-12</t>
  </si>
  <si>
    <t>Manpower Development and Safety</t>
  </si>
  <si>
    <t>JSG-13</t>
  </si>
  <si>
    <t>Procurement of 800A 4- Way Feeder Pillar</t>
  </si>
  <si>
    <t>JSG-14</t>
  </si>
  <si>
    <t>JSG-16</t>
  </si>
  <si>
    <t>HT &amp; LT Cables &amp; Termination Kits</t>
  </si>
  <si>
    <t>JSG-21</t>
  </si>
  <si>
    <t>33KV Fibre Glass Cross Arms to rehabilitate weak 33KV Lines</t>
  </si>
  <si>
    <t>JSG-22</t>
  </si>
  <si>
    <t>Purchase of Vehicles( Hiab, Lorry, Hilux Pickup Van etc )</t>
  </si>
  <si>
    <t>JSG-33</t>
  </si>
  <si>
    <t>Office Equipment (Computer System &amp; acessories, Filling Cabinets, Photocopiers, Air conditioners etc.)</t>
  </si>
  <si>
    <t>JSG-34</t>
  </si>
  <si>
    <t>q4</t>
  </si>
  <si>
    <t>Purchase of Office Furnitures ( Tables &amp; Chairs of various sizes etc.)</t>
  </si>
  <si>
    <t>JSG-35</t>
  </si>
  <si>
    <t>Procurement of Stationery Items &amp; Computer Stationeries &amp; Consumables.</t>
  </si>
  <si>
    <t>JSG-36</t>
  </si>
  <si>
    <t>Projector and Screen for Elightenment/Seminars/Training</t>
  </si>
  <si>
    <t>JSG-37</t>
  </si>
  <si>
    <t>JSG-38</t>
  </si>
  <si>
    <t>Audit control of AVR Billing System and Metering System &amp; Procurement of Computer Laptops.</t>
  </si>
  <si>
    <t>JSG-39</t>
  </si>
  <si>
    <t>MATERIALS FOR NETWORK MAINTENANCE/REHABILITATION OF S/Ss:</t>
  </si>
  <si>
    <t>Procurement of 3000No. 10.6M Reinforced Concrete Poles for Bauchi, Gombe and Benue Business Units.</t>
  </si>
  <si>
    <t>JSG - 40</t>
  </si>
  <si>
    <t>Procurement of 4000No. 8.53M Reinforced Concrete Poles for Bauchi, Gombe and Benue Business Units.</t>
  </si>
  <si>
    <t>JSG-41</t>
  </si>
  <si>
    <t>Procurement of 14,400Metres 150mm2 X 4Core Underground Cable (LT)</t>
  </si>
  <si>
    <t>JSG-42</t>
  </si>
  <si>
    <t>Procurement of 10,800Metres 70mm2 X 4Core Underground Cable (LT)</t>
  </si>
  <si>
    <t>JSG-43</t>
  </si>
  <si>
    <t>Procurement of 2,400Metres 500mm2 X 1Core Underground Cable (LT)</t>
  </si>
  <si>
    <t>JSG-44</t>
  </si>
  <si>
    <t>Procurement of 3,600Metres 300mm2 X 1Core Underground Cable (LT)</t>
  </si>
  <si>
    <t>JSG-45</t>
  </si>
  <si>
    <t>Procurement of 500Drums of Transformer Oil</t>
  </si>
  <si>
    <t>JSG-46</t>
  </si>
  <si>
    <t>Procurement of 130 No. of H.T. Fibre Ladder</t>
  </si>
  <si>
    <t>JSG-47</t>
  </si>
  <si>
    <t>Procurement of 240 No. L.T. Fibre Ladder</t>
  </si>
  <si>
    <t>JSG-48</t>
  </si>
  <si>
    <t>Procurement of 6,000No. Of 9ft Fibre Cross Arm</t>
  </si>
  <si>
    <t>JSG-49</t>
  </si>
  <si>
    <t>Procurement of 5,000No. Of 6ft Fibre Cross Arm</t>
  </si>
  <si>
    <t>JSG-50</t>
  </si>
  <si>
    <t>Procurement of 14Sets of Phasing Sticks</t>
  </si>
  <si>
    <t>JSG-51</t>
  </si>
  <si>
    <t>Procurement of 38Sets of Operating Rods</t>
  </si>
  <si>
    <t>JSG-52</t>
  </si>
  <si>
    <t>M/S</t>
  </si>
  <si>
    <t xml:space="preserve">A/C Officer   </t>
  </si>
  <si>
    <t>Procurement of 3,000No. Feeder Pillar Units</t>
  </si>
  <si>
    <t>JSG-53</t>
  </si>
  <si>
    <t>Procurement of 35mm2 X 1XLPE cable for 11KV</t>
  </si>
  <si>
    <t>JSG-54</t>
  </si>
  <si>
    <t>Procurement of 45,000Meters of 70mm2 Copper Wire</t>
  </si>
  <si>
    <t>JSG-55</t>
  </si>
  <si>
    <t>Procurement of 35No. Transformer Control Panel</t>
  </si>
  <si>
    <t>JSG-56</t>
  </si>
  <si>
    <t>Procurement of 18no. Transformer Circuit Breaker</t>
  </si>
  <si>
    <t>JSG-57</t>
  </si>
  <si>
    <t>Procurement of 10Sets of Free Standing 33KV VT</t>
  </si>
  <si>
    <t>JSG-58</t>
  </si>
  <si>
    <t>Procurement of 10Sets of Free Standing 33KV CT</t>
  </si>
  <si>
    <t>JSG-59</t>
  </si>
  <si>
    <t>Procurement of 20Sets of 110VDC charger with 5KVA AC Stabilizer</t>
  </si>
  <si>
    <t>JSG-60</t>
  </si>
  <si>
    <t>Procurement of 28Sets of 110Battery Bank</t>
  </si>
  <si>
    <t>JSG-61</t>
  </si>
  <si>
    <t>Procurement of 23No. Relays for 11KV Panels</t>
  </si>
  <si>
    <t>JSG-62</t>
  </si>
  <si>
    <t>Procurement of 15No. Of 100KVA, 33/0.415KV Station Service Transformer</t>
  </si>
  <si>
    <t>JSG-63</t>
  </si>
  <si>
    <t>Procurement of 40Mtrs of Copper bars for battery bank link</t>
  </si>
  <si>
    <t>JSG-64</t>
  </si>
  <si>
    <t xml:space="preserve">Procurement of 240No. 800AMP 4 Ways Feeder Pillar </t>
  </si>
  <si>
    <t>JSG-65</t>
  </si>
  <si>
    <t xml:space="preserve">Procurement of 120No. Of 33KV D-Fuse Assembly ( Complete ). </t>
  </si>
  <si>
    <t>JSG-66</t>
  </si>
  <si>
    <t xml:space="preserve">Procurement of 360No. Of 11KV D-Fuse Assembly ( Complete ). </t>
  </si>
  <si>
    <t>JSG-67</t>
  </si>
  <si>
    <t xml:space="preserve">Procurement of 12No.  7-Segment 11KV Panels. </t>
  </si>
  <si>
    <t>JSG-68</t>
  </si>
  <si>
    <t xml:space="preserve">Procurement of 120No. 33/0.415KV Distribution Transformers. </t>
  </si>
  <si>
    <t>JSG-69</t>
  </si>
  <si>
    <t xml:space="preserve">Procurement of 24,000Mtrs  of 150mm2 Aluminum Conductor ( AAC ). </t>
  </si>
  <si>
    <t>JSG-70</t>
  </si>
  <si>
    <t>Ministry/Department/Agency: JOS ELECTRICITY DISTRIBUTION COMPANY</t>
  </si>
  <si>
    <t>Desk Officer/Contact #: 08034747229</t>
  </si>
  <si>
    <t xml:space="preserve">Procurement of ACL Infrastructure and Software &amp; IS'Audit training of for Auditors on the use of ACL Software/Consulting. </t>
  </si>
  <si>
    <t>Budgetary Year: 2011 --- WORKS</t>
  </si>
  <si>
    <t>MINISTRY/DEPT/AGENCY:  Rural Access and Mobility Project (RAMP), Federal Ministry of Agriculture and Water Resources (FMAWR)</t>
  </si>
  <si>
    <t>Estimated Amount in Nm</t>
  </si>
  <si>
    <t>No-objection(MTB Approval)
Date</t>
  </si>
  <si>
    <t>Procurement of 2No Project Vehicles</t>
  </si>
  <si>
    <t>Package 1</t>
  </si>
  <si>
    <t xml:space="preserve"> MTB</t>
  </si>
  <si>
    <t>Not Required</t>
  </si>
  <si>
    <t>1-June-10</t>
  </si>
  <si>
    <t>30-June-10</t>
  </si>
  <si>
    <t>26-July-10</t>
  </si>
  <si>
    <t>10.4</t>
  </si>
  <si>
    <t>29-July-10</t>
  </si>
  <si>
    <t>5-Aug-10</t>
  </si>
  <si>
    <t>3-Sept-10</t>
  </si>
  <si>
    <t>10-Sept-10</t>
  </si>
  <si>
    <t>10.40</t>
  </si>
  <si>
    <t>Ministry/Department/Agency:  Federal Department of Agriculture - FDA</t>
  </si>
  <si>
    <t>Project                                                         Description*</t>
  </si>
  <si>
    <t>National Competitive Bidding (NCB)</t>
  </si>
  <si>
    <t>4/3/2011</t>
  </si>
  <si>
    <t>`''</t>
  </si>
  <si>
    <t>(iI)       Procurement of 100 units of animal drawn planter</t>
  </si>
  <si>
    <t>5/2/2011</t>
  </si>
  <si>
    <t>29/6/2011</t>
  </si>
  <si>
    <t>B1</t>
  </si>
  <si>
    <t>B2</t>
  </si>
  <si>
    <t>7/4/2010</t>
  </si>
  <si>
    <t>B3</t>
  </si>
  <si>
    <t>Procurement of Desktop /Laptops computers, computer Accessories, Printers, Fan, Scanner, Photocopiers Bookselve, External DVD Cdrom  Drive,( 1, 2, 3) seater chairs for office of the project at the Headquarters</t>
  </si>
  <si>
    <t>B4</t>
  </si>
  <si>
    <t>C5</t>
  </si>
  <si>
    <t>28/2/2010</t>
  </si>
  <si>
    <t>30/3/2010</t>
  </si>
  <si>
    <t>30/4/2010</t>
  </si>
  <si>
    <t>31/5/2010</t>
  </si>
  <si>
    <t>Procurement of treadle pumps for distribution to farmers for dry season vegetable production</t>
  </si>
  <si>
    <t>C6</t>
  </si>
  <si>
    <t>D1</t>
  </si>
  <si>
    <t>3/4/2011</t>
  </si>
  <si>
    <t>17/4/2011</t>
  </si>
  <si>
    <t>1/6/2010</t>
  </si>
  <si>
    <t>30/10/2011</t>
  </si>
  <si>
    <t>(ii)    Fabrication of improved fish smoking cabinet 20 No. in demand</t>
  </si>
  <si>
    <t>D2</t>
  </si>
  <si>
    <t>2/2/2010</t>
  </si>
  <si>
    <t>3/3/2010</t>
  </si>
  <si>
    <t>17/3/2010</t>
  </si>
  <si>
    <t>1/4/2010</t>
  </si>
  <si>
    <t>30/6/2010</t>
  </si>
  <si>
    <t>30/10/2010</t>
  </si>
  <si>
    <t>=C9+C12+C15+C18+C21+CB3424+C27+C30+C33</t>
  </si>
  <si>
    <t>Tropical Fruits</t>
  </si>
  <si>
    <t>i) Production and supply of 1,000Kg Hybrid (Premium) tomato seeds of rec. cvs by  The Seed Project Company, Kano @ N25,000.00/Kg in collaboration with FDA to establish 2,000ha at 500gram/ha.</t>
  </si>
  <si>
    <t>Reprocurement</t>
  </si>
  <si>
    <t>30/9/2011</t>
  </si>
  <si>
    <t>ii) Production and supply of 620Kg Hybrid (Elite) pepper seeds of rec. cvs by  The Seed Project Company, Kano @ N25,000.00/Kg in collaboration with FDA to establish 1,240ha at 500gram/ha.</t>
  </si>
  <si>
    <t>iii) Production and supply/distribution of 25,000 grafted elite mango seedlings @ N800.00/seedling by certified nursery operators (COA, Yandev &amp; Ilikub Ventures, Zaria) in collaboration with FDA to establish 250ha at 100 seedlings/ha</t>
  </si>
  <si>
    <t>iv) Production and supply/distribution of 40,000 budded citrus seedlings @ N600.00/seedling by certified nursery operators (COA, Yandev &amp; Na'Allah Ferm, Lafia) in collaboration with FDA to establish 196ha at 204 seedlings/ha</t>
  </si>
  <si>
    <t>v) Production and supply/distribution of 50,000 MD Series of pineapple suckers @ N400.00/sucker by certified nursery operators (ECU Ventures) in collaboration with FDA to establish 1.25ha at 40,000 suckers/ha</t>
  </si>
  <si>
    <t>14/4/2010</t>
  </si>
  <si>
    <t>vi) Procurement and supply of 50tons of organic fertilizers for vagetable crops by Bonty Properties Limited, Suleja @ N120/Kg.</t>
  </si>
  <si>
    <t>vii) Procurement and supply of 2,500litres of insecticides for vegetable production @ N2,500/litre</t>
  </si>
  <si>
    <t>viii) Procurement and supply of 2,500Kg of fungicides for vegetable production @ N2,500/litre</t>
  </si>
  <si>
    <t>14/4/2012</t>
  </si>
  <si>
    <t>28/4/2012</t>
  </si>
  <si>
    <t>ix) Procurement and supply of 2,500litres of nematicides for vegetable production @ N2,500/litre</t>
  </si>
  <si>
    <t>14/4/2013</t>
  </si>
  <si>
    <t>28/4/2013</t>
  </si>
  <si>
    <t>Oil Palm</t>
  </si>
  <si>
    <t xml:space="preserve">i). Production of 100,000 improvedtenera oil palm seedlings @ N280.00 each to plant 666.67ha by public (NIFOR) and certified nursery operators for distribution to farmers in Edo, Imo and Benue Sttates. </t>
  </si>
  <si>
    <t>28.0m</t>
  </si>
  <si>
    <t>Direct Implementation</t>
  </si>
  <si>
    <t>19/2/2011</t>
  </si>
  <si>
    <t>RUBBER</t>
  </si>
  <si>
    <t>i). Production of 40,000 improved rubber budded stumps capable of planting 88ha at N140 each for distribution to Delta, Abia and Ondo States.</t>
  </si>
  <si>
    <t>ii) Procurement of 1000 litre of glyphosate at N3,000/litre</t>
  </si>
  <si>
    <t>iii). Procurement of 1000litres of ethrel at N3,000/ltr.</t>
  </si>
  <si>
    <t>COCOA</t>
  </si>
  <si>
    <t>i). Raising of 135,500 seedlings of cocoa at N100/seedling</t>
  </si>
  <si>
    <t>ii) Production of 200 fermentation boxes at N10,000/box.</t>
  </si>
  <si>
    <t>iii). Fabrication of 44 solar dryers at N80,000/unit.</t>
  </si>
  <si>
    <t>iv) Procurement of 1,428 sachets fungoran-OH @ N350/sachet</t>
  </si>
  <si>
    <t>v) Procurement of 16,667 sachets Actara @ N150/sachet</t>
  </si>
  <si>
    <t>MEDICINAL PLANTS</t>
  </si>
  <si>
    <t>i). Production and Supply of 31,160 Artemisia annua seedlings @ N300/seedling to plant 31.16ha at 1000seedlings/ha.</t>
  </si>
  <si>
    <t>ii) Production and Supply of 25,000 Moringa oleifera seedlings @ N300/seedling to plant 61.3ha at 408seedling/ha.</t>
  </si>
  <si>
    <t>iii) Bush clearing and fencing of 18ha progeny/ nursery garden with Concrete pillers and barb wire loops on top in Katsina.</t>
  </si>
  <si>
    <t>iv) Site clearing &amp; perimeter fencing of 1ha company's land at FCT Permanent Site with concrete blocks and barb wire loops on top.</t>
  </si>
  <si>
    <t>14/6/2012</t>
  </si>
  <si>
    <t>14/6/2010</t>
  </si>
  <si>
    <t>v) Sinking of 2nos. Boreholes, 2nos. 5,000ltr steel overhead tanks and water reticulation for irrigation during dry season farming in Katsina.</t>
  </si>
  <si>
    <t>Construction</t>
  </si>
  <si>
    <t>14/6/2013</t>
  </si>
  <si>
    <t>vi) Construction of shed for drying, storage facilities and toilets for convinience of workers.</t>
  </si>
  <si>
    <t>14/6/2014</t>
  </si>
  <si>
    <t>TROPICAL FRUITS VODEP</t>
  </si>
  <si>
    <t>i). Production and Supply of 1,000Kg Hybrid (Premium) tomato seeds of rec. cvs by The Seed Project Company, Kano @ N25,000.00/Kg in collaboration with FDA to establishe 2,000ha at 500g/ha.</t>
  </si>
  <si>
    <t>i). Production and Supply 620Kg Hybrid (Elite) Pepper seeds of rec. cvs by The Seed Project Company, Kano @ N25,000.00/Kg in collaboration with FDA to establish 1,240ha at 500g/ha.</t>
  </si>
  <si>
    <t>iii). Production and Supply/Distribution of 25,000grafted elite mango seedlings @ N800/seedling by Certified nursery operator (COA, Yandev &amp; Ilikub Ventures, Zaria) in collaboration with FDA to establish 250ha at 100seedlings/ha.</t>
  </si>
  <si>
    <t>iv). Production and Supply/Distribution of 40,000 budded citrus seedlings @ N600/seedling by Certified nursery operator (COA, Yandev &amp; Na'Allah Farm, Lafia) in collaboration with FDA to establish 196ha at 204seedlings/ha.</t>
  </si>
  <si>
    <t>v) Production and Supply/Distribution of 50,000 MD Series pineapple suckers @ N400/sucker by Certified nursery operator (ECU Ventures) in collaboration with FDA to establish 1.25ha at 40,000 suckers/ha.</t>
  </si>
  <si>
    <t>vi) Procurement and supply of 50 tons of organic fertilizers for vegetable crops by Bonty Properties Limited, Suleja @ N120/Kg</t>
  </si>
  <si>
    <t>28/4/2010</t>
  </si>
  <si>
    <t>14/5/2010</t>
  </si>
  <si>
    <t>28/5/2010</t>
  </si>
  <si>
    <t>vii) Procurement and supply of 2,500ltrs of insecticides for vegetable production @ N2,500/ltr.</t>
  </si>
  <si>
    <t>viii) Procurement and supply of 2,500ltrs of fungicides for vegetable production @ N2,500/ltr.</t>
  </si>
  <si>
    <t>ix) Procurement and supply of 2,500ltrs of nematicides for vegetable production @ N2,500/ltr.</t>
  </si>
  <si>
    <t>Community Mobilization</t>
  </si>
  <si>
    <t>Production and Promotion of 1,184No. Briquette Stoves</t>
  </si>
  <si>
    <t>9/05/2011</t>
  </si>
  <si>
    <t>6/06/2011</t>
  </si>
  <si>
    <t>Establishment of National Rural Sector Data Bank and Strategic Reference Centre</t>
  </si>
  <si>
    <t>3/05/2011</t>
  </si>
  <si>
    <t>CEREALS</t>
  </si>
  <si>
    <t>i) Production and buyback 261tons of 4 classes of premium cotton seeds from IAR/Seed Companies</t>
  </si>
  <si>
    <t xml:space="preserve"> 28/2/2011</t>
  </si>
  <si>
    <t xml:space="preserve"> 11,650,000</t>
  </si>
  <si>
    <t xml:space="preserve"> 1</t>
  </si>
  <si>
    <t xml:space="preserve"> A1</t>
  </si>
  <si>
    <t xml:space="preserve"> Direct</t>
  </si>
  <si>
    <t xml:space="preserve"> Post</t>
  </si>
  <si>
    <t>11,650,000</t>
  </si>
  <si>
    <t xml:space="preserve"> 21/3/2011</t>
  </si>
  <si>
    <t xml:space="preserve"> 30/1/2012</t>
  </si>
  <si>
    <t xml:space="preserve"> 15/2/2012</t>
  </si>
  <si>
    <t xml:space="preserve"> Production and buyback of 34,000bundles of cassava by RTEP</t>
  </si>
  <si>
    <t xml:space="preserve"> 19,000,000</t>
  </si>
  <si>
    <t xml:space="preserve"> 28/2/2012</t>
  </si>
  <si>
    <t xml:space="preserve"> 15/3/2012</t>
  </si>
  <si>
    <t xml:space="preserve"> 2</t>
  </si>
  <si>
    <t xml:space="preserve"> B1</t>
  </si>
  <si>
    <t xml:space="preserve"> Procurement of  29,000 litres of pesticides and 18,095 sachets of seed dressing chemicals for cotton.. </t>
  </si>
  <si>
    <t xml:space="preserve"> 27,500,000</t>
  </si>
  <si>
    <t xml:space="preserve"> 20/5/2011</t>
  </si>
  <si>
    <t>1/6/2011</t>
  </si>
  <si>
    <t xml:space="preserve"> 6</t>
  </si>
  <si>
    <t xml:space="preserve"> F</t>
  </si>
  <si>
    <t xml:space="preserve"> Advert</t>
  </si>
  <si>
    <t xml:space="preserve"> 15/2/2011</t>
  </si>
  <si>
    <t xml:space="preserve"> 1/3/2011</t>
  </si>
  <si>
    <t xml:space="preserve"> 8/4/2011</t>
  </si>
  <si>
    <t xml:space="preserve"> 6/5/2011</t>
  </si>
  <si>
    <t xml:space="preserve"> 28/2/11</t>
  </si>
  <si>
    <t xml:space="preserve"> 30/1/12</t>
  </si>
  <si>
    <t xml:space="preserve"> 15/2/12</t>
  </si>
  <si>
    <t xml:space="preserve">1.1 - 1.5 </t>
  </si>
  <si>
    <t xml:space="preserve"> 31/1/11</t>
  </si>
  <si>
    <t xml:space="preserve"> 15/2/11</t>
  </si>
  <si>
    <t xml:space="preserve"> 44.,060,000</t>
  </si>
  <si>
    <t xml:space="preserve">1.6 - 1.8 </t>
  </si>
  <si>
    <t xml:space="preserve"> 30/3/12</t>
  </si>
  <si>
    <t xml:space="preserve"> 15/4/12</t>
  </si>
  <si>
    <t xml:space="preserve"> 1.9 - 1.11</t>
  </si>
  <si>
    <t>C1</t>
  </si>
  <si>
    <t xml:space="preserve"> 21/3/11</t>
  </si>
  <si>
    <t xml:space="preserve">2.1 - 2.2 </t>
  </si>
  <si>
    <t xml:space="preserve"> 2.3 - 2.7</t>
  </si>
  <si>
    <t>SOIL TESTING</t>
  </si>
  <si>
    <t>ii. Procurement of Field,Office and Laboratory Equipment/ Materials</t>
  </si>
  <si>
    <t>Competitive Bidding</t>
  </si>
  <si>
    <t>Feb 7 - Feb 28</t>
  </si>
  <si>
    <t>Feb 28 - Mar 14</t>
  </si>
  <si>
    <t>Mar 14 - Mar28</t>
  </si>
  <si>
    <t>Mar 28</t>
  </si>
  <si>
    <t>May 9</t>
  </si>
  <si>
    <t>May 9 - May 30</t>
  </si>
  <si>
    <t>May 30 - Jun 13</t>
  </si>
  <si>
    <t>Jun 13 - Jun 27</t>
  </si>
  <si>
    <t>July 18</t>
  </si>
  <si>
    <t>Aug 15</t>
  </si>
  <si>
    <t>Oct 10</t>
  </si>
  <si>
    <t>Oct 25</t>
  </si>
  <si>
    <t xml:space="preserve">iv. Production of 1500 Extension manuals / maps of nutrient status of Kuje Area Council in FCT </t>
  </si>
  <si>
    <t>NSSP  LAND  MANAGEMENT</t>
  </si>
  <si>
    <t>i. Procurement &amp; installation of Remote Sensing Equipment to meet the Land Reform &amp; NDGI standards</t>
  </si>
  <si>
    <t>iii. Procurement &amp; Installation of GIS and other data capture equipment, upgrade of server, design of data base</t>
  </si>
  <si>
    <t>iv. Procurement of 5 meter resolution orthorectified spot imageries to 18 states</t>
  </si>
  <si>
    <t>v. Production of  base maps, 50,000 base maps of various thematic layers at scale 1:50,000 covered by the imageries</t>
  </si>
  <si>
    <t>CAT LAND MANAGEMENT</t>
  </si>
  <si>
    <t>i) Procurement of CA Equipment/Materials. Target: Transfer of CAT technology to 3,600 framers</t>
  </si>
  <si>
    <t>ii) Production of 2000 Extension Manuals on Conservation Agriculture Technology for farmers.</t>
  </si>
  <si>
    <t>iv. Procurement of Ammeliorative materials (Lime, organic manure, Gypsum)</t>
  </si>
  <si>
    <t>v. Production of 2,500 manuals on reclamation techniques of degraded soils</t>
  </si>
  <si>
    <t xml:space="preserve">Ministry/Department/Agency: </t>
  </si>
  <si>
    <t>FEDERAL DEPARTMENT OF LIVESTOCK</t>
  </si>
  <si>
    <t>DR. G.M. MSHELBWALA</t>
  </si>
  <si>
    <t> Provision of Laboratry Equipments and Reagents for the School of Pest Control Services, Kaduna</t>
  </si>
  <si>
    <t>B.1</t>
  </si>
  <si>
    <t>B.1.2</t>
  </si>
  <si>
    <t>RP</t>
  </si>
  <si>
    <t>Late Jun.2011</t>
  </si>
  <si>
    <t>Late Aug.2011</t>
  </si>
  <si>
    <t>Late Sep.2011</t>
  </si>
  <si>
    <t> Procurement of Application tools and Personal Protective Equipment for Pest Control Operations in the 12 frontline states</t>
  </si>
  <si>
    <t>B.1.3</t>
  </si>
  <si>
    <t> Input support for Meat Hygiene and Inspection activities in the States through provision of modern of meat inspection tools (hooves and knives)</t>
  </si>
  <si>
    <t>C.2</t>
  </si>
  <si>
    <t>C.2.1</t>
  </si>
  <si>
    <t xml:space="preserve"> Provision of Vaccines and Vaccination of 10 m heads of Sheep and Goats against Peste des Petits Ruminants (PPR) </t>
  </si>
  <si>
    <t>C.1</t>
  </si>
  <si>
    <t>A.1.3</t>
  </si>
  <si>
    <t>  Provision of vaccines  and Vaccination of 5m heads of cattle against Contagious Bovine Pleuropneumonia (CBPP) and   Collection of 5m blood samples per quarter for Livestock Disease Surveillance and Sero-Monitoring and Animal Welfare Issues</t>
  </si>
  <si>
    <t>A.1.4</t>
  </si>
  <si>
    <t> Promotion of Bio-security through the provision of Equipments and Re-agents for Control of African Swine Fever (ASF) in Benue, Plateau, Ogun, Ondo, Cross-Rivers, Delta, Edo and Enugu States</t>
  </si>
  <si>
    <t>C.1.2</t>
  </si>
  <si>
    <t xml:space="preserve"> Production of  livestock extension and enterprise information guides </t>
  </si>
  <si>
    <t>A.2</t>
  </si>
  <si>
    <t>A.2.2</t>
  </si>
  <si>
    <t>FISHERIES</t>
  </si>
  <si>
    <t>MR FF ADEYEMI /07032902444</t>
  </si>
  <si>
    <t>Procurement of Fish Laboratory Equipment for National Fisheries Laboratory, Victoria Island</t>
  </si>
  <si>
    <t>07/04/11</t>
  </si>
  <si>
    <t>21/04/11</t>
  </si>
  <si>
    <t>02/06/11</t>
  </si>
  <si>
    <t>07/07/11</t>
  </si>
  <si>
    <t>28/07/11</t>
  </si>
  <si>
    <t>09/08/11</t>
  </si>
  <si>
    <t>31/08/11</t>
  </si>
  <si>
    <t>10/03/11</t>
  </si>
  <si>
    <t>Ministry/Department/Agency:  - Federal Fertilizer Department - FMARD</t>
  </si>
  <si>
    <t>Fertilizer Market Stabilization Programme</t>
  </si>
  <si>
    <t>To be carried out</t>
  </si>
  <si>
    <t>to be obtained</t>
  </si>
  <si>
    <t>March, 2011</t>
  </si>
  <si>
    <t>Immediately</t>
  </si>
  <si>
    <t>To be done later</t>
  </si>
  <si>
    <t>To be decided</t>
  </si>
  <si>
    <t xml:space="preserve">In line with BPP </t>
  </si>
  <si>
    <t>Yes</t>
  </si>
  <si>
    <t>Quality Control and Monitoring of Standard</t>
  </si>
  <si>
    <t>Organic Fertilizer Development and Promotion</t>
  </si>
  <si>
    <t>National Fertilizer Development Center</t>
  </si>
  <si>
    <t>NATIONAL FOOD RESERVE AGENCY</t>
  </si>
  <si>
    <t xml:space="preserve"> 2011</t>
  </si>
  <si>
    <t>DR. M.I. Lawal/08073312154</t>
  </si>
  <si>
    <t>Guaranteed Minimum Price Programme (GMP)   Procurement of Assorted Grains (70,000 mts)</t>
  </si>
  <si>
    <t>NFRA/Goods/GMP/01/2011</t>
  </si>
  <si>
    <t xml:space="preserve">Repeat Procurement </t>
  </si>
  <si>
    <t>16/06/11</t>
  </si>
  <si>
    <t>23/07/11</t>
  </si>
  <si>
    <t>08/08/11</t>
  </si>
  <si>
    <t>29/08/11</t>
  </si>
  <si>
    <t>13/09/11</t>
  </si>
  <si>
    <t>19/10/11</t>
  </si>
  <si>
    <t>07/11/11</t>
  </si>
  <si>
    <t>05/12/11</t>
  </si>
  <si>
    <t>13/02/12</t>
  </si>
  <si>
    <t xml:space="preserve">Purchase of storage and environmental as well as grains management equipment (automatic pellet dispacer, mini oxygen tank, phostophine meter and safety jack </t>
  </si>
  <si>
    <t>NFRA/Goods/GMP/02/2011</t>
  </si>
  <si>
    <t xml:space="preserve">National Competitive Bidding </t>
  </si>
  <si>
    <t>21/04/2011</t>
  </si>
  <si>
    <t>15/05/11</t>
  </si>
  <si>
    <t>18/05/11</t>
  </si>
  <si>
    <t>13/06/2011</t>
  </si>
  <si>
    <t>5/7/2011</t>
  </si>
  <si>
    <t>19/05/11</t>
  </si>
  <si>
    <t>06/06/11</t>
  </si>
  <si>
    <t>12/07/11</t>
  </si>
  <si>
    <t>01/08/11</t>
  </si>
  <si>
    <t xml:space="preserve">25% FGN Subsidy contribution for the provision of tractors and implements through Public Private Partnership (PPP)  </t>
  </si>
  <si>
    <t>NFRA/Goods/Tract/3/2011</t>
  </si>
  <si>
    <t>31/01/11</t>
  </si>
  <si>
    <t>05/04/11</t>
  </si>
  <si>
    <t>26/04/11</t>
  </si>
  <si>
    <t>03/05/11</t>
  </si>
  <si>
    <t>22/06/11</t>
  </si>
  <si>
    <t>26/05/11</t>
  </si>
  <si>
    <t>30/08/11</t>
  </si>
  <si>
    <t>Procurement of Equipment and Vheicles for Extension Services Delivery</t>
  </si>
  <si>
    <t>NFRA/Goods/ICP/04/2011</t>
  </si>
  <si>
    <t>Ministry/Department/Agency     Cooperatives Dept.                 Federal Cooperative College, Kaduna.</t>
  </si>
  <si>
    <t>Budgetary Year:          2011</t>
  </si>
  <si>
    <t xml:space="preserve">Desk Officer/Contact# </t>
  </si>
  <si>
    <t>BASIC  DATA</t>
  </si>
  <si>
    <t>Draft Bid Documents, including specs and quantities draft SPN</t>
  </si>
  <si>
    <t>Budgetary
Amt. in Nm</t>
  </si>
  <si>
    <t>Prior or Post review</t>
  </si>
  <si>
    <t>Prep. &amp; Submission by MDAs</t>
  </si>
  <si>
    <t>No. objection Date</t>
  </si>
  <si>
    <t>Adveristment for Pre-Quantities</t>
  </si>
  <si>
    <t xml:space="preserve">Bid Invitation 
Date </t>
  </si>
  <si>
    <t xml:space="preserve">Bid 
Closing/Opening </t>
  </si>
  <si>
    <t>Submission Bid Eval. Report</t>
  </si>
  <si>
    <t>No objection 
Date</t>
  </si>
  <si>
    <t>Contract Amt. Certified in Nm</t>
  </si>
  <si>
    <t>EFC Approval</t>
  </si>
  <si>
    <t>Opening of Letter of Credit</t>
  </si>
  <si>
    <t>Inspection final Acceptance.</t>
  </si>
  <si>
    <t>2-3wks</t>
  </si>
  <si>
    <t>1-2wks</t>
  </si>
  <si>
    <t>6wks</t>
  </si>
  <si>
    <t>2-4wks</t>
  </si>
  <si>
    <t>Furnishing of the newly completed College Theartre.</t>
  </si>
  <si>
    <t>FCCK 2</t>
  </si>
  <si>
    <t>8.7m</t>
  </si>
  <si>
    <t>PCB</t>
  </si>
  <si>
    <t>Post Review.</t>
  </si>
  <si>
    <t>Jan. '11</t>
  </si>
  <si>
    <t>Feb. '11</t>
  </si>
  <si>
    <t>Mar. '11</t>
  </si>
  <si>
    <t>Apr. '11</t>
  </si>
  <si>
    <t>May. '11</t>
  </si>
  <si>
    <t>May-Jun.'11</t>
  </si>
  <si>
    <t>Jun. '11</t>
  </si>
  <si>
    <t>Jul. '11</t>
  </si>
  <si>
    <t>Jul. - Aug. '11</t>
  </si>
  <si>
    <t>Aug. '11</t>
  </si>
  <si>
    <t>Furnishing of the newly completed College Hostel.</t>
  </si>
  <si>
    <t>4.94m</t>
  </si>
  <si>
    <t>Purchase and installation of 150KVA College Generator.</t>
  </si>
  <si>
    <t>8.53m</t>
  </si>
  <si>
    <t>Ministry/Department/Agency:NIGERIA AGRICULTURAL QUARANTINE SERVICE</t>
  </si>
  <si>
    <t>Desk Officer/Contact #:DR KUKWI K.P. 08023775828</t>
  </si>
  <si>
    <t>procurement of 1no. Seed cold room,,1no. Incinerator</t>
  </si>
  <si>
    <t>NAQS/01</t>
  </si>
  <si>
    <t>LOT 15</t>
  </si>
  <si>
    <t>1-14 Mar/10</t>
  </si>
  <si>
    <t>15-20Mar/10</t>
  </si>
  <si>
    <t>20-4Apr/10</t>
  </si>
  <si>
    <t>20Ap-19May/10</t>
  </si>
  <si>
    <t>19May/10</t>
  </si>
  <si>
    <t>20May-4Jun/10</t>
  </si>
  <si>
    <t>4-11Jun/10</t>
  </si>
  <si>
    <t>12-19Jun/10</t>
  </si>
  <si>
    <t>20-27Jun/10</t>
  </si>
  <si>
    <t>30Aug/10</t>
  </si>
  <si>
    <t>HOD/ADM</t>
  </si>
  <si>
    <t>HOD/CP&amp;P</t>
  </si>
  <si>
    <t xml:space="preserve">MINISTRY/DEPT/AGENCY:  Rural Access and Mobility Project (RAMP), Federal Ministry of  Agriculture and Rural Development     </t>
  </si>
  <si>
    <t>Budgetary Year: 2011(N1,491,281,125.00)</t>
  </si>
  <si>
    <t>Budgetary Amount in
Nm</t>
  </si>
  <si>
    <t>No-objection
Date(MTB Approval)</t>
  </si>
  <si>
    <t>Final
Cost(Nm)</t>
  </si>
  <si>
    <t>Construction/Rehabilitation of Xkm Rural Road</t>
  </si>
  <si>
    <t>RT</t>
  </si>
  <si>
    <t>77,080,232.06</t>
  </si>
  <si>
    <t>9-Feb-11</t>
  </si>
  <si>
    <t>11-Feb-11</t>
  </si>
  <si>
    <t>14-Feb-11</t>
  </si>
  <si>
    <t>28-Feb-11</t>
  </si>
  <si>
    <t>31-Mar-11</t>
  </si>
  <si>
    <t>15-Apr-11</t>
  </si>
  <si>
    <t>29-Apr-11</t>
  </si>
  <si>
    <t>16-May-11</t>
  </si>
  <si>
    <t>31-May-11</t>
  </si>
  <si>
    <t>29-Jul-11</t>
  </si>
  <si>
    <t>15-Aug-11</t>
  </si>
  <si>
    <t>Budgetary Amount in
N(Outstanding Payments)</t>
  </si>
  <si>
    <t xml:space="preserve">Outstanding Payments for Civil Works Contracts under the  2009 Constituency Rural Roads Projects      </t>
  </si>
  <si>
    <t xml:space="preserve">Rehabilitation  of Ogbaku Okwu Egbema Road in Imo State.
</t>
  </si>
  <si>
    <t>1,309,927.50</t>
  </si>
  <si>
    <t xml:space="preserve">Rehabilitation of  Umuokpara Ibeku Umuhu Uvuru Road, Abo Mbaise in Imo State.
</t>
  </si>
  <si>
    <t>2,857,561.84</t>
  </si>
  <si>
    <t xml:space="preserve">Rehabilitation of  Umuakagu Ezeoke Nsu Agbghara Nsu Road in Imo State.
</t>
  </si>
  <si>
    <t>13,203,718.95</t>
  </si>
  <si>
    <t xml:space="preserve">Rehabilitation of Isiekenesi Road Ideato LGA in Imo State.
</t>
  </si>
  <si>
    <t>4,936,152.51</t>
  </si>
  <si>
    <t>Rehabilitation of  Oriegbaku-Amaegbu-Obidi-Agwa road in Imo state</t>
  </si>
  <si>
    <t>80,197,500.00</t>
  </si>
  <si>
    <t xml:space="preserve">Rehabilitation of  Umukuma Okposi Road. Ebonyi state 
</t>
  </si>
  <si>
    <t>29,014,617.46</t>
  </si>
  <si>
    <t xml:space="preserve">Rehabilitationof  Amugu/ Ibii Road in the Afikpo North of Ebonyi state.
</t>
  </si>
  <si>
    <t>20,988,635.12</t>
  </si>
  <si>
    <t xml:space="preserve">Rehabilitation of  Bnu Akpara Ezuku Uwaji Oda Ezuku Osu Road in Ebonyi state
</t>
  </si>
  <si>
    <t xml:space="preserve">Rehabilitation of Ndiagu Obuluchi Ndiaguazu Omuorie Ekadu Road in Ebonyi state
</t>
  </si>
  <si>
    <t>13,009,720.38</t>
  </si>
  <si>
    <t xml:space="preserve">Rehabilitation  of Odomowo Oagbo road Ikon LGA of Ebonyi State.
</t>
  </si>
  <si>
    <t>14,791,825.00</t>
  </si>
  <si>
    <t xml:space="preserve">Rehabilitation  of Azuiyaba Egu Out Road in Ebonyi state
</t>
  </si>
  <si>
    <t>23,474,251.00</t>
  </si>
  <si>
    <t xml:space="preserve">Rehabilitation  of Nkwo ugwulangwu- obioha Uhuotaru-Ezuku Eze Iyioku- nwafor Aboeja Road in Ebonyi state.
</t>
  </si>
  <si>
    <t>28,496,802.00</t>
  </si>
  <si>
    <t xml:space="preserve">Rehabilitation  of Umudioka Anam-Oroma Etiti-Aniasa in Anambra state
</t>
  </si>
  <si>
    <t>9,256,695.00</t>
  </si>
  <si>
    <t xml:space="preserve">Rehabilitation  of Igbariam Afor Farm Settlement in Anambra state
</t>
  </si>
  <si>
    <t>28,994,562.50</t>
  </si>
  <si>
    <t xml:space="preserve">Rehabilitation  of College of Education Nsugbe Road in Anambra state.
</t>
  </si>
  <si>
    <t>3,925,719.97</t>
  </si>
  <si>
    <t xml:space="preserve">Rehabilitation  of Ocuche Amiyi Road Ogbaru LGA of Anambra state.
</t>
  </si>
  <si>
    <t>17,083,017.80</t>
  </si>
  <si>
    <t xml:space="preserve">Rehabilitation  of Ede Road Okpoko Ogbaru LGA in Anambra state
</t>
  </si>
  <si>
    <t>16,451,282.50</t>
  </si>
  <si>
    <t>Rehabilitation  of Oyi Awkuzu Rural Road Oyi LGA, Anamabra State.</t>
  </si>
  <si>
    <t>7,163,200.00</t>
  </si>
  <si>
    <t xml:space="preserve">Rehabilitation  of Ugbene Village Omasi Agu Ayamelum LGA Rural road Oyi LGA, Anambra State.
</t>
  </si>
  <si>
    <t>16,370,511.25</t>
  </si>
  <si>
    <t xml:space="preserve">Rehabilitation  of Agubu Umrumba Indiagu Road, Enugu State.
</t>
  </si>
  <si>
    <t>1,897,062.80</t>
  </si>
  <si>
    <t xml:space="preserve">Rehabilitation  of Umudike Ring Road Ihiala in Anambra state.
</t>
  </si>
  <si>
    <t>28,586,844.70</t>
  </si>
  <si>
    <t xml:space="preserve">Rehabilitation  of  Enugwu Agidi Njikoka LGA in Anambra state.
</t>
  </si>
  <si>
    <t>23,690,156.63</t>
  </si>
  <si>
    <t>Rehabilitation  of Umuala Umukwu Ohuhu Nsula Isiala Ngwa North in Abia state.</t>
  </si>
  <si>
    <t>15,055,410.00</t>
  </si>
  <si>
    <t xml:space="preserve">Rehabilitation  of  Ohuhu Ekwu Amiyi Umuwaocha. Abia State.
</t>
  </si>
  <si>
    <t>2,742,309.37</t>
  </si>
  <si>
    <t xml:space="preserve">Rehabilitation  of Mayo Chacha Timbo Rd in Tounga LGA in Adamawa state. </t>
  </si>
  <si>
    <t>4,858,654.12</t>
  </si>
  <si>
    <t xml:space="preserve">Rehabilitation  of Gwarangah PMSS Bongah Road Bogoro LGA in Bauchi state.
</t>
  </si>
  <si>
    <t>2,356,385.40</t>
  </si>
  <si>
    <t>Rehabilitation of Pulka Ngoshe Chikede Kwughum Road in Borno state.</t>
  </si>
  <si>
    <t>30,106,505.41</t>
  </si>
  <si>
    <t xml:space="preserve">Rehabilitation  of Gwoza-Dure road. Borno State.
</t>
  </si>
  <si>
    <t>1,739,117.80</t>
  </si>
  <si>
    <t xml:space="preserve">Rehabilitation  of Yarima-Gassol Road in Gombe state.
</t>
  </si>
  <si>
    <t>26,436,852.31</t>
  </si>
  <si>
    <t xml:space="preserve">Rehabilitation  of 42km feeder road at mafa-Babaginda- tarmuwa LGA in Yobe state. 
</t>
  </si>
  <si>
    <t>25,647,328.75</t>
  </si>
  <si>
    <t xml:space="preserve">Rehabilitation  of Dohuwan Kura to garin Kauli Road in Yobe state.
</t>
  </si>
  <si>
    <t>15,835,011.25</t>
  </si>
  <si>
    <t xml:space="preserve">Rehabilitation  of  Namu Lankaku road, Quaan Pan LGA in Plateau state. 
</t>
  </si>
  <si>
    <t>28,428,393.96</t>
  </si>
  <si>
    <t xml:space="preserve">Rehabilitation  of Emitsogu magaji road Agaie LGA in Niger state.
</t>
  </si>
  <si>
    <t>6,734,849.15</t>
  </si>
  <si>
    <t>Rehabilitation  of  Federal housing Estate road ,Olomore Abeokuta in Ogun  State.</t>
  </si>
  <si>
    <t>3,529,348.75</t>
  </si>
  <si>
    <t xml:space="preserve">Rehabilitation  of Sanyaolu Olobe Iporo Ojogun Village in Ogun state. 
</t>
  </si>
  <si>
    <t>28,881,028.00</t>
  </si>
  <si>
    <t xml:space="preserve">Rehabilitation  of oke Odan-Isagbo Owo in Ogun state.
</t>
  </si>
  <si>
    <t>3,965203.50</t>
  </si>
  <si>
    <t xml:space="preserve">Rehabilitation  of Ipokia- Maun Road. Ogun State.
</t>
  </si>
  <si>
    <t>6,921,714.50</t>
  </si>
  <si>
    <t xml:space="preserve">Rehabilitation  of Ihunbo-Ita Egbe Road in Ogun state. 
</t>
  </si>
  <si>
    <t>27,817,393.68</t>
  </si>
  <si>
    <t xml:space="preserve">Rehabilitation of Ijoun –Gbokofi road in ogun state.
</t>
  </si>
  <si>
    <t>Rehabilitation  of Ijoun- Ijaka road in Ogun state.</t>
  </si>
  <si>
    <t>1,120,393.81</t>
  </si>
  <si>
    <t xml:space="preserve">Rehabilitation   of Olokoo-Iro- Idi-Araba in Ogun state. 
</t>
  </si>
  <si>
    <t>28,665,002.62</t>
  </si>
  <si>
    <t>Rehabilitation  of  Odo Oba Aiyede Alabamete Opete, Ogo Oluwa LGA in Oyo state.</t>
  </si>
  <si>
    <t>29,082,750.00</t>
  </si>
  <si>
    <t>Rehabilitation  of Bareke Oloko Road Igboho in Oyo state.</t>
  </si>
  <si>
    <t>5,395,757.16</t>
  </si>
  <si>
    <t xml:space="preserve">Rehabilitation   of Igboko Soore Kisi Road in Oyo state.
</t>
  </si>
  <si>
    <t>3,024,337.99</t>
  </si>
  <si>
    <t xml:space="preserve">Rehabilitation  of  Iyaoje-Byiro-Iyelu-Egbeda-Abogunde road in Oyo state. </t>
  </si>
  <si>
    <t>4,441,955.17</t>
  </si>
  <si>
    <t xml:space="preserve">Rehabilitation  of  Mafowoku Yaaye Village road in Oyo state.
</t>
  </si>
  <si>
    <t>10,492,657.50</t>
  </si>
  <si>
    <t>Rehabilitation   of Araro Isale offa Oti River road, Okuku in Osun state.</t>
  </si>
  <si>
    <t>21,745,550.00</t>
  </si>
  <si>
    <t xml:space="preserve">Rehabilitation  of  igbaye- Imuleke-Oponda-Oda Otin LGA in Osun state.
</t>
  </si>
  <si>
    <t>16,585,565.50</t>
  </si>
  <si>
    <t>Rehabilitation  of  orita-Odanbon- Ilogbo-Itemu road in Osun state.</t>
  </si>
  <si>
    <t>3,859,391.03</t>
  </si>
  <si>
    <t>Rehabilitation   of  Babaegbe-Aladi-OKo in Osun state.</t>
  </si>
  <si>
    <t>81,453,447.92</t>
  </si>
  <si>
    <t>Rehabilitation   of  Ijabe Central Mosque Ila Odo Oti, Osun state.</t>
  </si>
  <si>
    <t>12,285,500.00</t>
  </si>
  <si>
    <t xml:space="preserve">Rehabilitation   of New Layout road AW LGA of Rivers state.
</t>
  </si>
  <si>
    <t>9,443,415.51</t>
  </si>
  <si>
    <t>Rehabilitation  of Amamong Airport Ndon Ebom Farm Road in Akwa- Ibom state.</t>
  </si>
  <si>
    <t>2,019,644.96</t>
  </si>
  <si>
    <t>Rehabilitation  of  Bridge linking Ikot Ntan Ide &amp; Ikot Edem Udo Communities in Onna LGA of Akwa-Ibom state</t>
  </si>
  <si>
    <t xml:space="preserve">Rehabilitation   of  access road to Ekugbe Grammar School from Aiyegunle, A/Ibom State.
</t>
  </si>
  <si>
    <t>6,049,687.50</t>
  </si>
  <si>
    <t xml:space="preserve">Rehabilitation   of  4km road in Otokon in Akwa Ibom state. 
</t>
  </si>
  <si>
    <t>1,612,607.86</t>
  </si>
  <si>
    <t>Rehabilitation  of  Auchi Ibilo Aiyetoro Ogbe Ugugu Road, Edo State</t>
  </si>
  <si>
    <t>30,267,858.25</t>
  </si>
  <si>
    <t xml:space="preserve">Rehabilitation   of Tanbuwal yagawal Bashire road Tambuwal LGA in Sokoto state.
</t>
  </si>
  <si>
    <t>35,069,302.55</t>
  </si>
  <si>
    <t xml:space="preserve">Rehabilitation   of Gidan Yarfara Labau S/Birni LGA in Sokoto state.
</t>
  </si>
  <si>
    <t>19,550,000.00</t>
  </si>
  <si>
    <t xml:space="preserve">Rehabilitation   of Jabo Gabari- Shibara-Malama Gurgun Dabo Jaudadu Galadimawa Kafim Hausa LGA  Express, Jigawa State.
</t>
  </si>
  <si>
    <t>20,703,598.75</t>
  </si>
  <si>
    <t xml:space="preserve">Rehabilitation  of Kanya Babba Muku Babara-Garki LGA in Jigawa State.
</t>
  </si>
  <si>
    <t>15,567,359.38</t>
  </si>
  <si>
    <t xml:space="preserve">Rehabilitation  of Danwaye Karasa road Doguwa LGA in Kano state.
</t>
  </si>
  <si>
    <t>2,921,250.10</t>
  </si>
  <si>
    <t>Rehabilitation   of Kabo LGA road in Kano state.</t>
  </si>
  <si>
    <t xml:space="preserve">Rehabilitation   of  Doka Jobe Tofa road in Kano state.
</t>
  </si>
  <si>
    <t>21,212,628.45</t>
  </si>
  <si>
    <t xml:space="preserve">Rehabilitation  of Kadage Garmadi -Galadimawa Road, yadin Garu Binawa Road in Kaduna state.
</t>
  </si>
  <si>
    <t>19,252,773.70</t>
  </si>
  <si>
    <t>Rehabilitation  of  Markarfi Road in Kaduna state.</t>
  </si>
  <si>
    <t>101,220,403.37</t>
  </si>
  <si>
    <t>Rehabilitation   of Tashan Gade-Garu road in Kudanchi LGA in Kaduna state.</t>
  </si>
  <si>
    <t>78,283,640.00</t>
  </si>
  <si>
    <t>1,198,081,799.96</t>
  </si>
  <si>
    <t>Ministry/Department/Agency: Federal Ministry of Agriculture and Water Resources (Federal Department of Agriculture - FDA)</t>
  </si>
  <si>
    <t>National Competive Bidding (NCB)</t>
  </si>
  <si>
    <t>Construction of Office complex, Classroom and Administrative block at AMMOTRAC Misau, Bauchi State</t>
  </si>
  <si>
    <t>30/5/2010</t>
  </si>
  <si>
    <t xml:space="preserve">External electrical works/ Construction of Sub-station at AMMOTRAC Misau, Bauchi State </t>
  </si>
  <si>
    <t>B5</t>
  </si>
  <si>
    <t>National Competive Bidding           (NCB)</t>
  </si>
  <si>
    <t>30/8/2010</t>
  </si>
  <si>
    <t>30/11/2010</t>
  </si>
  <si>
    <t>C2</t>
  </si>
  <si>
    <t>Reconstruction of water control structure and channelization at the site, BATSU, Ilorin</t>
  </si>
  <si>
    <t>C3</t>
  </si>
  <si>
    <t>C4</t>
  </si>
  <si>
    <t>D3</t>
  </si>
  <si>
    <t>Renovation of the equipment workshop at the Post Harvest Centre Ibadan</t>
  </si>
  <si>
    <t>D4</t>
  </si>
  <si>
    <t>RURAL DEVELOPMENT</t>
  </si>
  <si>
    <t>Rehabilitation of 30No. Farm wells at the Enclave Projects</t>
  </si>
  <si>
    <t>National Competetive Bidding</t>
  </si>
  <si>
    <t>21/02/2011</t>
  </si>
  <si>
    <t>11/03/2011</t>
  </si>
  <si>
    <t>25/03/2011</t>
  </si>
  <si>
    <t>13/05/2011</t>
  </si>
  <si>
    <t>27/05/2011</t>
  </si>
  <si>
    <t>10/06/2011</t>
  </si>
  <si>
    <t>27/06/2011</t>
  </si>
  <si>
    <t>Construction/Rehabilitation of 18No. Drying Slabs (3/Geo-Political Zone)</t>
  </si>
  <si>
    <t>28/05/2011</t>
  </si>
  <si>
    <t>2/06/2011</t>
  </si>
  <si>
    <t>Construction/Rehabilitation of 12No. Farm shed</t>
  </si>
  <si>
    <t xml:space="preserve"> Maintenance of Pest control Laboratory, Kaduna </t>
  </si>
  <si>
    <t>B.2</t>
  </si>
  <si>
    <t>B.2.1</t>
  </si>
  <si>
    <t> Maintenance and operation of 13no. Livestock Breeding centres in 1no. (Bauchi), 1no. (Niger), 1no. (Akwa-Ibiom), 1no. (Edo), 2no. (Enugu), 2no. (Oyo), 2no. (Katsina), 1no. (Ebonyi),  1no. (Zamfara) and 1no. (Adamawa)</t>
  </si>
  <si>
    <t>A.3</t>
  </si>
  <si>
    <t>A.3.1</t>
  </si>
  <si>
    <t>NATIONAL LIVESTOCK DEVELOPMENT PROJECT/FMA&amp;RD</t>
  </si>
  <si>
    <t>RUMA, BASHIR</t>
  </si>
  <si>
    <t>Rehabilitation and Fencing of 50Ha out of Existing Developed Pasture in Bobi Grazing Reserve, Niger State</t>
  </si>
  <si>
    <t>Repeat</t>
  </si>
  <si>
    <t>1-14/4/2011</t>
  </si>
  <si>
    <t>15-30/4/11</t>
  </si>
  <si>
    <t>1-14/5/11</t>
  </si>
  <si>
    <t>16-23/7/11</t>
  </si>
  <si>
    <t>30/8/11</t>
  </si>
  <si>
    <t>Rehabilitation and Fencing of 50Ha out of Existing Developed Pasture in Sankara  Grazing Reserve, Jigawa State</t>
  </si>
  <si>
    <t>Rehabilitation and Fencing of 50Ha out of Existing Developed Pasture in Zamfara Grazing Reserve, Zamfara State</t>
  </si>
  <si>
    <t>Costruction of Handpump boreholes with Trough  along  Stock Routes</t>
  </si>
  <si>
    <t>Maintenance of Heavy Duty Equipments</t>
  </si>
  <si>
    <t>Maintenance and Operations of the Livestock Muultiplication and Breeding Centres</t>
  </si>
  <si>
    <t>Rehabilitation of Some Field Offices</t>
  </si>
  <si>
    <t>Provision of Watering facilities(One earthdam and two handpump boreholes) in Bobi Grazing Reserve,Niger State</t>
  </si>
  <si>
    <t>Provision of Watering facilities(One earthdam and two handpump boreholes) in Sankara Grazing Reserve, Jigawa State</t>
  </si>
  <si>
    <t>Provision of Watering facilities(One earthdam and two handpump boreholes) in Zamfara Grazing Reserve, Zamfara  State</t>
  </si>
  <si>
    <t>Provision of Supporting infrastructure for The Lagos Fishery Harbour that will be developed on PPP Basis with Private Investors to boost Industrial Fisheries</t>
  </si>
  <si>
    <t>Prequalification</t>
  </si>
  <si>
    <t>1/03/11</t>
  </si>
  <si>
    <t>15/03/11</t>
  </si>
  <si>
    <t>29/03/11</t>
  </si>
  <si>
    <t>11/04/11</t>
  </si>
  <si>
    <t>09/05/11</t>
  </si>
  <si>
    <t>14/05/11</t>
  </si>
  <si>
    <t>01/06/11</t>
  </si>
  <si>
    <t>26/07/11</t>
  </si>
  <si>
    <t>14/08/11</t>
  </si>
  <si>
    <t>31/09/11</t>
  </si>
  <si>
    <t>Fish Trade and Market Development Project in Conjunction with Cooperative Department and Registered Fishermen Cooperative Societies</t>
  </si>
  <si>
    <t>Construction of Earthdam at National Aquaculture Centre Kuje and other Anxillary Facilities which will be an Aquaculture Technology Transfer Centre</t>
  </si>
  <si>
    <t>NATIONL FOOD RESERVE AGENCY</t>
  </si>
  <si>
    <t>Budgetary Year:2011 - PROJECTS</t>
  </si>
  <si>
    <t>Desk Officer/Contact #:  DR. M.I. LAWAL 08073312154</t>
  </si>
  <si>
    <t xml:space="preserve">On-going construction of one-stop  21 Agro Input Market Centre Phase II
</t>
  </si>
  <si>
    <t>NFRA/Works/APM/01/2011</t>
  </si>
  <si>
    <t>21/02/11</t>
  </si>
  <si>
    <t>22/03/11</t>
  </si>
  <si>
    <t>19/04/11</t>
  </si>
  <si>
    <t>1/05/11</t>
  </si>
  <si>
    <t>17/05/11</t>
  </si>
  <si>
    <t>24/05/11</t>
  </si>
  <si>
    <t>12/10/11</t>
  </si>
  <si>
    <t>Minor Refurblishment of 8 Silo Complexes</t>
  </si>
  <si>
    <t>NFRA/Works/FRS/02/2011</t>
  </si>
  <si>
    <t>Budgetary Year:   2010 - SIFA PROJECTS</t>
  </si>
  <si>
    <t>Integrated Livestock Market</t>
  </si>
  <si>
    <t>NFRA/Works/SIFA/                                                                                                                                                                                                     02/ 2010</t>
  </si>
  <si>
    <t xml:space="preserve">Selective Tendering </t>
  </si>
  <si>
    <t>15/4/10</t>
  </si>
  <si>
    <t>20/04/10</t>
  </si>
  <si>
    <t>04/05/10</t>
  </si>
  <si>
    <t>02/06/10</t>
  </si>
  <si>
    <t>15/06/10</t>
  </si>
  <si>
    <t>22/06/10</t>
  </si>
  <si>
    <t>18/8/10</t>
  </si>
  <si>
    <t>24/08/10</t>
  </si>
  <si>
    <t>26/08/10</t>
  </si>
  <si>
    <t>30/08/10</t>
  </si>
  <si>
    <t>16/1/11</t>
  </si>
  <si>
    <t>Integrated Fish Estate</t>
  </si>
  <si>
    <t>NFRA/Works/SIFA/  03/2010</t>
  </si>
  <si>
    <t>Farmers Markets</t>
  </si>
  <si>
    <t>NFRA/Works/SIFA/                                                                      04/2010</t>
  </si>
  <si>
    <t>18/3/11</t>
  </si>
  <si>
    <t>Food Courts</t>
  </si>
  <si>
    <t>NFRA/Works/SIFA/                                                                                                                                                                                                05/2010</t>
  </si>
  <si>
    <t>18/2/11</t>
  </si>
  <si>
    <t>Exports Crop Handling, Preservation and Conditioning Centre</t>
  </si>
  <si>
    <t>NFRA/Worls/SIFA/                                                                                                                                                                                 06/2010</t>
  </si>
  <si>
    <t>26/4/11</t>
  </si>
  <si>
    <t>Commodity Out-growers Development Centres (CODEC)</t>
  </si>
  <si>
    <t>NFRA/Works/SIFA/                                                          07/2010</t>
  </si>
  <si>
    <t>On-going construction of One-stop Agro Input Market Centre (86 Units)</t>
  </si>
  <si>
    <t>NFRA/Works/SIFA/FA/                                                       01/2010</t>
  </si>
  <si>
    <t>20/4/2010</t>
  </si>
  <si>
    <t>4/5/2010</t>
  </si>
  <si>
    <t>2/06/2010</t>
  </si>
  <si>
    <t>15/06/2010</t>
  </si>
  <si>
    <t>22/06/2010</t>
  </si>
  <si>
    <t>16/4/11</t>
  </si>
  <si>
    <t>Ministry/Department/Agency     Cooperatives Dept.</t>
  </si>
  <si>
    <t xml:space="preserve">Desk Officer/Contact </t>
  </si>
  <si>
    <t>Draft Bid Documents, including specs and quantities draft</t>
  </si>
  <si>
    <t>Budgtary/Amt. in  Nm</t>
  </si>
  <si>
    <t>Adveristment for Proc. Quantities</t>
  </si>
  <si>
    <t>1-2 wks</t>
  </si>
  <si>
    <t>1 -2 wks</t>
  </si>
  <si>
    <t>Up-grading of National Cooperative Developnment Centre, (NCDC) Sheda. 
(i) Completion of Internal Road Network.</t>
  </si>
  <si>
    <t>FDC 1</t>
  </si>
  <si>
    <t>Jan. - Feb. '11</t>
  </si>
  <si>
    <t>Feb. -Mar. '11</t>
  </si>
  <si>
    <t>Mar. - Apr. '11</t>
  </si>
  <si>
    <t>(ii) Completion of Landscaping / Car park</t>
  </si>
  <si>
    <t>12m</t>
  </si>
  <si>
    <t>(iii) Completion of senior staff quarters.</t>
  </si>
  <si>
    <t>(iv) Completion of drainage system</t>
  </si>
  <si>
    <t>8m</t>
  </si>
  <si>
    <t>(v) Staff training and development.</t>
  </si>
  <si>
    <t>In-house</t>
  </si>
  <si>
    <t>17m</t>
  </si>
  <si>
    <t>Total Cost.</t>
  </si>
  <si>
    <t>77m</t>
  </si>
  <si>
    <t>Ministry/Department/Agency: Cooperatives Dept: Federal Cooperative College, Oji-River.</t>
  </si>
  <si>
    <t>Subtantial Completion</t>
  </si>
  <si>
    <t>Completion of College Auditorium.</t>
  </si>
  <si>
    <t>May '11</t>
  </si>
  <si>
    <t>May -Jun '11</t>
  </si>
  <si>
    <t>Sept. '11</t>
  </si>
  <si>
    <t>Oct. '11</t>
  </si>
  <si>
    <t>FCCO 1</t>
  </si>
  <si>
    <t>Completion of College Erosion Control.</t>
  </si>
  <si>
    <t>Negotiation (On-going)</t>
  </si>
  <si>
    <t>9.23m</t>
  </si>
  <si>
    <t>34.23M</t>
  </si>
  <si>
    <t>Ministry/Department/Agency     Cooperatives Dept:                               Federal Cooperative College, Kaduna</t>
  </si>
  <si>
    <t>Completion of the College Internal Road Network (Phase 1)</t>
  </si>
  <si>
    <t>FCCK</t>
  </si>
  <si>
    <t>13.4m</t>
  </si>
  <si>
    <t>Completion of the College Internal Road Network (Phase 11)</t>
  </si>
  <si>
    <t>7.5m</t>
  </si>
  <si>
    <t>Construction of College Store.</t>
  </si>
  <si>
    <t>26.5m</t>
  </si>
  <si>
    <t>NIGERIA AGRICULTURAL QUARANTINE SERVICE</t>
  </si>
  <si>
    <t>Construction of 120no. Rooms of Stables in the animal quarantine station sheda, Abuja for Horses</t>
  </si>
  <si>
    <t>1-14 Feb 2011</t>
  </si>
  <si>
    <t>15-20 Feb 2011</t>
  </si>
  <si>
    <t>20 -4 Mar 2011</t>
  </si>
  <si>
    <t>20 Mar 15 Apr 11</t>
  </si>
  <si>
    <t>19 Apr 2011</t>
  </si>
  <si>
    <t>20/4-4 May/11</t>
  </si>
  <si>
    <t>4-11 May/11</t>
  </si>
  <si>
    <t>12-19 May/11</t>
  </si>
  <si>
    <t>20-27/5/11</t>
  </si>
  <si>
    <t>30Aug/11</t>
  </si>
  <si>
    <t>Construction of spray race facilities, holding yard and inspection gallery for 50 animals (large animals) sheda, Abuja.</t>
  </si>
  <si>
    <t>NAQS/02</t>
  </si>
  <si>
    <t>1-14 Feb/11</t>
  </si>
  <si>
    <t>15-20 Feb/11</t>
  </si>
  <si>
    <t>20-4 Mar/11</t>
  </si>
  <si>
    <t>20 Mar-19Apr/11</t>
  </si>
  <si>
    <t>20/4-4/5/11</t>
  </si>
  <si>
    <t>4-11May 11</t>
  </si>
  <si>
    <t>35,000,000.00</t>
  </si>
  <si>
    <t>Fencing of Port Harcourt Quarantine Station</t>
  </si>
  <si>
    <t>NAQS/03</t>
  </si>
  <si>
    <t>Procurement of 2no. 100KVA generating sets for aquatic resources hostel NARCO shed Ikeja, Lagos and NAQS Headquarters</t>
  </si>
  <si>
    <t>NAQS/04</t>
  </si>
  <si>
    <t>LOT 04</t>
  </si>
  <si>
    <t>Construction of Cold Room Shed/ Gate House for aquatic resources hostel NARCO shed Ikeja, Lagos.</t>
  </si>
  <si>
    <t>NAQS/05</t>
  </si>
  <si>
    <t>LOT5</t>
  </si>
  <si>
    <t xml:space="preserve">Drawings and payment for Bill of Quantities to Archismith Associates  </t>
  </si>
  <si>
    <t>NAQS/06</t>
  </si>
  <si>
    <t>LOT6</t>
  </si>
  <si>
    <t>Construction of 2no. Boreholes and Overhead Tanks for aquatic resources Hostel Ikeja, Lagos and Quarantine Station Sheda,  Abuja</t>
  </si>
  <si>
    <t>NAQS/07</t>
  </si>
  <si>
    <t>Construction of Office Block/Clinic / Store for Animal Quarantine Station Sheda, Abuja</t>
  </si>
  <si>
    <t>NAQS/08</t>
  </si>
  <si>
    <t>10.546,583.00</t>
  </si>
  <si>
    <t xml:space="preserve">Conduct of Pest Crop Survey for Cassava and Ginger Nationwide </t>
  </si>
  <si>
    <t>NAQS/09</t>
  </si>
  <si>
    <t>Programme on the control of fruitfly in Nigeria</t>
  </si>
  <si>
    <t>NAQS/10</t>
  </si>
  <si>
    <t xml:space="preserve">Aquaculture Pest and Disease Survey in Nigeria </t>
  </si>
  <si>
    <t>NAQS/11</t>
  </si>
  <si>
    <t xml:space="preserve">Federal Ministry of Agriculture </t>
  </si>
  <si>
    <t>Procurement--- GOOD</t>
  </si>
  <si>
    <t>30/7/201</t>
  </si>
  <si>
    <t>4th April. 2011</t>
  </si>
  <si>
    <t>22nd April. 2011</t>
  </si>
  <si>
    <t xml:space="preserve"> 2nd May.2011</t>
  </si>
  <si>
    <t>20th May.2011</t>
  </si>
  <si>
    <t>1st  Jun.2011</t>
  </si>
  <si>
    <t>15th  July,2011</t>
  </si>
  <si>
    <t>29th  July,2011</t>
  </si>
  <si>
    <t>1st August, 2011</t>
  </si>
  <si>
    <t>12th Aug.2011</t>
  </si>
  <si>
    <t>15th Aug.2011</t>
  </si>
  <si>
    <t>31st Aug.2011</t>
  </si>
  <si>
    <t>30th Sep.2011</t>
  </si>
  <si>
    <t>2nd May.2011</t>
  </si>
  <si>
    <t>1st Jun.2011</t>
  </si>
  <si>
    <t>15th July,2011</t>
  </si>
  <si>
    <t>29th July,2011</t>
  </si>
  <si>
    <t>1st July,2011</t>
  </si>
  <si>
    <t>31st  Aug.2011</t>
  </si>
  <si>
    <t>Procurement--- WORKS</t>
  </si>
  <si>
    <t>Draft Bid Doccuments, including specs and qty, draft SPN</t>
  </si>
  <si>
    <t>If within MDAs Thresholds, No-objection dates not required</t>
  </si>
  <si>
    <t>DESK Officer/Contact #:</t>
  </si>
  <si>
    <t>Contract finalisation</t>
  </si>
  <si>
    <t>Package No.</t>
  </si>
  <si>
    <t xml:space="preserve">Bid Closing/opening </t>
  </si>
  <si>
    <t>Submission Bid Eval Rpt</t>
  </si>
  <si>
    <t>MDA Approval/BPP "No objection"</t>
  </si>
  <si>
    <t>Certifiable Amount per contract</t>
  </si>
  <si>
    <t>Date Contract offer</t>
  </si>
  <si>
    <t>Date contract signature</t>
  </si>
  <si>
    <t>Mobilisation Advance payment</t>
  </si>
  <si>
    <t>If pre-qualification</t>
  </si>
  <si>
    <t>4-6 wks</t>
  </si>
  <si>
    <t>Assessment of Marbles resources of Kwara state</t>
  </si>
  <si>
    <t>Field work</t>
  </si>
  <si>
    <t>Geophysical survey of anomalous magnetic areas in sheet 101, Maska, Katsina state</t>
  </si>
  <si>
    <t>Radiometric survey for uranium mineralisation in sheet 216 Monki, Taraba state</t>
  </si>
  <si>
    <t>Radiometric survey for uranium mineralisation in sheet 200 Igboho, Oyo state</t>
  </si>
  <si>
    <t>Gravity network survey of Anambra state</t>
  </si>
  <si>
    <t>Core drilling for cobalt in Bauchi state</t>
  </si>
  <si>
    <t>Core drilling for lead/zinc in Zamfara state</t>
  </si>
  <si>
    <t>Study of adverse effect of waste dumps on ground water in Makurdi and its environs</t>
  </si>
  <si>
    <t>Study of adverse effect of waste dumps on ground water in Katsina and its environs</t>
  </si>
  <si>
    <t>Geotechnical mapping of Minna, Niger state</t>
  </si>
  <si>
    <t>Geotechnical mapping of Osogbo, Osun state</t>
  </si>
  <si>
    <t>Production of three (3) geological maps from the North-West zone on the scale of 1:50,000</t>
  </si>
  <si>
    <t>Production of three (3) geological maps from the South-West zone on the scale of 1:50,000</t>
  </si>
  <si>
    <t>Production of three (3) geological maps from the North-Central zone on the scale of 1:50,000</t>
  </si>
  <si>
    <t>Production of two (2) geological maps from the South-South zone on the scale of 1:50,000</t>
  </si>
  <si>
    <t>Production of two (2) geological maps from the North-East zone on the scale of 1:50,000</t>
  </si>
  <si>
    <t>Production of two (2) geological maps from the South-East zone on the scale of 1:50,000</t>
  </si>
  <si>
    <t>Subsurface mapping of geochemical hot spots in the coastal region of Lagos, Ondo, Delta, Bayelsa, Rivers, Akwa Ibom and Cross river state</t>
  </si>
  <si>
    <t>Tidal and potential sea level rise effects on coastal ground water and surface water bodies of Lagos and Cross river state</t>
  </si>
  <si>
    <t>Pollutant flushing potentials of tidal rivers: Calabar, Rivers South East Nigeria</t>
  </si>
  <si>
    <t>Longavity assesment of coastal ground water quality of some Niger Delta rigional communities (Igbokoda, Warri, Ogbia, Ibeno and Anantigha</t>
  </si>
  <si>
    <t>Procurement of field-work equipment and water quality kits</t>
  </si>
  <si>
    <t>Training on acquatic survey safety and Boat mishop survival strategy</t>
  </si>
  <si>
    <t>Community enlightenment  and monitoring of erosion sites in Anambra and Imo States</t>
  </si>
  <si>
    <t>Gully eroshing studies in Edo state</t>
  </si>
  <si>
    <t>Gully eroshing studies in Gombe state</t>
  </si>
  <si>
    <t>Repairs, re-installation and recalibration of atomic absorption spectrometer (AAS) and UV-visible</t>
  </si>
  <si>
    <t>Training on geotechnical sample preparation and laboratory analysis techniques for site investigation</t>
  </si>
  <si>
    <t>Course on principles and application methods of chromatographic analysis</t>
  </si>
  <si>
    <t>TOTAL COST</t>
  </si>
  <si>
    <t>DESK Officer/Contact #:               Rita Kenny-Ogwu (Mrs.)</t>
  </si>
  <si>
    <t>Prep &amp; Submission of Bid Docs. by MDAs</t>
  </si>
  <si>
    <t>Extension of Office Block</t>
  </si>
  <si>
    <t>On-going</t>
  </si>
  <si>
    <t>Tenders Board</t>
  </si>
  <si>
    <t>14/02/11</t>
  </si>
  <si>
    <t>14/03/11</t>
  </si>
  <si>
    <t>04/04/11</t>
  </si>
  <si>
    <t>PPC</t>
  </si>
  <si>
    <t>G.S. Division</t>
  </si>
  <si>
    <t>Sandtex External Painting/General Internal Painting of the Secretariat Building and the associated works.</t>
  </si>
  <si>
    <t>002/1</t>
  </si>
  <si>
    <t>Lot 1 A</t>
  </si>
  <si>
    <t>Provision of Solar Street Lights (Phase II)</t>
  </si>
  <si>
    <t>002/2</t>
  </si>
  <si>
    <t>Lot 1B</t>
  </si>
  <si>
    <t>Replacement of Curtain Walls.</t>
  </si>
  <si>
    <t>002/3</t>
  </si>
  <si>
    <t>Lot 1C</t>
  </si>
  <si>
    <t>General Upgrading of Furniture and Fittings in the Secretariat.</t>
  </si>
  <si>
    <t>002/4</t>
  </si>
  <si>
    <t>Lot 1D</t>
  </si>
  <si>
    <t>Procurement of Airtime for the Voyage of Discovery Programme and Production Cost.</t>
  </si>
  <si>
    <t>Monitoring of Capital Grant</t>
  </si>
  <si>
    <t>Procurement of Office Furniture (Office Extension)</t>
  </si>
  <si>
    <t>Procurement of Electronic Books and Journals</t>
  </si>
  <si>
    <t>ICT Division</t>
  </si>
  <si>
    <t>Ministry/Department/Agency: NATIONAL UNIVERSITIES COMMISSION</t>
  </si>
  <si>
    <r>
      <t xml:space="preserve">Budgetory year: 2011 --- </t>
    </r>
    <r>
      <rPr>
        <b/>
        <sz val="12"/>
        <rFont val="Tahoma"/>
        <family val="2"/>
      </rPr>
      <t>Goods</t>
    </r>
  </si>
  <si>
    <t xml:space="preserve">Bid Closing/ Opening </t>
  </si>
  <si>
    <t>Desk Officer/Contact #:P.O CHENDO</t>
  </si>
  <si>
    <t>B.C UDEH</t>
  </si>
  <si>
    <t>P.O CHENDO</t>
  </si>
  <si>
    <t>A. MBIBI</t>
  </si>
  <si>
    <t>COMPUTERISATION OF FMST</t>
  </si>
  <si>
    <t>1- 15 March</t>
  </si>
  <si>
    <t>16 March -5 April</t>
  </si>
  <si>
    <t>6- 12 April</t>
  </si>
  <si>
    <t>13 - 26 April</t>
  </si>
  <si>
    <t>27 April - 26 May</t>
  </si>
  <si>
    <t>26 May</t>
  </si>
  <si>
    <t xml:space="preserve">27 May - 10 June </t>
  </si>
  <si>
    <t xml:space="preserve">11- 17 June </t>
  </si>
  <si>
    <t>18 June - 4 July</t>
  </si>
  <si>
    <t>5th - 15th  July</t>
  </si>
  <si>
    <t>16th - 30th July</t>
  </si>
  <si>
    <t xml:space="preserve">1st - 15 August </t>
  </si>
  <si>
    <t xml:space="preserve">16 Aug. - 15 Oct </t>
  </si>
  <si>
    <t>16  - 30 Oct</t>
  </si>
  <si>
    <t>ESTABLISHMENT OF COMPREHENSIVE DATABANK FOR NIGERIAN CONTRIBUTION TO SCIENCE, ENGINEERING AND TECHNOLOGY</t>
  </si>
  <si>
    <t>1  - 15 March</t>
  </si>
  <si>
    <t>16 - 30 March</t>
  </si>
  <si>
    <t>1 Apr. - 15 May</t>
  </si>
  <si>
    <t>15th May</t>
  </si>
  <si>
    <t>16 - 30 May</t>
  </si>
  <si>
    <t xml:space="preserve">1  - 8 June </t>
  </si>
  <si>
    <t xml:space="preserve">9  - 25 June </t>
  </si>
  <si>
    <t>26 June - 5 July</t>
  </si>
  <si>
    <t>6 July - 5 Aug.</t>
  </si>
  <si>
    <t>6  - 20 Aug.</t>
  </si>
  <si>
    <t>ESTABLISHMENT OF CENTRAL E-LIBRARY</t>
  </si>
  <si>
    <t>ESTABLISHMENT OF IJSO LABORATORY</t>
  </si>
  <si>
    <t>PRESIDENTIAL STANDING COMMITEE ON INVENTIONS AND INNOVATIONS</t>
  </si>
  <si>
    <t xml:space="preserve">Ministry/Department/Agency:FMST </t>
  </si>
  <si>
    <t>ESTABLISHMENT OF SCIENCE AND TECHNOLOGY MUSEUM</t>
  </si>
  <si>
    <t>23020118</t>
  </si>
  <si>
    <t>143,830,000.00</t>
  </si>
  <si>
    <t>1  - 21 March</t>
  </si>
  <si>
    <t>22 Mar- 7 Apr.</t>
  </si>
  <si>
    <t>8 Apr. - 20 May</t>
  </si>
  <si>
    <t xml:space="preserve">21 May </t>
  </si>
  <si>
    <t>22 May - 15 June</t>
  </si>
  <si>
    <t>16th  - 30th June</t>
  </si>
  <si>
    <t>1st - 15th July</t>
  </si>
  <si>
    <t>16 - 22 July</t>
  </si>
  <si>
    <t>23July - 6 Aug.</t>
  </si>
  <si>
    <t xml:space="preserve">7Aug - 7 Oct </t>
  </si>
  <si>
    <t>8 Oct - 8 Mar. '11</t>
  </si>
  <si>
    <t>54,010,000</t>
  </si>
  <si>
    <t>ESTABLISHMENT OF SCIENCE AND TEECHNOLOGY PARKS IN NIGERIA</t>
  </si>
  <si>
    <t>260,500,000.00</t>
  </si>
  <si>
    <t>5,401,000</t>
  </si>
  <si>
    <t>Desk Officer/Contact #: Mike Anyebe  07037707801</t>
  </si>
  <si>
    <t>Annual Procurement Audit/Review Publication</t>
  </si>
  <si>
    <t>7th - 21st March</t>
  </si>
  <si>
    <t>22nd Mar. '11</t>
  </si>
  <si>
    <t>11th - 25th April</t>
  </si>
  <si>
    <t>2nd - 16th May</t>
  </si>
  <si>
    <t>Ministry/Department/Agency: Culture Department</t>
  </si>
  <si>
    <t>Ministry/Department/Agency: National Orientation</t>
  </si>
  <si>
    <t xml:space="preserve">Desk Officer/Contact:   </t>
  </si>
  <si>
    <t>If Pre-qualification</t>
  </si>
  <si>
    <t>Purchase of Generating set  in Kano State Cultural Centre</t>
  </si>
  <si>
    <t>FMTC. 001</t>
  </si>
  <si>
    <t>23rd - 27th May</t>
  </si>
  <si>
    <t>30th May - 3rd June</t>
  </si>
  <si>
    <t>Purchase of Generating set  in Akwa Ibom State Cultural Centre</t>
  </si>
  <si>
    <t>FMTC. 002</t>
  </si>
  <si>
    <t>22nd March</t>
  </si>
  <si>
    <t>Implementation of Cultural Policy</t>
  </si>
  <si>
    <t>FMTC. 003</t>
  </si>
  <si>
    <t>Abuja Carnival</t>
  </si>
  <si>
    <t>FMTC. 004</t>
  </si>
  <si>
    <t>Ministry/Department/Agency: Tourism Department</t>
  </si>
  <si>
    <t>Organization of an Int'l Investment Summit on the Master Plan and a National Workshop for Stakeholders in Abuja and Lagos</t>
  </si>
  <si>
    <t>Liaison/Consultation with State Governments where the Flagship Projects are located.</t>
  </si>
  <si>
    <t>Capacity Building for Staff at UNWTO Headquarters and other Releveant Institutions</t>
  </si>
  <si>
    <t>Study Tours of South Africa, Jamaica and Egypt on Best practices in the Implementation of Masterplan</t>
  </si>
  <si>
    <t>Monitoring and Evaluation</t>
  </si>
  <si>
    <t>Production of High Quality Investment Brochures</t>
  </si>
  <si>
    <t>Ministry/Department/Agency: National Orientation Agency</t>
  </si>
  <si>
    <t>Desk Officer/Contact:   Remi Afolabi (Mrs) - 08037042130</t>
  </si>
  <si>
    <t>Purchase of Computers for Headquarters &amp; State Offices</t>
  </si>
  <si>
    <t>Purchase of Air-Conditional</t>
  </si>
  <si>
    <t>Purchase of Office Furniture for Headquarters &amp; State Offices</t>
  </si>
  <si>
    <t>Ministry/Department/Agency: National Commission for Museum and Monuments</t>
  </si>
  <si>
    <t>Desk Officer/Contact: Owolabi (Mrs) - 08033154914</t>
  </si>
  <si>
    <t>Documentation and Conservation of Collections</t>
  </si>
  <si>
    <t xml:space="preserve">15th - 29th March  </t>
  </si>
  <si>
    <t xml:space="preserve">29th March  </t>
  </si>
  <si>
    <t>4th - 18th April</t>
  </si>
  <si>
    <t>6th - 20th June</t>
  </si>
  <si>
    <t>26 July-13th August</t>
  </si>
  <si>
    <t>Acquisition and Protection of Antiquities</t>
  </si>
  <si>
    <t>Computeriation of Payroll in Jos, Lagos, Ibadan and Enugu.</t>
  </si>
  <si>
    <t>International Museun Day Celebration</t>
  </si>
  <si>
    <t>School Outreach Programme and Sensitization Programme</t>
  </si>
  <si>
    <t>Ministry/Department/Agency: National Council for Art and Culture</t>
  </si>
  <si>
    <t>Desk Officer/Contact:   Mohammad Mas'ud  - 07039600566</t>
  </si>
  <si>
    <t>Purchase of Office Furnitutre and Equipment</t>
  </si>
  <si>
    <t>NCAC/085</t>
  </si>
  <si>
    <t>IV</t>
  </si>
  <si>
    <t>1st - 15th Feb</t>
  </si>
  <si>
    <t>3rd - 17th March</t>
  </si>
  <si>
    <t>18th March</t>
  </si>
  <si>
    <t xml:space="preserve">21st - 1st April </t>
  </si>
  <si>
    <t>4th - 15th April</t>
  </si>
  <si>
    <t>6th - 13th May</t>
  </si>
  <si>
    <t>Ministry/Department/Agency: Centre for Black and African Arts and Civilization (CBAAC)</t>
  </si>
  <si>
    <t>Desk Officer/Contact:    - 08033354332</t>
  </si>
  <si>
    <t>1 - 2wks</t>
  </si>
  <si>
    <t>Equipment for Preserving Black and African Arts, Treasure, Culture and Transparencies</t>
  </si>
  <si>
    <t>065060510010000</t>
  </si>
  <si>
    <t>5th - 19th April</t>
  </si>
  <si>
    <t>26th May - 10th June</t>
  </si>
  <si>
    <t>13th - 27th June</t>
  </si>
  <si>
    <t>Augumentation of the Centre's Collection (Artworks, Artefacts and Archival Materials)</t>
  </si>
  <si>
    <t>065060510020000</t>
  </si>
  <si>
    <t>II</t>
  </si>
  <si>
    <t>Purchase of Books, Journals and Periodicals</t>
  </si>
  <si>
    <t>065060510030000</t>
  </si>
  <si>
    <t>III</t>
  </si>
  <si>
    <t>Hall of Fame - Equipping and Documentation of Honorees</t>
  </si>
  <si>
    <t>065060510040000</t>
  </si>
  <si>
    <t>Restoration and Rehabilitation of CBAAC Museum</t>
  </si>
  <si>
    <t>065060510050000</t>
  </si>
  <si>
    <t>V</t>
  </si>
  <si>
    <t>Equpping and Upgrading of CBAAC Studio - Transfer of Tapes to Digital Formats.</t>
  </si>
  <si>
    <t>065060510060000</t>
  </si>
  <si>
    <t>VI</t>
  </si>
  <si>
    <t>Hosting of International Conference and Publication of proceedings on black and African Arts and Culture</t>
  </si>
  <si>
    <t>065060510070000</t>
  </si>
  <si>
    <t>VII</t>
  </si>
  <si>
    <t>Purchase of Project Vehicles - Hilux, Hiace Bus and Toyota Avensis for Ile-Ife, Igbo-Ukwu, Lafia Outreach Centres</t>
  </si>
  <si>
    <t>065060510080000</t>
  </si>
  <si>
    <t>VIII</t>
  </si>
  <si>
    <t>Establishment/Equipping of Outreach Centres in Lafia and Sokoto</t>
  </si>
  <si>
    <t>065060510090000</t>
  </si>
  <si>
    <t>IX</t>
  </si>
  <si>
    <t>Ministry/Department/Agency: National institute for Cultural Orientation (NICO)</t>
  </si>
  <si>
    <t>Office Stationeries &amp; Computer Consumables</t>
  </si>
  <si>
    <t>Teachnical Aids/Instruction Materials</t>
  </si>
  <si>
    <t>Ministry/Department/Agency: Human Resources Department</t>
  </si>
  <si>
    <t>Desk Officer/Contact: Mr Okorodudu Uruemu</t>
  </si>
  <si>
    <t>Purchase of Sports Equipment</t>
  </si>
  <si>
    <t>Drugs &amp; Medical Supplies</t>
  </si>
  <si>
    <t>Sporting Activities</t>
  </si>
  <si>
    <t>Security Services</t>
  </si>
  <si>
    <t>Ministry/Department/Agency: National Gallery of Art</t>
  </si>
  <si>
    <t>Desk Officer/Contact: Mr Bello 08059855769</t>
  </si>
  <si>
    <t xml:space="preserve">PURCHASE/ACQUISITION OF ART WORKS </t>
  </si>
  <si>
    <t>PURCHASE OF UTILITY VEHICLES.</t>
  </si>
  <si>
    <t>PURCHASE OF EXHIBITION TRUCKS.</t>
  </si>
  <si>
    <t>PURCHASE OF COMPUTERS AND COMPUTER ACCESSORIES</t>
  </si>
  <si>
    <t>PURCHASE OF COMPUTER PRINTERS</t>
  </si>
  <si>
    <t>PURCHASE OF PHOTOCOPYING MACHINES</t>
  </si>
  <si>
    <t>PURCHASE OF SHREDDING MACHINES</t>
  </si>
  <si>
    <t>PURCHASE OF SCANNERS</t>
  </si>
  <si>
    <t xml:space="preserve">PURCHASE OF OFFICE FURNITURE
</t>
  </si>
  <si>
    <t xml:space="preserve">                                Federal Ministry of Tourism, Culture and National Orientation          2011 Procurement Plan WORKS</t>
  </si>
  <si>
    <t>Equipping of ICT Unit</t>
  </si>
  <si>
    <t>2 Lots</t>
  </si>
  <si>
    <t>Consultancy/Equipping of E-Library</t>
  </si>
  <si>
    <t>Purchase of Library Equipment, Books and Journals</t>
  </si>
  <si>
    <t>Maintenance of Computers and ICT Equipment</t>
  </si>
  <si>
    <t>Interconnectivity/Computerization of the Ministry</t>
  </si>
  <si>
    <t xml:space="preserve">    </t>
  </si>
  <si>
    <t xml:space="preserve">Desk Officer/Contact #: </t>
  </si>
  <si>
    <t>Cultural Industry Project in Kano</t>
  </si>
  <si>
    <t>FMTC.001</t>
  </si>
  <si>
    <t>35,000,00.00</t>
  </si>
  <si>
    <t>15th  - 29th Mar</t>
  </si>
  <si>
    <t>19th Apr - 17th May</t>
  </si>
  <si>
    <t>24th May - 7th June</t>
  </si>
  <si>
    <t>Cultural Industry Project in Akwa Ibom State</t>
  </si>
  <si>
    <t>FMTC.002</t>
  </si>
  <si>
    <t>Budgetary Year: 2011 Tourism Department</t>
  </si>
  <si>
    <t xml:space="preserve">Desk Officer/Contact: </t>
  </si>
  <si>
    <t>Procurement of Project Vehicles (1No. SUV, and 1 No. 16 Seater Bus)</t>
  </si>
  <si>
    <t>March</t>
  </si>
  <si>
    <t>7th June - 19th July</t>
  </si>
  <si>
    <t>19th July</t>
  </si>
  <si>
    <t>26th July - 8th Aug</t>
  </si>
  <si>
    <t>Provision of Additional Items/Information Management System (ICT) Equipment in the Project Secretariat.</t>
  </si>
  <si>
    <t>Budgetary Year: 2011 National Orientation Agency (NOA)</t>
  </si>
  <si>
    <t>Desk Officer/Contact: Remi Afolabi (Mrs) - 08037042130</t>
  </si>
  <si>
    <t>Renovation of Accommodation (Selected State Directorate Offices)</t>
  </si>
  <si>
    <t>Feb</t>
  </si>
  <si>
    <t>Ministry/Department/Agency: National Commission for Museums and Monuments</t>
  </si>
  <si>
    <t>Desk Officer/Contact #: Owolabi  08033154914</t>
  </si>
  <si>
    <t xml:space="preserve">Restoration and Rehabilitation of National Monuments, Heritage and Sites </t>
  </si>
  <si>
    <t>14th Mar. - 4th Apr. '11</t>
  </si>
  <si>
    <t>4th Apr. 2011</t>
  </si>
  <si>
    <t>11th - 25th Apr</t>
  </si>
  <si>
    <t>30th May - 6th June</t>
  </si>
  <si>
    <t>7th - 14th June</t>
  </si>
  <si>
    <t>Archiological, Ethnographic and Research Projects</t>
  </si>
  <si>
    <t>Prospecting Development Site for Listing in World Heritage</t>
  </si>
  <si>
    <t xml:space="preserve">Actualisation and Restoration Motna </t>
  </si>
  <si>
    <t>6th Apr - 20th Apr. '11</t>
  </si>
  <si>
    <t>Conservation and Restoration of Two World Heritage Sites</t>
  </si>
  <si>
    <t>26th Apr. - 10th May. 11</t>
  </si>
  <si>
    <t>10th May. 2011</t>
  </si>
  <si>
    <t>16th May - 6th June</t>
  </si>
  <si>
    <t>4th - 11th July</t>
  </si>
  <si>
    <t>12th - 19th July</t>
  </si>
  <si>
    <t>On request</t>
  </si>
  <si>
    <t>Winning more Heritage sites for Nigeria</t>
  </si>
  <si>
    <t>Institute of Archiology and Museums Studies</t>
  </si>
  <si>
    <t>26th Apr. - 10th May</t>
  </si>
  <si>
    <t>Ministry/Department/Agency: National Council for Arts and Culture</t>
  </si>
  <si>
    <t>Desk Officer/Contact #: Mohammad Mas'ud - 07039600566</t>
  </si>
  <si>
    <t>National Research Centre or Textiles Traditions at Osogbo, Osun State</t>
  </si>
  <si>
    <t>NCAC/932</t>
  </si>
  <si>
    <t>National Research Centre on Boat Regatta in Uyo</t>
  </si>
  <si>
    <t>NCA/935</t>
  </si>
  <si>
    <t>Development of Crafts Centres a) Akwa Ibom b) Ikare c) Kano d) Sokoto</t>
  </si>
  <si>
    <t>Establishment of Cultural Village in Abuja</t>
  </si>
  <si>
    <t>NCAC/953</t>
  </si>
  <si>
    <t>Development of National Research Centre on Durbar Traditions</t>
  </si>
  <si>
    <t>NCAC/928</t>
  </si>
  <si>
    <t>Development of National Research Centre on Masqurade Traditions</t>
  </si>
  <si>
    <t>NCAC/934</t>
  </si>
  <si>
    <t>Maintenance/Improvement of Herbal Garden of Indigenous Plant Speeches</t>
  </si>
  <si>
    <t>NCAC/931</t>
  </si>
  <si>
    <t>Maintenance/Improvement of Lagos Craft Centre</t>
  </si>
  <si>
    <t>NCAC/975</t>
  </si>
  <si>
    <t>Establishment of Herbal Garden of Indigenous Plant Speecies Project (a) Taraba (b) Enugu</t>
  </si>
  <si>
    <t>Purchase of Audio-Visual and Library Equipment for Five Special Cultural Libraries</t>
  </si>
  <si>
    <t xml:space="preserve">                                                       </t>
  </si>
  <si>
    <t>Development of NCAC Permanent Site, Headquarters Abuja</t>
  </si>
  <si>
    <t>Establishment of National Herbal Garden of Indigenous Plants Speecies in Gombe State</t>
  </si>
  <si>
    <t>Ministry/Department/Agency: Centre for Black and African Arts Civilization (CBAAC)</t>
  </si>
  <si>
    <t>Desk Officer/Contact #: 08033354332</t>
  </si>
  <si>
    <t>Building of Igbo-Ukwu Outreach Centre Office</t>
  </si>
  <si>
    <t>0650605100100000</t>
  </si>
  <si>
    <t>Ministry/Department/Agency: National Theatre</t>
  </si>
  <si>
    <t>Purchase of Electronics/ICT &amp; Sound Equipment for Hall</t>
  </si>
  <si>
    <t>Purchase of Lighting Equipment for Halls</t>
  </si>
  <si>
    <t>Rehabilitation: Purchase of office Furniture and Equipments</t>
  </si>
  <si>
    <t>Apr</t>
  </si>
  <si>
    <t>12th Apr. - 17th May. '11</t>
  </si>
  <si>
    <t>17th May. 2011</t>
  </si>
  <si>
    <t>24th May- 6th June</t>
  </si>
  <si>
    <t xml:space="preserve"> 7th - 14th June </t>
  </si>
  <si>
    <t>14th - 28th June</t>
  </si>
  <si>
    <t xml:space="preserve">Rehabilitation: Purchase &amp; Replacement of electrical Parts </t>
  </si>
  <si>
    <t>Rehabilitation: Purchase of Sound Equipment (Mixers) for Banquet Hall &amp; Cinema Hall 1 &amp; 2</t>
  </si>
  <si>
    <t>Purchase of Two (2Nos) Professional Cinema Projectors</t>
  </si>
  <si>
    <t>Rehabilitation: Purchase of Banquet chairs for Halls</t>
  </si>
  <si>
    <t>PROCUREMENT PLAN: CONSULTANCT SERVICES</t>
  </si>
  <si>
    <t>MDA'S Approval</t>
  </si>
  <si>
    <t>Maintenance of Airstrips Across the Country</t>
  </si>
  <si>
    <t>Perimeter Fencing of Airstrips</t>
  </si>
  <si>
    <t>Provision of Basic Navigational Aids</t>
  </si>
  <si>
    <t>Organising Capacity Building and Skills Acquisition in Two (2) States ( Kano and Akwa Ibom)</t>
  </si>
  <si>
    <t>PROCUREMENT PLAN: CONSULTANCY SERVICES</t>
  </si>
  <si>
    <t>Budgetary Year: 2011 Capital Budget</t>
  </si>
  <si>
    <t>Desk Officer/Contact #: John A. Shamonda (DG)</t>
  </si>
  <si>
    <t xml:space="preserve">National Hydrometric Network: Establishment of Hydrological Stations equipped with OTT-Duosens and Nimbus equipment for surface water monitoring - LOTA (Hydrological Area1&amp;8)- Sokoto, Kano &amp; Borno States </t>
  </si>
  <si>
    <t>NCB (LCS)</t>
  </si>
  <si>
    <t>22Jan - 5Feb/11</t>
  </si>
  <si>
    <t>19 - 26 Feb/11</t>
  </si>
  <si>
    <t>1 - 14 Mar/11</t>
  </si>
  <si>
    <t>14 - 21 Mar/11</t>
  </si>
  <si>
    <t>14 - 28 Mar/11</t>
  </si>
  <si>
    <t>28Mar - 4Apr/11</t>
  </si>
  <si>
    <t>4 - 11Apr/11</t>
  </si>
  <si>
    <t>11 - 18 Apr/11</t>
  </si>
  <si>
    <t>18 - 25 Apr/11</t>
  </si>
  <si>
    <t>25Apr - 2May/11</t>
  </si>
  <si>
    <t>2 - 16 May/11</t>
  </si>
  <si>
    <t>16 - 30 May/11</t>
  </si>
  <si>
    <t>On demand</t>
  </si>
  <si>
    <t>30 Aug/11</t>
  </si>
  <si>
    <t>30 Sep/11</t>
  </si>
  <si>
    <t>C. O. Nze (AD)</t>
  </si>
  <si>
    <t>F. T. Oyeniyi (HOD)</t>
  </si>
  <si>
    <t>17-19 Feb/11</t>
  </si>
  <si>
    <t xml:space="preserve">National Hydrometric Network: Establishment of Hydrological Stations equipped with OTT-Duosens and Nimbus equipment for surface water monitoring - LOTB (Hydrological Area 2, 3, &amp; 4)-Niger,Kaduna, Katsina, &amp; Bauchi States </t>
  </si>
  <si>
    <t>National Hydrometric Network: Establishment of Hydrological Stations equipped with OTT-Duosens and Nimbus equipment for surface water monitoring - LOTC (Hydrological Area 5,6 &amp; 7)-Ogun, Oyo, Osun, Anambra &amp; Cross River States</t>
  </si>
  <si>
    <t>National Hydrometric Network: National Primary Hydrological Network Assessment in Hydrological Area VI (West Littoral)</t>
  </si>
  <si>
    <t>S. L. Mustapha</t>
  </si>
  <si>
    <t>M. O. Beckley (HOD)</t>
  </si>
  <si>
    <t>National Hydrometric Network: Nationwide Data Retrieval and Compilation project in Hydrological Area III (Upper Benue)</t>
  </si>
  <si>
    <t>National Hydrometric Network: Publication of Hydrological Year Book</t>
  </si>
  <si>
    <t>P. A. Nlekwa (HOD)</t>
  </si>
  <si>
    <t>National Hydrometric Network: Publication of Newsletters</t>
  </si>
  <si>
    <t>National Hydrometric Network: Publication of Scientific Bulletin</t>
  </si>
  <si>
    <t>National Hydrometric Network: Publication of Borehole Data Inventory</t>
  </si>
  <si>
    <t>National Hydrometric Network: Periodic Information Bulletin</t>
  </si>
  <si>
    <t>Niger Basin Authority/World Meteorological Organisation-assisted Hydroniger Project: Rehabilitation and installation of enamel gauge plates at the Niger-HYCOS stations on river Niger and Benue system (7 DCP Stations)</t>
  </si>
  <si>
    <t>River Discharge Measurement: River Discharge Measurement programme in Hydrological Area VII (East Littoral)</t>
  </si>
  <si>
    <t>D. A. Amodu</t>
  </si>
  <si>
    <t>Nationwide Sediment Yield Studies: Sediment Yield measurement/study in Hydrological Area V (Niger South)</t>
  </si>
  <si>
    <t>Floodplain Investigation/Studies: Flood plain investigation studies in Hydrological Area IV and V</t>
  </si>
  <si>
    <t>S. A. Ayuba (DD)</t>
  </si>
  <si>
    <t>River Flow Studies and Flood Forecasting: Instrumentation of Oshun River Basin in HA VI</t>
  </si>
  <si>
    <t>Study of Special Catchment Areas: Provision and Installation of Remote (Real-time) Data Communication System</t>
  </si>
  <si>
    <t>P. Nlekwa (HOD)</t>
  </si>
  <si>
    <t>Study of Water Resources of FCT: Inventory and Mapping of surface water bodies in the FCT</t>
  </si>
  <si>
    <t>Global Environment Facility (GEF) Project: Procurement and Installation of Automatic Weather Equipment at Sokoto (HAI) and Ilorin (HAII)</t>
  </si>
  <si>
    <t>Application of Isotope Hydrology Techniques: Determination of Groundwater geochemistry of the Coastal Plains Sand in HA V, LOT A (Awka-Enugu Axis)</t>
  </si>
  <si>
    <t>S. M. Babarinde (AD)</t>
  </si>
  <si>
    <t>P. Oburo (HOD)</t>
  </si>
  <si>
    <t>Application of Isotope Hydrology Techniques: Determination of Groundwater geochemistry of the Coastal Plain Sand in HA V, LOT B (Asaba-Port-Harcourt Axis)</t>
  </si>
  <si>
    <t>Hydrogeological Mapping: Preliminary Hydrogeological Data Collection of Hydrological Area V (HA V)</t>
  </si>
  <si>
    <t>E. N. Agbor (AD)</t>
  </si>
  <si>
    <t>G. O. Usifoh (HOD)</t>
  </si>
  <si>
    <t>Hydrogeological Mapping: Production of Stratisgraphic Profile of Hydrological Area V (HA V)</t>
  </si>
  <si>
    <t>Hydrogeological Mapping: Production of Hydrogeological Maps of Hydrological Area I (HA I)</t>
  </si>
  <si>
    <t>Groundwater Monitoring: Drilling of groundwater monitoring borehole equipped with data logger in Port-Harcourt, Rivers State</t>
  </si>
  <si>
    <t>Groundwater Monitoring: Drilling of groundwater monitoring borehole equipped with data logger in Yola, Adamawa State</t>
  </si>
  <si>
    <t>Groundwater Monitoring: Drilling of groundwater monitoring borehole equipped with data logger in Asaba, Delta State</t>
  </si>
  <si>
    <t>Groundwater Monitoring: Drilling of groundwater monitoring borehole equipped with data logger in Bida, Niger State</t>
  </si>
  <si>
    <t xml:space="preserve">Groundwater Monitoring: </t>
  </si>
  <si>
    <t>Saline water Intrusion Studies: Saline water intrusion studies in Gombe State</t>
  </si>
  <si>
    <t>L. Mberede (DD)</t>
  </si>
  <si>
    <t>Saline water Intrusion Studies: Saline water intrusion studies in Rivers State</t>
  </si>
  <si>
    <t>Nationwide Geophysical Investigations: Preliminary Hydrogeophysical Investigation of the Upper Benue Trough</t>
  </si>
  <si>
    <t>A. A. Adedeji (AD)</t>
  </si>
  <si>
    <t>Nationwide Geophysical Investigations: Instrumentation of Tubewells in Katsina State with OTT Orphimedes Data Loggers</t>
  </si>
  <si>
    <t>National Borehole Data Inventory: Borehole data inventory in Edo State</t>
  </si>
  <si>
    <t>L. Mberede (AD)</t>
  </si>
  <si>
    <t>National Borehole Data Inventory: Borehole data inventory in Delta State</t>
  </si>
  <si>
    <t>Data Rescue: Procurement of Hardware &amp; Software and Ancillary facilities for data management</t>
  </si>
  <si>
    <t>Hydrological Information Systems Networking (HYDRONET): Maintenance of Internet and Website</t>
  </si>
  <si>
    <t>M. I. Nwabufo (DD)</t>
  </si>
  <si>
    <t>Hydrological Information Systems networking (HYDRONET): Provision and Installation of hardware and Software and Ancillary facilities for Data Management</t>
  </si>
  <si>
    <t>Hydrological Information Systems Networking (HYDRONET): ICT Training on Website Design and Data Management</t>
  </si>
  <si>
    <t>Establishment of Eight Zonal Offices and Building of the Headquarters: Provision of Office equipment both at Headquarters and the eight (8) Zonal Offices in the eight (8) Hydrological Areas</t>
  </si>
  <si>
    <t>BUDGET YEAR :            2011 PROCUREMENT PLAN</t>
  </si>
  <si>
    <t xml:space="preserve">                                                            BASIC DATA</t>
  </si>
  <si>
    <t xml:space="preserve">        </t>
  </si>
  <si>
    <t>SPEC PROC NOTICE  ADVERT</t>
  </si>
  <si>
    <t xml:space="preserve">                       BIDING PERIOD</t>
  </si>
  <si>
    <t>Package number</t>
  </si>
  <si>
    <t>Lot No</t>
  </si>
  <si>
    <t>Preparation &amp; submission by MDA'S</t>
  </si>
  <si>
    <t>Advert for Prequalification</t>
  </si>
  <si>
    <t>Bid Inviatation Date</t>
  </si>
  <si>
    <t>Bid Opening-Closing</t>
  </si>
  <si>
    <t>OFFICE START - UP:</t>
  </si>
  <si>
    <t xml:space="preserve">   - FURNITURE</t>
  </si>
  <si>
    <t>NELMCO/GDS/2011/01</t>
  </si>
  <si>
    <t>Pre- qualification</t>
  </si>
  <si>
    <t>7/FEB/11- 18/FEB/11</t>
  </si>
  <si>
    <t>21/FEB/11-25/FEB/11</t>
  </si>
  <si>
    <t>28/FEB/11-11/MAR/11</t>
  </si>
  <si>
    <t>14/MAR/11- 25/MAR/11</t>
  </si>
  <si>
    <t>28/MAR/11 - 6/MAY/11</t>
  </si>
  <si>
    <t xml:space="preserve">   - EQUIPMENT</t>
  </si>
  <si>
    <t>NELMCO/GDS/2011/02</t>
  </si>
  <si>
    <t xml:space="preserve">   - VEHICHLE</t>
  </si>
  <si>
    <t>NELMCO/GDS/2011/03</t>
  </si>
  <si>
    <t xml:space="preserve">   - GENERATOR</t>
  </si>
  <si>
    <t>NELMCO/GDS/2011/04</t>
  </si>
  <si>
    <t xml:space="preserve">   - COMPUTER/SOFTWARE</t>
  </si>
  <si>
    <t>NELMCO/GDS/2011/05</t>
  </si>
  <si>
    <t xml:space="preserve">   - WEB-SITE DEVELOPMENT</t>
  </si>
  <si>
    <t>NELMCO/SER/2011/06</t>
  </si>
  <si>
    <t xml:space="preserve">   - OFFICE PARTITION</t>
  </si>
  <si>
    <t>NELMCO/WRK/2011/07</t>
  </si>
  <si>
    <t>Consultancy and due dilligence  on Assets and Liabilities and Pensions Verification and Actuary Services</t>
  </si>
  <si>
    <t>NELMCO/CNS/2011/08</t>
  </si>
  <si>
    <t>Pension Buy-out of PHCN Pensioners</t>
  </si>
  <si>
    <t>NELMCO/SER/2011/09</t>
  </si>
  <si>
    <t>DIRECT SOURCING</t>
  </si>
  <si>
    <t>Liquidation of Liabilities &amp; Legacy Debts of PHCN</t>
  </si>
  <si>
    <t>NELMCO/SER/2011/10</t>
  </si>
  <si>
    <t xml:space="preserve">                                                               BID EVALUATION</t>
  </si>
  <si>
    <t xml:space="preserve">                                      CONTRACT IMPLEMENTATION</t>
  </si>
  <si>
    <t>Arrival of goods</t>
  </si>
  <si>
    <t>9/MAY/11 - 27/MAY/11</t>
  </si>
  <si>
    <t>30/MAY/11 - 3/JUNE/11</t>
  </si>
  <si>
    <t>6/JUNE/11 - 10/JUNE/11</t>
  </si>
  <si>
    <t xml:space="preserve">13/JUNE/11- 24/JUNE/11 </t>
  </si>
  <si>
    <t>27/JUNE/11 - 1/JULY/11</t>
  </si>
  <si>
    <t>BOARD/ MANAGEMENT</t>
  </si>
  <si>
    <t>FACILITY MNGR</t>
  </si>
  <si>
    <t>MAIATENANCE OFFICER</t>
  </si>
  <si>
    <t xml:space="preserve">INFO TECH OFFICER </t>
  </si>
  <si>
    <t>30/MAY/11 - 10/JUNE/11</t>
  </si>
  <si>
    <t xml:space="preserve">13/JUNE/11 -17/JUNE/11 </t>
  </si>
  <si>
    <t>20/JUNE/11 - 24/JUNE/11</t>
  </si>
  <si>
    <t>27/JUNE/11 - 8/JULY/11</t>
  </si>
  <si>
    <t>II/JULY/11 - 13/JULY/11</t>
  </si>
  <si>
    <t>MD</t>
  </si>
  <si>
    <t>MDA Approval/ BPP  "NO OBJECTION"</t>
  </si>
  <si>
    <r>
      <t xml:space="preserve">MINISTRY/ AGENCY:    </t>
    </r>
    <r>
      <rPr>
        <sz val="14"/>
        <color theme="1"/>
        <rFont val="Tahoma"/>
        <family val="2"/>
      </rPr>
      <t>NIGERIA ELECTRICITY LIABILITY MANAGEMENT LTD/GTE</t>
    </r>
  </si>
  <si>
    <t xml:space="preserve">Procurement of Critical Materials for Maintenance of the Network </t>
  </si>
  <si>
    <t>Inspection/ Final Acceptance</t>
  </si>
  <si>
    <r>
      <t>Negotiations
(</t>
    </r>
    <r>
      <rPr>
        <b/>
        <strike/>
        <sz val="13.5"/>
        <rFont val="Tahoma"/>
        <family val="2"/>
      </rPr>
      <t>N</t>
    </r>
    <r>
      <rPr>
        <b/>
        <sz val="13.5"/>
        <rFont val="Tahoma"/>
        <family val="2"/>
      </rPr>
      <t xml:space="preserve">) </t>
    </r>
  </si>
  <si>
    <r>
      <t xml:space="preserve">Contract Amount Certified in </t>
    </r>
    <r>
      <rPr>
        <b/>
        <strike/>
        <sz val="13.5"/>
        <rFont val="Tahoma"/>
        <family val="2"/>
      </rPr>
      <t>N</t>
    </r>
  </si>
  <si>
    <r>
      <t xml:space="preserve">Budgetary Year: </t>
    </r>
    <r>
      <rPr>
        <b/>
        <sz val="15"/>
        <rFont val="Tahoma"/>
        <family val="2"/>
      </rPr>
      <t>Works</t>
    </r>
  </si>
  <si>
    <r>
      <t xml:space="preserve">Contract Amount Certified in </t>
    </r>
    <r>
      <rPr>
        <b/>
        <strike/>
        <sz val="14"/>
        <rFont val="Tahoma"/>
        <family val="2"/>
      </rPr>
      <t>N</t>
    </r>
  </si>
  <si>
    <r>
      <t xml:space="preserve">Ministry/Department/Agency: </t>
    </r>
    <r>
      <rPr>
        <b/>
        <sz val="15"/>
        <rFont val="Tahoma"/>
        <family val="2"/>
      </rPr>
      <t xml:space="preserve">WORKS - HIGHWAYS CONSTRUCTION &amp; REHABILITATION </t>
    </r>
  </si>
  <si>
    <r>
      <t>Budgetary Year: 2011 --</t>
    </r>
    <r>
      <rPr>
        <b/>
        <sz val="15"/>
        <rFont val="Tahoma"/>
        <family val="2"/>
      </rPr>
      <t xml:space="preserve"> Works</t>
    </r>
  </si>
  <si>
    <r>
      <t>Negotiations 
if Any
(</t>
    </r>
    <r>
      <rPr>
        <b/>
        <strike/>
        <sz val="14"/>
        <rFont val="Tahoma"/>
        <family val="2"/>
      </rPr>
      <t>N</t>
    </r>
    <r>
      <rPr>
        <b/>
        <sz val="14"/>
        <rFont val="Tahoma"/>
        <family val="2"/>
      </rPr>
      <t xml:space="preserve">) </t>
    </r>
  </si>
  <si>
    <t xml:space="preserve">Budgetary Year: 2011 --- Works </t>
  </si>
  <si>
    <t>17th Jan - 31st
Jan</t>
  </si>
  <si>
    <t>31st Jan - 7th Feb</t>
  </si>
  <si>
    <t>Ministry/Department/Agency: WORKS - STOCK VERIFICATION</t>
  </si>
  <si>
    <t>Ministry/Department/Agency: WORKS -INTERNAL AUDIT</t>
  </si>
  <si>
    <t>30th May  -  6th May</t>
  </si>
  <si>
    <t>Budgetary Year: 2011 --- New Projects</t>
  </si>
  <si>
    <t>Sep 1st - Nov 30th</t>
  </si>
  <si>
    <t>Ministry/Department/Agency:Mine and Steel  COMEG</t>
  </si>
  <si>
    <t>Ministry/Department/Agency: Federal Ministry Of Justice</t>
  </si>
  <si>
    <t>Ministry/Department/Agency:  Nigeria Hydrological Services Agency - NIHSA</t>
  </si>
  <si>
    <t>Ministry/Department/Agency: (Ministry of Tourism and Culture)  PRD Department</t>
  </si>
  <si>
    <t>Ministry/Department/Agency: PRD Department</t>
  </si>
  <si>
    <r>
      <t>I</t>
    </r>
    <r>
      <rPr>
        <b/>
        <sz val="12"/>
        <rFont val="Tahoma"/>
        <family val="2"/>
      </rPr>
      <t>CT Capacity Building for Staff</t>
    </r>
  </si>
  <si>
    <t xml:space="preserve">Ministry/Department/Agency: Federal Ministry of Sicence and Technology (FMST) </t>
  </si>
  <si>
    <r>
      <t xml:space="preserve">Estimated Amount in </t>
    </r>
    <r>
      <rPr>
        <strike/>
        <sz val="12"/>
        <rFont val="Tahoma"/>
        <family val="2"/>
      </rPr>
      <t>N</t>
    </r>
  </si>
  <si>
    <r>
      <t xml:space="preserve">Ministry/Department/Agency: </t>
    </r>
    <r>
      <rPr>
        <b/>
        <sz val="14"/>
        <rFont val="Tahoma"/>
        <family val="2"/>
      </rPr>
      <t>National University Commission</t>
    </r>
  </si>
  <si>
    <r>
      <t xml:space="preserve">Budgetory year: 2011 -- </t>
    </r>
    <r>
      <rPr>
        <b/>
        <sz val="14"/>
        <rFont val="Tahoma"/>
        <family val="2"/>
      </rPr>
      <t>Works</t>
    </r>
  </si>
  <si>
    <r>
      <rPr>
        <b/>
        <sz val="12"/>
        <rFont val="Tahoma"/>
        <family val="2"/>
      </rPr>
      <t>Animal Traction and Hand tools technology.</t>
    </r>
    <r>
      <rPr>
        <sz val="12"/>
        <rFont val="Tahoma"/>
        <family val="2"/>
      </rPr>
      <t xml:space="preserve"> Procurement of 100 units and animal drawn plough</t>
    </r>
  </si>
  <si>
    <r>
      <t xml:space="preserve">Development of Institutional Support for Agricultural Mechanization:                                    (i) </t>
    </r>
    <r>
      <rPr>
        <sz val="12"/>
        <rFont val="Tahoma"/>
        <family val="2"/>
      </rPr>
      <t>Procurement of assorted office equipment and training materials for  AMMOTRAC Misau, Bauchi State</t>
    </r>
  </si>
  <si>
    <r>
      <t xml:space="preserve">(ii) </t>
    </r>
    <r>
      <rPr>
        <sz val="12"/>
        <rFont val="Tahoma"/>
        <family val="2"/>
      </rPr>
      <t>Procurement of assorted office equipment and training materials for  AMMOTRAC Akure, Ondo State</t>
    </r>
  </si>
  <si>
    <r>
      <t xml:space="preserve">(iii)    </t>
    </r>
    <r>
      <rPr>
        <sz val="12"/>
        <rFont val="Tahoma"/>
        <family val="2"/>
      </rPr>
      <t>Procurement of 2 No tractor mounted slasher for the 2 AMMOTRAC centres at Misau and Akure</t>
    </r>
  </si>
  <si>
    <r>
      <t xml:space="preserve">Employment Generation in Mechanization Technology:   </t>
    </r>
    <r>
      <rPr>
        <sz val="12"/>
        <rFont val="Tahoma"/>
        <family val="2"/>
      </rPr>
      <t>Procurement of assorted equipment and materials for Blacksmiths and Artisans Training Centre (BATSU) Ilorin</t>
    </r>
  </si>
  <si>
    <r>
      <rPr>
        <b/>
        <sz val="12"/>
        <rFont val="Tahoma"/>
        <family val="2"/>
      </rPr>
      <t>Post-Harvest loss prevention technology:</t>
    </r>
    <r>
      <rPr>
        <sz val="12"/>
        <rFont val="Tahoma"/>
        <family val="2"/>
      </rPr>
      <t xml:space="preserve">                                                          (i)      Procurement of assorted office equipment and training materials for crop storage unit</t>
    </r>
  </si>
  <si>
    <r>
      <t xml:space="preserve"> </t>
    </r>
    <r>
      <rPr>
        <b/>
        <sz val="12"/>
        <rFont val="Tahoma"/>
        <family val="2"/>
      </rPr>
      <t>Medium Scale Cash Crop Development Pro -gramme (Cotton, Cassaca, Oilpalm, Rubber, Cocoa &amp; Sesame):</t>
    </r>
    <r>
      <rPr>
        <sz val="12"/>
        <rFont val="Tahoma"/>
        <family val="2"/>
      </rPr>
      <t xml:space="preserve"> The programme is aimed at boosting the production of cash crops to a level of self sufficiency to achieve growth in the agro-industrial sector</t>
    </r>
  </si>
  <si>
    <r>
      <rPr>
        <b/>
        <sz val="12"/>
        <rFont val="Tahoma"/>
        <family val="2"/>
      </rPr>
      <t xml:space="preserve">FOOD CROPS DEVELOPMENT PROGRAMME (CEREALS, PULSES,FRUIT TREES, ROOTS/TUBER &amp; VEGETABLES) </t>
    </r>
    <r>
      <rPr>
        <sz val="12"/>
        <rFont val="Tahoma"/>
        <family val="2"/>
      </rPr>
      <t xml:space="preserve">:The programme is aimed at boosting the production of food crops to a level of self sufficiency to achieve growth in the agro-industrial sector, improve level of employment and generate surplus for export. </t>
    </r>
  </si>
  <si>
    <r>
      <rPr>
        <b/>
        <sz val="12"/>
        <rFont val="Tahoma"/>
        <family val="2"/>
      </rPr>
      <t xml:space="preserve">        SEED PROCUREMENT (Certified)                                              A. CEREALS:                                                    </t>
    </r>
    <r>
      <rPr>
        <sz val="12"/>
        <rFont val="Tahoma"/>
        <family val="2"/>
      </rPr>
      <t xml:space="preserve">i) 144.65tons of OPV maize.                              ii) 47.32tons of millet seeds                      iii) 41.6tons of sorghum seeds                 iv) 38tons of wheat seed                             v) 183.6tons of rice seed              </t>
    </r>
  </si>
  <si>
    <r>
      <rPr>
        <b/>
        <sz val="12"/>
        <rFont val="Tahoma"/>
        <family val="2"/>
      </rPr>
      <t xml:space="preserve">B. LEGUMES      </t>
    </r>
    <r>
      <rPr>
        <sz val="12"/>
        <rFont val="Tahoma"/>
        <family val="2"/>
      </rPr>
      <t xml:space="preserve">                                                   i) 47.67tons of groundnut seeds               ii) 40.56tons of cowpea seeds                 iii) 50.31tons of soyabean seeds.     </t>
    </r>
  </si>
  <si>
    <r>
      <rPr>
        <b/>
        <sz val="12"/>
        <rFont val="Tahoma"/>
        <family val="2"/>
      </rPr>
      <t xml:space="preserve">C. CUTTINGS:                                                   </t>
    </r>
    <r>
      <rPr>
        <sz val="12"/>
        <rFont val="Tahoma"/>
        <family val="2"/>
      </rPr>
      <t xml:space="preserve">i) 1.3m yam minisetts                                     ii) 30,000 bundles of sweet potato vines                                                                iii) 360tons of potato seeds  </t>
    </r>
    <r>
      <rPr>
        <b/>
        <sz val="12"/>
        <rFont val="Tahoma"/>
        <family val="2"/>
      </rPr>
      <t xml:space="preserve">      </t>
    </r>
  </si>
  <si>
    <r>
      <t xml:space="preserve">                      </t>
    </r>
    <r>
      <rPr>
        <b/>
        <sz val="12"/>
        <rFont val="Tahoma"/>
        <family val="2"/>
      </rPr>
      <t xml:space="preserve">INPUTS: </t>
    </r>
    <r>
      <rPr>
        <sz val="12"/>
        <rFont val="Tahoma"/>
        <family val="2"/>
      </rPr>
      <t xml:space="preserve">                                                       </t>
    </r>
    <r>
      <rPr>
        <b/>
        <sz val="12"/>
        <rFont val="Tahoma"/>
        <family val="2"/>
      </rPr>
      <t xml:space="preserve">A. PESTICIDES:    </t>
    </r>
    <r>
      <rPr>
        <sz val="12"/>
        <rFont val="Tahoma"/>
        <family val="2"/>
      </rPr>
      <t xml:space="preserve">                                           i) 1,000 buckets of Aflasafe for maize                                                         ii) 23,500 litres of assorted agrochemicals for groundnut, soyabeans, cowpea, maize, millet, sorghum, wheat, potato, and 215tons of fungicides and 50tons of organic fertilizer.                                                       </t>
    </r>
  </si>
  <si>
    <r>
      <rPr>
        <b/>
        <sz val="12"/>
        <rFont val="Tahoma"/>
        <family val="2"/>
      </rPr>
      <t xml:space="preserve">B. EQUIPMENT       </t>
    </r>
    <r>
      <rPr>
        <sz val="12"/>
        <rFont val="Tahoma"/>
        <family val="2"/>
      </rPr>
      <t xml:space="preserve">                                     i) 40 units of water pumps                        ii) 36 units of groundnut motorized shellers                                                       iii) 10 units of groundnut oil extracting machines                                                    iv) 4 units of motorized cowpea shellers                                                      v) 5 units of soyabean threshing machines.         </t>
    </r>
  </si>
  <si>
    <r>
      <t xml:space="preserve">Contract Amount Certified in </t>
    </r>
    <r>
      <rPr>
        <b/>
        <strike/>
        <sz val="12"/>
        <rFont val="Tahoma"/>
        <family val="2"/>
      </rPr>
      <t>Nm</t>
    </r>
  </si>
  <si>
    <r>
      <t xml:space="preserve">Development of Institutional Support for Agricultural Mechanization:     </t>
    </r>
    <r>
      <rPr>
        <sz val="12"/>
        <rFont val="Tahoma"/>
        <family val="2"/>
      </rPr>
      <t>Construction of Office complex, Classroom and Administrative block at AMMOTRAC Akure, Ondo State</t>
    </r>
  </si>
  <si>
    <r>
      <t xml:space="preserve">Employment Generation in Mechanization Technology:   </t>
    </r>
    <r>
      <rPr>
        <sz val="12"/>
        <rFont val="Tahoma"/>
        <family val="2"/>
      </rPr>
      <t>Renovation, Rehabilitation and Expansion of Hostels @ BATSU Ilorin</t>
    </r>
  </si>
  <si>
    <r>
      <t xml:space="preserve">Post-Harvest loss prevention technology:    </t>
    </r>
    <r>
      <rPr>
        <sz val="12"/>
        <rFont val="Tahoma"/>
        <family val="2"/>
      </rPr>
      <t>Construction and Installation of  on-farm storage structures for demonstration, popularization and distribution to beneficiaries</t>
    </r>
  </si>
  <si>
    <t>Ministry/Department/Agency: Ministry of Labour</t>
  </si>
  <si>
    <t>Ministry/Department/Agency:  Federal Neuro-Psychiatric Hospital, Yaba Lagos</t>
  </si>
  <si>
    <t>Budget Year: 2011 --- Works</t>
  </si>
  <si>
    <t>Ministry/Department/Agency:  Federal Ministry Of Justice</t>
  </si>
  <si>
    <r>
      <rPr>
        <b/>
        <sz val="12"/>
        <color rgb="FF000000"/>
        <rFont val="Tahoma"/>
        <family val="2"/>
      </rPr>
      <t>Ministry/Department/Agency: Federal Ministry Of Justice</t>
    </r>
  </si>
  <si>
    <t>Budget Year: 2011 --- Work</t>
  </si>
  <si>
    <t>Budget Year: 2011 --- Consultancy Services</t>
  </si>
  <si>
    <t>Ministry/Department/Agency: Nigerian Electricity Regulatory Commission</t>
  </si>
  <si>
    <t>Budget Year: 2011 --- Consulting Services</t>
  </si>
  <si>
    <r>
      <rPr>
        <b/>
        <sz val="12"/>
        <color rgb="FF000000"/>
        <rFont val="Tahoma"/>
        <family val="2"/>
      </rPr>
      <t>Ministry/Department/Agency: Nigerian Electricity Regulatory Commission</t>
    </r>
  </si>
  <si>
    <t>Ministry/Department/Agency: Ibadan Electricity Distribution Company (PHCN)</t>
  </si>
  <si>
    <t>Budget Year: 2011 --- Non-Consultancy Services</t>
  </si>
  <si>
    <t>Budget Year: 2011 -- Cosultancy Services</t>
  </si>
  <si>
    <t>Ministry/Department/Agency: Civil Defence, Immigration and Prison Service Board (CIPB)</t>
  </si>
  <si>
    <t>Budget Year: 2011 --- Consultancy Service</t>
  </si>
  <si>
    <t xml:space="preserve">Ministry/Department/Agency: INTERIOR </t>
  </si>
  <si>
    <t>Budgetary Year: 2011 -- Consultancy Services</t>
  </si>
  <si>
    <t>Budgetary Year: 2011  -- Goods</t>
  </si>
  <si>
    <t>Budget Year: 2011 -- Goods</t>
  </si>
  <si>
    <t>Ministry/Department/Agency: NIGERIAN CIVIL AVIATION AUTHORITY</t>
  </si>
  <si>
    <t>Ministry/Department/Agency: Nigerian Meteorological Agency</t>
  </si>
  <si>
    <t>Procurement Plan - Consultancy</t>
  </si>
  <si>
    <t>Ministry/Department/Agency: FMIC/NIPOST</t>
  </si>
  <si>
    <t>2011 - Works</t>
  </si>
  <si>
    <t>Budgetary Year:  2011 - Works</t>
  </si>
  <si>
    <t>Budgetary Year:  2011---Works</t>
  </si>
  <si>
    <t>Ministry/Department/Agency: NTA</t>
  </si>
  <si>
    <t>Ministry/Department/Agency: VOICE OF NIGERIA</t>
  </si>
  <si>
    <t xml:space="preserve">Ministry/Department/Agency: TELECOMS AND POSTAL SERVICES </t>
  </si>
  <si>
    <t xml:space="preserve">Budgetary Year: 2011 --- Consultancy Services </t>
  </si>
  <si>
    <t>2011 -- Goods</t>
  </si>
  <si>
    <t>Budgetary Year:  2011 -- Consultancy Services</t>
  </si>
  <si>
    <t xml:space="preserve">Ministry/Department/Agency: FEDERAL MINSITRY OF WORKS: DEPARTMENT OF FINANCE AND ACCOUNT </t>
  </si>
  <si>
    <t>Ministry/Department/Agency: WORKS - HIGHWAY PLANNING &amp; DESIGN</t>
  </si>
  <si>
    <t>Ministry/Department/Agency: Min. WORKS - HUMAN RESOURCES</t>
  </si>
  <si>
    <t xml:space="preserve">Ministry/Department/Agency: Min. WORKS - LEGAL UNIT </t>
  </si>
  <si>
    <t>Budgetary Year: 2011 --- Consultancy Unit</t>
  </si>
  <si>
    <t>Ministry/Department/Agency: Min. WORKS - PRESS &amp; PUBLIC RELATION UNIT</t>
  </si>
  <si>
    <t>Ministry/Department/Agency: WORKS - PUBLIC PROCUREMENT</t>
  </si>
  <si>
    <t xml:space="preserve">Ministry/Department/Agency: WORKS  - ENGINEERING SERVICES </t>
  </si>
  <si>
    <t>Budgetary Year: 2011 --- Consultancy services</t>
  </si>
  <si>
    <t>Ministry/Department/Agency:  BENIN ELECTRICITY DISTRIBUTION COMPANY</t>
  </si>
  <si>
    <r>
      <t xml:space="preserve">Desk Officer/Contact #: Surajo Abdullahi </t>
    </r>
    <r>
      <rPr>
        <sz val="12"/>
        <color indexed="8"/>
        <rFont val="Tahoma"/>
        <family val="2"/>
      </rPr>
      <t>(08051388884) Email: pmprocjebbahydro@yahoo.com</t>
    </r>
  </si>
  <si>
    <r>
      <t xml:space="preserve">                 </t>
    </r>
    <r>
      <rPr>
        <b/>
        <sz val="12"/>
        <color indexed="8"/>
        <rFont val="Tahoma"/>
        <family val="2"/>
      </rPr>
      <t xml:space="preserve"> BASIC DATA</t>
    </r>
  </si>
  <si>
    <r>
      <t xml:space="preserve">Desk Officer/Contact #: Surajo Abdullahi: </t>
    </r>
    <r>
      <rPr>
        <sz val="12"/>
        <color indexed="8"/>
        <rFont val="Tahoma"/>
        <family val="2"/>
      </rPr>
      <t>(08051388884) Email: pmprocjebbahydro@yahoo.com</t>
    </r>
  </si>
  <si>
    <r>
      <t xml:space="preserve">Certified in </t>
    </r>
    <r>
      <rPr>
        <strike/>
        <sz val="12"/>
        <color indexed="8"/>
        <rFont val="Tahoma"/>
        <family val="2"/>
      </rPr>
      <t>N</t>
    </r>
  </si>
  <si>
    <t>Ministry/Department/Agency:   PHCN:  Kainji Hydro Electric Plc.</t>
  </si>
  <si>
    <r>
      <t xml:space="preserve">Desk Officer/Contact #:  Abdul Aziz Ibrahim: </t>
    </r>
    <r>
      <rPr>
        <sz val="12"/>
        <color indexed="8"/>
        <rFont val="Tahoma"/>
        <family val="2"/>
      </rPr>
      <t>(08054426191) Email: mairauta@yahoo.com</t>
    </r>
  </si>
  <si>
    <t>Budgetary Year: 2010 --- On-going project</t>
  </si>
  <si>
    <r>
      <t>Total Cost(</t>
    </r>
    <r>
      <rPr>
        <sz val="12"/>
        <rFont val="Tahoma"/>
        <family val="2"/>
      </rPr>
      <t>=N=</t>
    </r>
    <r>
      <rPr>
        <b/>
        <sz val="12"/>
        <rFont val="Tahoma"/>
        <family val="2"/>
      </rPr>
      <t>)</t>
    </r>
  </si>
  <si>
    <t>2011 PROCUREMENT PLAN FOR GOODS</t>
  </si>
  <si>
    <t>2011 PROCUREMENT PLAN FOR WORKS</t>
  </si>
  <si>
    <t>Ministry of Power: Department of Planning, Research &amp; Statistics</t>
  </si>
  <si>
    <t>Ministryof Power: Department of Planning, Research &amp; Statistics (IT INFRASTRUCTURE, NETWORKING AND SOFTWARE DEVELOPMENT)</t>
  </si>
  <si>
    <r>
      <rPr>
        <sz val="12"/>
        <rFont val="Tahoma"/>
        <family val="2"/>
      </rPr>
      <t>Sourcing</t>
    </r>
    <r>
      <rPr>
        <i/>
        <sz val="12"/>
        <rFont val="Tahoma"/>
        <family val="2"/>
      </rPr>
      <t xml:space="preserve"> </t>
    </r>
    <r>
      <rPr>
        <sz val="12"/>
        <rFont val="Tahoma"/>
        <family val="2"/>
      </rPr>
      <t>of Raw Materials</t>
    </r>
  </si>
  <si>
    <r>
      <t>Ministry/Department/Agency:</t>
    </r>
    <r>
      <rPr>
        <b/>
        <sz val="15"/>
        <color rgb="FF000000"/>
        <rFont val="Tahoma"/>
        <family val="2"/>
      </rPr>
      <t xml:space="preserve"> Nigerian Prison Service</t>
    </r>
  </si>
  <si>
    <r>
      <t xml:space="preserve">Budcgetry Year: </t>
    </r>
    <r>
      <rPr>
        <b/>
        <u/>
        <sz val="12"/>
        <color indexed="8"/>
        <rFont val="Calibri"/>
        <family val="2"/>
      </rPr>
      <t>2011</t>
    </r>
  </si>
  <si>
    <r>
      <t xml:space="preserve">Desk Officer/Contact #: </t>
    </r>
    <r>
      <rPr>
        <b/>
        <sz val="12"/>
        <color indexed="8"/>
        <rFont val="Calibri"/>
        <family val="2"/>
      </rPr>
      <t>O.A.Dada/08023617475</t>
    </r>
  </si>
  <si>
    <r>
      <t xml:space="preserve">Ministry/Department/Agency: </t>
    </r>
    <r>
      <rPr>
        <b/>
        <u/>
        <sz val="12"/>
        <color indexed="8"/>
        <rFont val="Calibri"/>
        <family val="2"/>
      </rPr>
      <t>Ministry of Interior/</t>
    </r>
    <r>
      <rPr>
        <b/>
        <u/>
        <sz val="14"/>
        <color indexed="8"/>
        <rFont val="Calibri"/>
        <family val="2"/>
      </rPr>
      <t>Federal Fire Service</t>
    </r>
  </si>
  <si>
    <r>
      <t xml:space="preserve">Ministry/ Department/Agency:   </t>
    </r>
    <r>
      <rPr>
        <b/>
        <sz val="14"/>
        <color theme="1"/>
        <rFont val="Tahoma"/>
        <family val="2"/>
      </rPr>
      <t>FEDERAL MINISTRY OF AVIATION</t>
    </r>
  </si>
  <si>
    <r>
      <t>Ministry/Department/Agency:</t>
    </r>
    <r>
      <rPr>
        <b/>
        <sz val="14"/>
        <rFont val="Tahoma"/>
        <family val="2"/>
      </rPr>
      <t>FMIC/FEDERAL GOVT PRESS</t>
    </r>
  </si>
  <si>
    <r>
      <t xml:space="preserve">Ministry/Department/Agency: </t>
    </r>
    <r>
      <rPr>
        <b/>
        <sz val="14"/>
        <rFont val="Tahoma"/>
        <family val="2"/>
      </rPr>
      <t>FEDERAL MINISTRY OF WORKS, HIGHWAYS (PLANNING AND DESIGN)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</si>
</sst>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-* #,##0.00_-;\-* #,##0.00_-;_-* &quot;-&quot;??_-;_-@_-"/>
    <numFmt numFmtId="165" formatCode="#,##0.00\ [$€-1]"/>
    <numFmt numFmtId="166" formatCode="#,##0_ ;[Red]\-#,##0\ "/>
    <numFmt numFmtId="167" formatCode="_(* #,##0_);_(* \(#,##0\);_(* &quot;-&quot;??_);_(@_)"/>
    <numFmt numFmtId="168" formatCode="#,##0.00;[Red]#,##0.00"/>
  </numFmts>
  <fonts count="71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5"/>
      <name val="Tahoma"/>
      <family val="2"/>
    </font>
    <font>
      <sz val="15"/>
      <name val="Tahoma"/>
      <family val="2"/>
    </font>
    <font>
      <b/>
      <strike/>
      <sz val="15"/>
      <name val="Tahoma"/>
      <family val="2"/>
    </font>
    <font>
      <sz val="15"/>
      <color rgb="FF000000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sz val="12"/>
      <color rgb="FF00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rgb="FF000000"/>
      <name val="Tahoma"/>
      <family val="2"/>
    </font>
    <font>
      <b/>
      <sz val="12"/>
      <color theme="1"/>
      <name val="Tahoma"/>
      <family val="2"/>
    </font>
    <font>
      <b/>
      <strike/>
      <sz val="12"/>
      <name val="Tahoma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trike/>
      <sz val="12"/>
      <name val="Calibri"/>
      <family val="2"/>
      <scheme val="minor"/>
    </font>
    <font>
      <sz val="12"/>
      <color theme="1"/>
      <name val="Tahoma"/>
      <family val="2"/>
    </font>
    <font>
      <sz val="12"/>
      <color indexed="47"/>
      <name val="Tahoma"/>
      <family val="2"/>
    </font>
    <font>
      <u/>
      <sz val="12"/>
      <name val="Tahoma"/>
      <family val="2"/>
    </font>
    <font>
      <b/>
      <u/>
      <sz val="12"/>
      <name val="Tahoma"/>
      <family val="2"/>
    </font>
    <font>
      <sz val="11"/>
      <color rgb="FF000000"/>
      <name val="Tahoma"/>
      <family val="2"/>
    </font>
    <font>
      <b/>
      <sz val="14"/>
      <name val="Tahoma"/>
      <family val="2"/>
    </font>
    <font>
      <b/>
      <sz val="14"/>
      <color indexed="8"/>
      <name val="Tahoma"/>
      <family val="2"/>
    </font>
    <font>
      <b/>
      <sz val="14"/>
      <color theme="1"/>
      <name val="Tahoma"/>
      <family val="2"/>
    </font>
    <font>
      <b/>
      <sz val="14"/>
      <color rgb="FF000000"/>
      <name val="Tahoma"/>
      <family val="2"/>
    </font>
    <font>
      <sz val="10"/>
      <color rgb="FF000000"/>
      <name val="Tahoma"/>
      <family val="2"/>
    </font>
    <font>
      <sz val="11"/>
      <color rgb="FF000000"/>
      <name val="Calibri"/>
      <family val="2"/>
    </font>
    <font>
      <sz val="14"/>
      <color rgb="FF000000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sz val="12"/>
      <color indexed="13"/>
      <name val="Tahoma"/>
      <family val="2"/>
    </font>
    <font>
      <b/>
      <sz val="10"/>
      <color theme="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4"/>
      <color theme="1"/>
      <name val="Tahoma"/>
      <family val="2"/>
    </font>
    <font>
      <u/>
      <sz val="10"/>
      <color theme="1"/>
      <name val="Tahoma"/>
      <family val="2"/>
    </font>
    <font>
      <sz val="14"/>
      <name val="Tahoma"/>
      <family val="2"/>
    </font>
    <font>
      <b/>
      <sz val="13.5"/>
      <name val="Tahoma"/>
      <family val="2"/>
    </font>
    <font>
      <sz val="13.5"/>
      <name val="Tahoma"/>
      <family val="2"/>
    </font>
    <font>
      <sz val="13.5"/>
      <color rgb="FF000000"/>
      <name val="Tahoma"/>
      <family val="2"/>
    </font>
    <font>
      <b/>
      <strike/>
      <sz val="13.5"/>
      <name val="Tahoma"/>
      <family val="2"/>
    </font>
    <font>
      <sz val="13.5"/>
      <color theme="1"/>
      <name val="Tahoma"/>
      <family val="2"/>
    </font>
    <font>
      <b/>
      <strike/>
      <sz val="14"/>
      <name val="Tahoma"/>
      <family val="2"/>
    </font>
    <font>
      <i/>
      <sz val="14"/>
      <name val="Tahoma"/>
      <family val="2"/>
    </font>
    <font>
      <b/>
      <u/>
      <sz val="14"/>
      <color indexed="8"/>
      <name val="Tahoma"/>
      <family val="2"/>
    </font>
    <font>
      <b/>
      <u/>
      <sz val="14"/>
      <color theme="1"/>
      <name val="Tahoma"/>
      <family val="2"/>
    </font>
    <font>
      <strike/>
      <sz val="12"/>
      <name val="Tahoma"/>
      <family val="2"/>
    </font>
    <font>
      <b/>
      <u/>
      <sz val="12"/>
      <color theme="1"/>
      <name val="Tahoma"/>
      <family val="2"/>
    </font>
    <font>
      <i/>
      <sz val="12"/>
      <name val="Tahoma"/>
      <family val="2"/>
    </font>
    <font>
      <sz val="12"/>
      <color rgb="FFFFFF00"/>
      <name val="Tahoma"/>
      <family val="2"/>
    </font>
    <font>
      <b/>
      <sz val="12"/>
      <color indexed="12"/>
      <name val="Tahoma"/>
      <family val="2"/>
    </font>
    <font>
      <b/>
      <u/>
      <sz val="12"/>
      <color indexed="8"/>
      <name val="Tahoma"/>
      <family val="2"/>
    </font>
    <font>
      <u/>
      <sz val="12"/>
      <color indexed="8"/>
      <name val="Tahoma"/>
      <family val="2"/>
    </font>
    <font>
      <strike/>
      <sz val="12"/>
      <color indexed="8"/>
      <name val="Tahoma"/>
      <family val="2"/>
    </font>
    <font>
      <u/>
      <sz val="12"/>
      <color theme="1"/>
      <name val="Tahoma"/>
      <family val="2"/>
    </font>
    <font>
      <sz val="12"/>
      <color rgb="FF000000"/>
      <name val="Calibri"/>
      <family val="2"/>
    </font>
    <font>
      <b/>
      <sz val="16"/>
      <name val="Tahoma"/>
      <family val="2"/>
    </font>
    <font>
      <b/>
      <sz val="15"/>
      <color rgb="FF000000"/>
      <name val="Tahoma"/>
      <family val="2"/>
    </font>
    <font>
      <u/>
      <sz val="12"/>
      <color theme="1"/>
      <name val="Calibri"/>
      <family val="2"/>
      <scheme val="minor"/>
    </font>
    <font>
      <b/>
      <u/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u/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FFFF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Dashed">
        <color indexed="64"/>
      </top>
      <bottom/>
      <diagonal/>
    </border>
    <border>
      <left style="dashed">
        <color indexed="64"/>
      </left>
      <right/>
      <top style="mediumDashed">
        <color indexed="64"/>
      </top>
      <bottom style="hair">
        <color indexed="64"/>
      </bottom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/>
      <right style="dashed">
        <color indexed="64"/>
      </right>
      <top style="mediumDashed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mediumDashed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mediumDashed">
        <color indexed="64"/>
      </top>
      <bottom style="hair">
        <color indexed="64"/>
      </bottom>
      <diagonal/>
    </border>
    <border>
      <left style="dashed">
        <color indexed="64"/>
      </left>
      <right style="mediumDashed">
        <color indexed="64"/>
      </right>
      <top style="mediumDash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ashed">
        <color indexed="64"/>
      </left>
      <right style="mediumDash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164" fontId="2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43" fontId="4" fillId="0" borderId="0" applyFont="0" applyFill="0" applyBorder="0" applyAlignment="0" applyProtection="0"/>
  </cellStyleXfs>
  <cellXfs count="3407">
    <xf numFmtId="0" fontId="0" fillId="0" borderId="0" xfId="0"/>
    <xf numFmtId="49" fontId="7" fillId="0" borderId="0" xfId="0" applyNumberFormat="1" applyFont="1" applyFill="1" applyBorder="1" applyAlignment="1">
      <alignment vertical="top"/>
    </xf>
    <xf numFmtId="49" fontId="7" fillId="0" borderId="0" xfId="0" applyNumberFormat="1" applyFont="1" applyFill="1" applyAlignment="1">
      <alignment vertical="top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/>
    <xf numFmtId="49" fontId="7" fillId="0" borderId="0" xfId="0" applyNumberFormat="1" applyFont="1" applyFill="1"/>
    <xf numFmtId="49" fontId="7" fillId="0" borderId="0" xfId="0" applyNumberFormat="1" applyFont="1" applyFill="1" applyBorder="1"/>
    <xf numFmtId="49" fontId="6" fillId="0" borderId="0" xfId="0" applyNumberFormat="1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49" fontId="6" fillId="0" borderId="33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Alignment="1">
      <alignment horizontal="center"/>
    </xf>
    <xf numFmtId="4" fontId="7" fillId="0" borderId="0" xfId="0" applyNumberFormat="1" applyFont="1" applyFill="1" applyBorder="1" applyAlignment="1" applyProtection="1">
      <alignment horizontal="center"/>
      <protection locked="0"/>
    </xf>
    <xf numFmtId="4" fontId="7" fillId="0" borderId="0" xfId="0" applyNumberFormat="1" applyFont="1" applyFill="1" applyBorder="1" applyAlignment="1" applyProtection="1">
      <alignment horizontal="center" vertical="center"/>
      <protection locked="0"/>
    </xf>
    <xf numFmtId="4" fontId="7" fillId="0" borderId="0" xfId="0" applyNumberFormat="1" applyFont="1" applyFill="1" applyBorder="1" applyAlignment="1" applyProtection="1">
      <protection locked="0"/>
    </xf>
    <xf numFmtId="49" fontId="10" fillId="0" borderId="0" xfId="0" applyNumberFormat="1" applyFont="1"/>
    <xf numFmtId="49" fontId="10" fillId="0" borderId="0" xfId="0" applyNumberFormat="1" applyFont="1" applyAlignment="1">
      <alignment vertical="top"/>
    </xf>
    <xf numFmtId="49" fontId="10" fillId="0" borderId="0" xfId="0" applyNumberFormat="1" applyFont="1" applyFill="1" applyAlignment="1">
      <alignment horizontal="left" vertical="center"/>
    </xf>
    <xf numFmtId="49" fontId="10" fillId="0" borderId="0" xfId="0" applyNumberFormat="1" applyFont="1" applyFill="1" applyBorder="1" applyAlignment="1">
      <alignment vertical="top"/>
    </xf>
    <xf numFmtId="49" fontId="10" fillId="0" borderId="0" xfId="0" applyNumberFormat="1" applyFont="1" applyFill="1" applyAlignment="1">
      <alignment vertical="top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2" borderId="4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3" borderId="9" xfId="0" applyFont="1" applyFill="1" applyBorder="1" applyAlignment="1">
      <alignment vertical="center" wrapText="1"/>
    </xf>
    <xf numFmtId="0" fontId="12" fillId="3" borderId="8" xfId="0" applyFont="1" applyFill="1" applyBorder="1" applyAlignment="1">
      <alignment vertical="center" wrapText="1"/>
    </xf>
    <xf numFmtId="0" fontId="12" fillId="0" borderId="9" xfId="0" applyFont="1" applyBorder="1" applyAlignment="1">
      <alignment wrapText="1"/>
    </xf>
    <xf numFmtId="0" fontId="12" fillId="4" borderId="9" xfId="0" applyFont="1" applyFill="1" applyBorder="1" applyAlignment="1">
      <alignment vertical="center" wrapText="1"/>
    </xf>
    <xf numFmtId="0" fontId="12" fillId="5" borderId="9" xfId="0" applyFont="1" applyFill="1" applyBorder="1" applyAlignment="1">
      <alignment horizontal="center"/>
    </xf>
    <xf numFmtId="0" fontId="12" fillId="4" borderId="9" xfId="0" quotePrefix="1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164" fontId="12" fillId="4" borderId="9" xfId="1" applyFont="1" applyFill="1" applyBorder="1" applyAlignment="1">
      <alignment horizontal="center" vertical="center" wrapText="1"/>
    </xf>
    <xf numFmtId="0" fontId="12" fillId="4" borderId="9" xfId="0" quotePrefix="1" applyFont="1" applyFill="1" applyBorder="1" applyAlignment="1">
      <alignment vertical="center" wrapText="1"/>
    </xf>
    <xf numFmtId="0" fontId="12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9" xfId="0" quotePrefix="1" applyFont="1" applyBorder="1" applyAlignment="1">
      <alignment horizontal="center"/>
    </xf>
    <xf numFmtId="164" fontId="12" fillId="0" borderId="9" xfId="1" applyFont="1" applyBorder="1" applyAlignment="1">
      <alignment horizontal="center"/>
    </xf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164" fontId="12" fillId="0" borderId="11" xfId="1" applyFont="1" applyBorder="1" applyAlignment="1">
      <alignment horizont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vertical="center" wrapText="1"/>
    </xf>
    <xf numFmtId="0" fontId="12" fillId="0" borderId="12" xfId="0" applyFont="1" applyBorder="1"/>
    <xf numFmtId="0" fontId="12" fillId="0" borderId="12" xfId="0" applyFont="1" applyBorder="1" applyAlignment="1">
      <alignment horizontal="center"/>
    </xf>
    <xf numFmtId="164" fontId="15" fillId="0" borderId="12" xfId="1" applyFont="1" applyBorder="1"/>
    <xf numFmtId="43" fontId="15" fillId="0" borderId="12" xfId="0" applyNumberFormat="1" applyFont="1" applyBorder="1"/>
    <xf numFmtId="164" fontId="12" fillId="0" borderId="9" xfId="1" applyFont="1" applyBorder="1"/>
    <xf numFmtId="0" fontId="15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wrapText="1"/>
    </xf>
    <xf numFmtId="0" fontId="12" fillId="5" borderId="9" xfId="0" applyFont="1" applyFill="1" applyBorder="1"/>
    <xf numFmtId="0" fontId="12" fillId="5" borderId="9" xfId="0" quotePrefix="1" applyFont="1" applyFill="1" applyBorder="1" applyAlignment="1">
      <alignment horizontal="center"/>
    </xf>
    <xf numFmtId="164" fontId="12" fillId="0" borderId="0" xfId="1" applyFont="1" applyBorder="1" applyAlignment="1">
      <alignment horizontal="center"/>
    </xf>
    <xf numFmtId="0" fontId="12" fillId="4" borderId="0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12" fillId="4" borderId="0" xfId="0" quotePrefix="1" applyFont="1" applyFill="1" applyBorder="1" applyAlignment="1">
      <alignment vertical="center" wrapText="1"/>
    </xf>
    <xf numFmtId="0" fontId="12" fillId="4" borderId="0" xfId="0" applyFont="1" applyFill="1" applyBorder="1" applyAlignment="1">
      <alignment vertical="center" wrapText="1"/>
    </xf>
    <xf numFmtId="49" fontId="10" fillId="0" borderId="0" xfId="0" applyNumberFormat="1" applyFont="1" applyFill="1" applyBorder="1"/>
    <xf numFmtId="49" fontId="10" fillId="0" borderId="0" xfId="0" applyNumberFormat="1" applyFont="1" applyFill="1"/>
    <xf numFmtId="49" fontId="10" fillId="0" borderId="14" xfId="0" applyNumberFormat="1" applyFont="1" applyFill="1" applyBorder="1" applyProtection="1">
      <protection locked="0"/>
    </xf>
    <xf numFmtId="49" fontId="10" fillId="0" borderId="0" xfId="0" applyNumberFormat="1" applyFont="1" applyFill="1" applyBorder="1" applyAlignment="1">
      <alignment wrapText="1"/>
    </xf>
    <xf numFmtId="49" fontId="11" fillId="0" borderId="0" xfId="0" applyNumberFormat="1" applyFont="1" applyFill="1" applyAlignment="1" applyProtection="1">
      <alignment vertical="center"/>
      <protection locked="0"/>
    </xf>
    <xf numFmtId="49" fontId="10" fillId="0" borderId="0" xfId="0" applyNumberFormat="1" applyFont="1" applyFill="1" applyBorder="1" applyAlignment="1">
      <alignment vertical="top" wrapText="1"/>
    </xf>
    <xf numFmtId="49" fontId="11" fillId="0" borderId="0" xfId="0" applyNumberFormat="1" applyFont="1" applyFill="1" applyAlignment="1" applyProtection="1">
      <alignment vertical="top"/>
      <protection locked="0"/>
    </xf>
    <xf numFmtId="49" fontId="10" fillId="0" borderId="0" xfId="0" applyNumberFormat="1" applyFont="1" applyAlignment="1">
      <alignment vertical="top" wrapText="1"/>
    </xf>
    <xf numFmtId="49" fontId="10" fillId="0" borderId="15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/>
    <xf numFmtId="49" fontId="10" fillId="0" borderId="16" xfId="0" applyNumberFormat="1" applyFont="1" applyFill="1" applyBorder="1"/>
    <xf numFmtId="0" fontId="12" fillId="0" borderId="0" xfId="0" applyFont="1" applyAlignment="1">
      <alignment wrapText="1"/>
    </xf>
    <xf numFmtId="0" fontId="12" fillId="0" borderId="38" xfId="0" applyFont="1" applyFill="1" applyBorder="1" applyAlignment="1">
      <alignment horizontal="left" vertical="center" wrapText="1"/>
    </xf>
    <xf numFmtId="0" fontId="12" fillId="0" borderId="38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49" fontId="10" fillId="0" borderId="15" xfId="0" applyNumberFormat="1" applyFont="1" applyFill="1" applyBorder="1"/>
    <xf numFmtId="49" fontId="10" fillId="0" borderId="38" xfId="0" applyNumberFormat="1" applyFont="1" applyFill="1" applyBorder="1" applyAlignment="1" applyProtection="1">
      <protection locked="0"/>
    </xf>
    <xf numFmtId="49" fontId="10" fillId="0" borderId="13" xfId="0" applyNumberFormat="1" applyFont="1" applyFill="1" applyBorder="1" applyAlignment="1" applyProtection="1">
      <alignment vertical="top"/>
      <protection locked="0"/>
    </xf>
    <xf numFmtId="49" fontId="10" fillId="0" borderId="15" xfId="0" applyNumberFormat="1" applyFont="1" applyFill="1" applyBorder="1" applyAlignment="1">
      <alignment vertical="top"/>
    </xf>
    <xf numFmtId="49" fontId="10" fillId="0" borderId="14" xfId="0" applyNumberFormat="1" applyFont="1" applyFill="1" applyBorder="1" applyAlignment="1">
      <alignment vertical="top"/>
    </xf>
    <xf numFmtId="49" fontId="10" fillId="0" borderId="16" xfId="0" applyNumberFormat="1" applyFont="1" applyFill="1" applyBorder="1" applyAlignment="1">
      <alignment vertical="top"/>
    </xf>
    <xf numFmtId="49" fontId="11" fillId="7" borderId="9" xfId="0" applyNumberFormat="1" applyFont="1" applyFill="1" applyBorder="1" applyAlignment="1">
      <alignment horizontal="center" vertical="top" wrapText="1"/>
    </xf>
    <xf numFmtId="49" fontId="11" fillId="0" borderId="0" xfId="0" applyNumberFormat="1" applyFont="1" applyFill="1" applyAlignment="1" applyProtection="1">
      <alignment vertical="top" wrapText="1"/>
      <protection locked="0"/>
    </xf>
    <xf numFmtId="49" fontId="10" fillId="0" borderId="38" xfId="0" applyNumberFormat="1" applyFont="1" applyFill="1" applyBorder="1" applyProtection="1">
      <protection locked="0"/>
    </xf>
    <xf numFmtId="49" fontId="10" fillId="6" borderId="15" xfId="0" applyNumberFormat="1" applyFont="1" applyFill="1" applyBorder="1" applyAlignment="1">
      <alignment vertical="top"/>
    </xf>
    <xf numFmtId="49" fontId="11" fillId="0" borderId="33" xfId="0" applyNumberFormat="1" applyFont="1" applyFill="1" applyBorder="1" applyAlignment="1" applyProtection="1">
      <alignment wrapText="1"/>
      <protection locked="0"/>
    </xf>
    <xf numFmtId="49" fontId="11" fillId="0" borderId="12" xfId="0" applyNumberFormat="1" applyFont="1" applyFill="1" applyBorder="1" applyAlignment="1">
      <alignment horizontal="center" vertical="center" wrapText="1"/>
    </xf>
    <xf numFmtId="49" fontId="19" fillId="0" borderId="15" xfId="0" applyNumberFormat="1" applyFont="1" applyFill="1" applyBorder="1" applyAlignment="1">
      <alignment vertical="top"/>
    </xf>
    <xf numFmtId="49" fontId="19" fillId="0" borderId="14" xfId="0" applyNumberFormat="1" applyFont="1" applyFill="1" applyBorder="1" applyAlignment="1">
      <alignment vertical="top"/>
    </xf>
    <xf numFmtId="49" fontId="19" fillId="0" borderId="16" xfId="0" applyNumberFormat="1" applyFont="1" applyFill="1" applyBorder="1" applyAlignment="1">
      <alignment vertical="top"/>
    </xf>
    <xf numFmtId="49" fontId="19" fillId="0" borderId="0" xfId="0" applyNumberFormat="1" applyFont="1" applyFill="1" applyAlignment="1">
      <alignment vertical="top"/>
    </xf>
    <xf numFmtId="49" fontId="18" fillId="0" borderId="0" xfId="0" applyNumberFormat="1" applyFont="1" applyFill="1" applyAlignment="1" applyProtection="1">
      <alignment vertical="top" wrapText="1"/>
      <protection locked="0"/>
    </xf>
    <xf numFmtId="49" fontId="19" fillId="0" borderId="0" xfId="0" applyNumberFormat="1" applyFont="1" applyFill="1" applyBorder="1" applyAlignment="1">
      <alignment vertical="top"/>
    </xf>
    <xf numFmtId="49" fontId="10" fillId="0" borderId="0" xfId="0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Fill="1" applyAlignment="1">
      <alignment vertical="center"/>
    </xf>
    <xf numFmtId="49" fontId="10" fillId="0" borderId="0" xfId="0" applyNumberFormat="1" applyFont="1" applyFill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0" fillId="0" borderId="68" xfId="0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Fill="1" applyBorder="1" applyAlignment="1" applyProtection="1">
      <alignment vertical="center"/>
      <protection locked="0"/>
    </xf>
    <xf numFmtId="0" fontId="10" fillId="0" borderId="41" xfId="0" applyFont="1" applyFill="1" applyBorder="1" applyAlignment="1">
      <alignment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vertical="center" wrapText="1"/>
    </xf>
    <xf numFmtId="0" fontId="11" fillId="0" borderId="59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67" xfId="0" applyFont="1" applyFill="1" applyBorder="1" applyAlignment="1">
      <alignment horizontal="center" vertical="center" wrapText="1"/>
    </xf>
    <xf numFmtId="0" fontId="10" fillId="0" borderId="70" xfId="0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wrapText="1"/>
    </xf>
    <xf numFmtId="49" fontId="10" fillId="0" borderId="14" xfId="0" applyNumberFormat="1" applyFont="1" applyFill="1" applyBorder="1" applyAlignment="1" applyProtection="1">
      <alignment horizontal="left" wrapText="1"/>
      <protection locked="0"/>
    </xf>
    <xf numFmtId="49" fontId="10" fillId="0" borderId="38" xfId="0" applyNumberFormat="1" applyFont="1" applyFill="1" applyBorder="1" applyAlignment="1">
      <alignment horizontal="left" wrapText="1"/>
    </xf>
    <xf numFmtId="49" fontId="10" fillId="0" borderId="0" xfId="0" applyNumberFormat="1" applyFont="1" applyFill="1" applyBorder="1" applyAlignment="1">
      <alignment horizontal="left" wrapText="1"/>
    </xf>
    <xf numFmtId="49" fontId="11" fillId="0" borderId="0" xfId="0" applyNumberFormat="1" applyFont="1" applyFill="1" applyAlignment="1" applyProtection="1">
      <alignment horizontal="left" vertical="center" wrapText="1"/>
      <protection locked="0"/>
    </xf>
    <xf numFmtId="49" fontId="10" fillId="0" borderId="38" xfId="0" applyNumberFormat="1" applyFont="1" applyFill="1" applyBorder="1" applyAlignment="1">
      <alignment horizontal="center" wrapText="1"/>
    </xf>
    <xf numFmtId="49" fontId="10" fillId="0" borderId="0" xfId="0" applyNumberFormat="1" applyFont="1" applyFill="1" applyBorder="1" applyAlignment="1">
      <alignment horizontal="center" wrapText="1"/>
    </xf>
    <xf numFmtId="49" fontId="10" fillId="0" borderId="20" xfId="0" applyNumberFormat="1" applyFont="1" applyFill="1" applyBorder="1" applyAlignment="1">
      <alignment horizontal="left" vertical="center" wrapText="1"/>
    </xf>
    <xf numFmtId="49" fontId="10" fillId="0" borderId="13" xfId="0" applyNumberFormat="1" applyFont="1" applyFill="1" applyBorder="1" applyAlignment="1">
      <alignment horizontal="left" vertical="center" wrapText="1"/>
    </xf>
    <xf numFmtId="49" fontId="10" fillId="0" borderId="17" xfId="0" applyNumberFormat="1" applyFont="1" applyFill="1" applyBorder="1" applyAlignment="1">
      <alignment horizontal="left" vertical="center" wrapText="1"/>
    </xf>
    <xf numFmtId="49" fontId="10" fillId="0" borderId="0" xfId="0" applyNumberFormat="1" applyFont="1" applyFill="1" applyAlignment="1">
      <alignment horizontal="left" vertical="center" wrapText="1"/>
    </xf>
    <xf numFmtId="49" fontId="11" fillId="0" borderId="14" xfId="0" applyNumberFormat="1" applyFont="1" applyFill="1" applyBorder="1" applyAlignment="1">
      <alignment horizontal="left" vertical="center" wrapText="1"/>
    </xf>
    <xf numFmtId="49" fontId="11" fillId="0" borderId="0" xfId="6" applyNumberFormat="1" applyFont="1" applyFill="1" applyBorder="1" applyAlignment="1">
      <alignment horizontal="left" vertical="center" wrapText="1"/>
    </xf>
    <xf numFmtId="49" fontId="11" fillId="0" borderId="0" xfId="6" applyNumberFormat="1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9" fontId="10" fillId="0" borderId="0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wrapText="1"/>
    </xf>
    <xf numFmtId="49" fontId="10" fillId="0" borderId="13" xfId="0" applyNumberFormat="1" applyFont="1" applyFill="1" applyBorder="1" applyAlignment="1" applyProtection="1">
      <alignment horizontal="left" wrapText="1"/>
      <protection locked="0"/>
    </xf>
    <xf numFmtId="49" fontId="10" fillId="0" borderId="0" xfId="0" applyNumberFormat="1" applyFont="1" applyFill="1" applyAlignment="1">
      <alignment horizontal="left" wrapText="1"/>
    </xf>
    <xf numFmtId="49" fontId="10" fillId="0" borderId="0" xfId="0" applyNumberFormat="1" applyFont="1" applyFill="1" applyAlignment="1">
      <alignment horizontal="left" vertical="top" wrapText="1"/>
    </xf>
    <xf numFmtId="49" fontId="11" fillId="0" borderId="0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49" fontId="11" fillId="0" borderId="12" xfId="0" applyNumberFormat="1" applyFont="1" applyFill="1" applyBorder="1" applyAlignment="1">
      <alignment horizontal="left" wrapText="1"/>
    </xf>
    <xf numFmtId="49" fontId="11" fillId="0" borderId="12" xfId="0" applyNumberFormat="1" applyFont="1" applyFill="1" applyBorder="1" applyAlignment="1">
      <alignment horizontal="left" vertical="center" wrapText="1"/>
    </xf>
    <xf numFmtId="0" fontId="16" fillId="9" borderId="73" xfId="0" applyFont="1" applyFill="1" applyBorder="1" applyAlignment="1"/>
    <xf numFmtId="0" fontId="12" fillId="0" borderId="59" xfId="0" applyFont="1" applyBorder="1" applyAlignment="1">
      <alignment wrapText="1"/>
    </xf>
    <xf numFmtId="0" fontId="12" fillId="0" borderId="59" xfId="0" applyFont="1" applyBorder="1" applyAlignment="1">
      <alignment vertical="top" wrapText="1"/>
    </xf>
    <xf numFmtId="0" fontId="12" fillId="0" borderId="82" xfId="0" applyFont="1" applyBorder="1" applyAlignment="1">
      <alignment wrapText="1"/>
    </xf>
    <xf numFmtId="0" fontId="12" fillId="0" borderId="59" xfId="0" applyFont="1" applyFill="1" applyBorder="1" applyAlignment="1">
      <alignment wrapText="1"/>
    </xf>
    <xf numFmtId="0" fontId="12" fillId="0" borderId="0" xfId="0" applyFont="1" applyBorder="1" applyAlignment="1">
      <alignment wrapText="1"/>
    </xf>
    <xf numFmtId="3" fontId="12" fillId="0" borderId="59" xfId="0" applyNumberFormat="1" applyFont="1" applyBorder="1" applyAlignment="1">
      <alignment wrapText="1"/>
    </xf>
    <xf numFmtId="15" fontId="12" fillId="0" borderId="59" xfId="0" applyNumberFormat="1" applyFont="1" applyBorder="1" applyAlignment="1">
      <alignment wrapText="1"/>
    </xf>
    <xf numFmtId="15" fontId="12" fillId="0" borderId="82" xfId="0" applyNumberFormat="1" applyFont="1" applyBorder="1" applyAlignment="1">
      <alignment wrapText="1"/>
    </xf>
    <xf numFmtId="3" fontId="12" fillId="0" borderId="59" xfId="0" applyNumberFormat="1" applyFont="1" applyBorder="1" applyAlignment="1">
      <alignment vertical="center" wrapText="1"/>
    </xf>
    <xf numFmtId="0" fontId="12" fillId="0" borderId="59" xfId="0" applyFont="1" applyBorder="1" applyAlignment="1">
      <alignment vertical="center" wrapText="1"/>
    </xf>
    <xf numFmtId="0" fontId="12" fillId="0" borderId="73" xfId="0" applyFont="1" applyBorder="1" applyAlignment="1">
      <alignment wrapText="1"/>
    </xf>
    <xf numFmtId="3" fontId="12" fillId="0" borderId="73" xfId="0" applyNumberFormat="1" applyFont="1" applyBorder="1" applyAlignment="1">
      <alignment wrapText="1"/>
    </xf>
    <xf numFmtId="0" fontId="12" fillId="0" borderId="74" xfId="0" applyFont="1" applyBorder="1" applyAlignment="1">
      <alignment wrapText="1"/>
    </xf>
    <xf numFmtId="0" fontId="12" fillId="0" borderId="16" xfId="0" applyFont="1" applyBorder="1" applyAlignment="1">
      <alignment wrapText="1"/>
    </xf>
    <xf numFmtId="3" fontId="12" fillId="0" borderId="9" xfId="0" applyNumberFormat="1" applyFont="1" applyBorder="1" applyAlignment="1">
      <alignment wrapText="1"/>
    </xf>
    <xf numFmtId="49" fontId="10" fillId="0" borderId="13" xfId="0" applyNumberFormat="1" applyFont="1" applyFill="1" applyBorder="1" applyProtection="1">
      <protection locked="0"/>
    </xf>
    <xf numFmtId="49" fontId="10" fillId="0" borderId="0" xfId="0" applyNumberFormat="1" applyFont="1" applyFill="1" applyBorder="1" applyAlignment="1"/>
    <xf numFmtId="49" fontId="11" fillId="0" borderId="19" xfId="0" applyNumberFormat="1" applyFont="1" applyFill="1" applyBorder="1" applyProtection="1">
      <protection locked="0"/>
    </xf>
    <xf numFmtId="49" fontId="11" fillId="0" borderId="0" xfId="0" applyNumberFormat="1" applyFont="1" applyFill="1"/>
    <xf numFmtId="49" fontId="10" fillId="0" borderId="32" xfId="0" applyNumberFormat="1" applyFont="1" applyFill="1" applyBorder="1" applyAlignment="1"/>
    <xf numFmtId="49" fontId="10" fillId="0" borderId="0" xfId="0" applyNumberFormat="1" applyFont="1" applyFill="1" applyAlignment="1">
      <alignment horizontal="center"/>
    </xf>
    <xf numFmtId="0" fontId="10" fillId="0" borderId="9" xfId="0" applyFont="1" applyFill="1" applyBorder="1" applyAlignment="1">
      <alignment wrapText="1"/>
    </xf>
    <xf numFmtId="49" fontId="10" fillId="0" borderId="9" xfId="0" applyNumberFormat="1" applyFont="1" applyFill="1" applyBorder="1" applyAlignment="1"/>
    <xf numFmtId="43" fontId="10" fillId="0" borderId="9" xfId="5" applyFont="1" applyFill="1" applyBorder="1"/>
    <xf numFmtId="4" fontId="10" fillId="0" borderId="9" xfId="0" applyNumberFormat="1" applyFont="1" applyFill="1" applyBorder="1" applyAlignment="1"/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 applyProtection="1">
      <protection locked="0"/>
    </xf>
    <xf numFmtId="49" fontId="10" fillId="0" borderId="30" xfId="0" applyNumberFormat="1" applyFont="1" applyFill="1" applyBorder="1" applyAlignment="1"/>
    <xf numFmtId="4" fontId="10" fillId="0" borderId="12" xfId="0" applyNumberFormat="1" applyFont="1" applyFill="1" applyBorder="1" applyAlignment="1"/>
    <xf numFmtId="49" fontId="10" fillId="0" borderId="12" xfId="0" applyNumberFormat="1" applyFont="1" applyFill="1" applyBorder="1" applyAlignment="1"/>
    <xf numFmtId="4" fontId="14" fillId="0" borderId="9" xfId="0" applyNumberFormat="1" applyFont="1" applyFill="1" applyBorder="1"/>
    <xf numFmtId="49" fontId="10" fillId="0" borderId="17" xfId="0" applyNumberFormat="1" applyFont="1" applyFill="1" applyBorder="1" applyAlignment="1">
      <alignment horizontal="center" wrapText="1"/>
    </xf>
    <xf numFmtId="49" fontId="10" fillId="0" borderId="9" xfId="0" applyNumberFormat="1" applyFont="1" applyFill="1" applyBorder="1" applyAlignment="1" applyProtection="1">
      <protection locked="0"/>
    </xf>
    <xf numFmtId="4" fontId="10" fillId="0" borderId="9" xfId="0" applyNumberFormat="1" applyFont="1" applyFill="1" applyBorder="1" applyAlignment="1" applyProtection="1">
      <protection locked="0"/>
    </xf>
    <xf numFmtId="49" fontId="10" fillId="0" borderId="16" xfId="0" applyNumberFormat="1" applyFont="1" applyFill="1" applyBorder="1" applyAlignment="1">
      <alignment horizontal="center" wrapText="1"/>
    </xf>
    <xf numFmtId="49" fontId="10" fillId="0" borderId="15" xfId="0" applyNumberFormat="1" applyFont="1" applyFill="1" applyBorder="1" applyAlignment="1"/>
    <xf numFmtId="49" fontId="10" fillId="0" borderId="9" xfId="0" applyNumberFormat="1" applyFont="1" applyFill="1" applyBorder="1" applyAlignment="1">
      <alignment wrapText="1"/>
    </xf>
    <xf numFmtId="4" fontId="10" fillId="0" borderId="30" xfId="0" applyNumberFormat="1" applyFont="1" applyFill="1" applyBorder="1" applyAlignment="1"/>
    <xf numFmtId="49" fontId="10" fillId="0" borderId="16" xfId="0" applyNumberFormat="1" applyFont="1" applyFill="1" applyBorder="1" applyAlignment="1"/>
    <xf numFmtId="4" fontId="10" fillId="0" borderId="32" xfId="0" applyNumberFormat="1" applyFont="1" applyFill="1" applyBorder="1" applyAlignment="1" applyProtection="1">
      <protection locked="0"/>
    </xf>
    <xf numFmtId="49" fontId="11" fillId="0" borderId="25" xfId="0" applyNumberFormat="1" applyFont="1" applyFill="1" applyBorder="1" applyAlignment="1"/>
    <xf numFmtId="49" fontId="10" fillId="0" borderId="26" xfId="0" applyNumberFormat="1" applyFont="1" applyFill="1" applyBorder="1" applyAlignment="1">
      <alignment horizontal="center" wrapText="1"/>
    </xf>
    <xf numFmtId="49" fontId="10" fillId="0" borderId="25" xfId="0" applyNumberFormat="1" applyFont="1" applyFill="1" applyBorder="1" applyAlignment="1"/>
    <xf numFmtId="49" fontId="10" fillId="0" borderId="9" xfId="0" applyNumberFormat="1" applyFont="1" applyFill="1" applyBorder="1"/>
    <xf numFmtId="0" fontId="12" fillId="0" borderId="0" xfId="0" applyFont="1"/>
    <xf numFmtId="0" fontId="10" fillId="0" borderId="66" xfId="0" applyFont="1" applyFill="1" applyBorder="1" applyAlignment="1">
      <alignment horizontal="center" vertical="center" wrapText="1"/>
    </xf>
    <xf numFmtId="0" fontId="10" fillId="0" borderId="63" xfId="0" applyFont="1" applyFill="1" applyBorder="1" applyAlignment="1">
      <alignment horizontal="center" vertical="center" wrapText="1"/>
    </xf>
    <xf numFmtId="0" fontId="10" fillId="0" borderId="64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 applyProtection="1">
      <alignment wrapText="1"/>
      <protection locked="0"/>
    </xf>
    <xf numFmtId="49" fontId="10" fillId="0" borderId="12" xfId="0" applyNumberFormat="1" applyFont="1" applyFill="1" applyBorder="1" applyAlignment="1" applyProtection="1">
      <alignment wrapText="1"/>
      <protection locked="0"/>
    </xf>
    <xf numFmtId="49" fontId="10" fillId="0" borderId="30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29" xfId="0" applyNumberFormat="1" applyFont="1" applyFill="1" applyBorder="1" applyAlignment="1" applyProtection="1">
      <alignment vertical="top" wrapText="1"/>
      <protection locked="0"/>
    </xf>
    <xf numFmtId="0" fontId="12" fillId="0" borderId="12" xfId="0" applyFont="1" applyFill="1" applyBorder="1" applyAlignment="1"/>
    <xf numFmtId="49" fontId="10" fillId="0" borderId="32" xfId="0" applyNumberFormat="1" applyFont="1" applyFill="1" applyBorder="1" applyAlignment="1" applyProtection="1">
      <alignment wrapText="1"/>
      <protection locked="0"/>
    </xf>
    <xf numFmtId="49" fontId="6" fillId="0" borderId="13" xfId="0" applyNumberFormat="1" applyFont="1" applyFill="1" applyBorder="1" applyProtection="1">
      <protection locked="0"/>
    </xf>
    <xf numFmtId="49" fontId="10" fillId="0" borderId="13" xfId="0" applyNumberFormat="1" applyFont="1" applyFill="1" applyBorder="1" applyAlignment="1" applyProtection="1">
      <alignment wrapText="1"/>
      <protection locked="0"/>
    </xf>
    <xf numFmtId="49" fontId="10" fillId="0" borderId="14" xfId="0" applyNumberFormat="1" applyFont="1" applyFill="1" applyBorder="1" applyAlignment="1" applyProtection="1">
      <alignment wrapText="1"/>
      <protection locked="0"/>
    </xf>
    <xf numFmtId="49" fontId="11" fillId="0" borderId="19" xfId="0" applyNumberFormat="1" applyFont="1" applyFill="1" applyBorder="1" applyAlignment="1" applyProtection="1">
      <alignment wrapText="1"/>
      <protection locked="0"/>
    </xf>
    <xf numFmtId="49" fontId="10" fillId="0" borderId="30" xfId="0" applyNumberFormat="1" applyFont="1" applyFill="1" applyBorder="1" applyAlignment="1" applyProtection="1">
      <protection locked="0"/>
    </xf>
    <xf numFmtId="4" fontId="10" fillId="0" borderId="0" xfId="0" applyNumberFormat="1" applyFont="1" applyFill="1" applyBorder="1" applyAlignment="1" applyProtection="1">
      <protection locked="0"/>
    </xf>
    <xf numFmtId="49" fontId="10" fillId="0" borderId="0" xfId="0" applyNumberFormat="1" applyFont="1" applyFill="1" applyBorder="1" applyAlignment="1" applyProtection="1">
      <protection locked="0"/>
    </xf>
    <xf numFmtId="49" fontId="10" fillId="0" borderId="19" xfId="0" applyNumberFormat="1" applyFont="1" applyFill="1" applyBorder="1" applyAlignment="1">
      <alignment horizontal="center" wrapText="1"/>
    </xf>
    <xf numFmtId="49" fontId="11" fillId="0" borderId="0" xfId="0" applyNumberFormat="1" applyFont="1" applyFill="1" applyBorder="1" applyAlignment="1"/>
    <xf numFmtId="4" fontId="25" fillId="0" borderId="0" xfId="0" applyNumberFormat="1" applyFont="1" applyFill="1" applyBorder="1" applyAlignment="1" applyProtection="1">
      <protection locked="0"/>
    </xf>
    <xf numFmtId="49" fontId="11" fillId="0" borderId="13" xfId="0" applyNumberFormat="1" applyFont="1" applyFill="1" applyBorder="1" applyProtection="1">
      <protection locked="0"/>
    </xf>
    <xf numFmtId="49" fontId="11" fillId="0" borderId="14" xfId="0" applyNumberFormat="1" applyFont="1" applyFill="1" applyBorder="1" applyProtection="1">
      <protection locked="0"/>
    </xf>
    <xf numFmtId="49" fontId="10" fillId="0" borderId="9" xfId="0" applyNumberFormat="1" applyFont="1" applyFill="1" applyBorder="1" applyAlignment="1">
      <alignment horizontal="center" wrapText="1"/>
    </xf>
    <xf numFmtId="49" fontId="11" fillId="0" borderId="9" xfId="0" applyNumberFormat="1" applyFont="1" applyFill="1" applyBorder="1" applyAlignment="1"/>
    <xf numFmtId="4" fontId="25" fillId="0" borderId="9" xfId="0" applyNumberFormat="1" applyFont="1" applyFill="1" applyBorder="1" applyAlignment="1" applyProtection="1">
      <protection locked="0"/>
    </xf>
    <xf numFmtId="0" fontId="12" fillId="0" borderId="0" xfId="0" applyFont="1" applyFill="1"/>
    <xf numFmtId="49" fontId="11" fillId="0" borderId="14" xfId="0" applyNumberFormat="1" applyFont="1" applyBorder="1" applyAlignment="1">
      <alignment horizontal="left" vertical="top"/>
    </xf>
    <xf numFmtId="49" fontId="10" fillId="0" borderId="0" xfId="0" applyNumberFormat="1" applyFont="1" applyBorder="1" applyAlignment="1">
      <alignment vertical="top" wrapText="1"/>
    </xf>
    <xf numFmtId="49" fontId="11" fillId="7" borderId="16" xfId="0" applyNumberFormat="1" applyFont="1" applyFill="1" applyBorder="1" applyAlignment="1">
      <alignment horizontal="center" vertical="top" wrapText="1"/>
    </xf>
    <xf numFmtId="49" fontId="11" fillId="7" borderId="14" xfId="0" applyNumberFormat="1" applyFont="1" applyFill="1" applyBorder="1" applyAlignment="1">
      <alignment horizontal="center" vertical="top" wrapText="1"/>
    </xf>
    <xf numFmtId="49" fontId="11" fillId="7" borderId="15" xfId="0" applyNumberFormat="1" applyFont="1" applyFill="1" applyBorder="1" applyAlignment="1">
      <alignment horizontal="center" vertical="top" wrapText="1"/>
    </xf>
    <xf numFmtId="49" fontId="11" fillId="0" borderId="0" xfId="0" applyNumberFormat="1" applyFont="1" applyFill="1" applyAlignment="1" applyProtection="1">
      <alignment horizontal="center" vertical="center"/>
      <protection locked="0"/>
    </xf>
    <xf numFmtId="49" fontId="10" fillId="0" borderId="14" xfId="0" applyNumberFormat="1" applyFont="1" applyFill="1" applyBorder="1" applyAlignment="1" applyProtection="1">
      <alignment horizontal="center" vertical="top" wrapText="1"/>
      <protection locked="0"/>
    </xf>
    <xf numFmtId="49" fontId="11" fillId="0" borderId="0" xfId="0" applyNumberFormat="1" applyFont="1" applyFill="1" applyAlignment="1" applyProtection="1">
      <alignment horizontal="center" vertical="top" wrapText="1"/>
      <protection locked="0"/>
    </xf>
    <xf numFmtId="49" fontId="10" fillId="0" borderId="17" xfId="0" applyNumberFormat="1" applyFont="1" applyFill="1" applyBorder="1" applyAlignment="1" applyProtection="1">
      <alignment horizontal="center" wrapText="1"/>
      <protection locked="0"/>
    </xf>
    <xf numFmtId="49" fontId="10" fillId="0" borderId="12" xfId="0" applyNumberFormat="1" applyFont="1" applyFill="1" applyBorder="1" applyAlignment="1" applyProtection="1">
      <alignment horizontal="center" wrapText="1"/>
      <protection locked="0"/>
    </xf>
    <xf numFmtId="49" fontId="10" fillId="0" borderId="12" xfId="0" applyNumberFormat="1" applyFont="1" applyFill="1" applyBorder="1" applyAlignment="1">
      <alignment horizontal="center" wrapText="1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 applyProtection="1">
      <alignment wrapText="1"/>
      <protection locked="0"/>
    </xf>
    <xf numFmtId="0" fontId="22" fillId="0" borderId="9" xfId="0" applyFont="1" applyFill="1" applyBorder="1" applyAlignment="1">
      <alignment vertical="top" wrapText="1"/>
    </xf>
    <xf numFmtId="4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30" xfId="0" applyNumberFormat="1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vertical="top" wrapText="1"/>
    </xf>
    <xf numFmtId="49" fontId="10" fillId="0" borderId="9" xfId="0" applyNumberFormat="1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 applyProtection="1">
      <alignment horizontal="center"/>
      <protection locked="0"/>
    </xf>
    <xf numFmtId="49" fontId="10" fillId="0" borderId="12" xfId="0" applyNumberFormat="1" applyFon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center" wrapText="1"/>
      <protection locked="0"/>
    </xf>
    <xf numFmtId="4" fontId="10" fillId="0" borderId="29" xfId="0" applyNumberFormat="1" applyFont="1" applyFill="1" applyBorder="1" applyAlignment="1" applyProtection="1">
      <alignment vertical="center" wrapText="1"/>
      <protection locked="0"/>
    </xf>
    <xf numFmtId="4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20" xfId="0" applyNumberFormat="1" applyFont="1" applyFill="1" applyBorder="1" applyAlignment="1" applyProtection="1">
      <alignment horizontal="center" wrapText="1"/>
      <protection locked="0"/>
    </xf>
    <xf numFmtId="49" fontId="10" fillId="0" borderId="9" xfId="0" applyNumberFormat="1" applyFont="1" applyFill="1" applyBorder="1" applyAlignment="1">
      <alignment horizontal="center"/>
    </xf>
    <xf numFmtId="4" fontId="10" fillId="0" borderId="9" xfId="0" applyNumberFormat="1" applyFont="1" applyFill="1" applyBorder="1" applyAlignment="1">
      <alignment vertical="center" wrapText="1"/>
    </xf>
    <xf numFmtId="49" fontId="10" fillId="0" borderId="15" xfId="0" applyNumberFormat="1" applyFont="1" applyFill="1" applyBorder="1" applyAlignment="1">
      <alignment horizontal="center" wrapText="1"/>
    </xf>
    <xf numFmtId="49" fontId="10" fillId="0" borderId="15" xfId="0" applyNumberFormat="1" applyFont="1" applyFill="1" applyBorder="1" applyAlignment="1">
      <alignment wrapText="1"/>
    </xf>
    <xf numFmtId="0" fontId="10" fillId="0" borderId="9" xfId="0" applyFont="1" applyFill="1" applyBorder="1" applyAlignment="1">
      <alignment vertical="justify"/>
    </xf>
    <xf numFmtId="0" fontId="10" fillId="0" borderId="9" xfId="0" applyFont="1" applyFill="1" applyBorder="1" applyAlignment="1">
      <alignment horizontal="center" vertical="justify"/>
    </xf>
    <xf numFmtId="4" fontId="11" fillId="0" borderId="9" xfId="0" applyNumberFormat="1" applyFont="1" applyFill="1" applyBorder="1" applyAlignment="1" applyProtection="1">
      <alignment wrapText="1"/>
      <protection locked="0"/>
    </xf>
    <xf numFmtId="43" fontId="10" fillId="0" borderId="9" xfId="5" applyFont="1" applyFill="1" applyBorder="1" applyAlignment="1" applyProtection="1">
      <alignment wrapText="1"/>
      <protection locked="0"/>
    </xf>
    <xf numFmtId="4" fontId="10" fillId="0" borderId="9" xfId="0" applyNumberFormat="1" applyFont="1" applyFill="1" applyBorder="1" applyAlignment="1" applyProtection="1">
      <alignment wrapText="1"/>
      <protection locked="0"/>
    </xf>
    <xf numFmtId="49" fontId="11" fillId="0" borderId="9" xfId="0" applyNumberFormat="1" applyFont="1" applyFill="1" applyBorder="1" applyAlignment="1">
      <alignment horizontal="center" vertical="center"/>
    </xf>
    <xf numFmtId="49" fontId="10" fillId="0" borderId="15" xfId="0" applyNumberFormat="1" applyFont="1" applyFill="1" applyBorder="1" applyAlignment="1" applyProtection="1">
      <alignment horizontal="center" wrapText="1"/>
      <protection locked="0"/>
    </xf>
    <xf numFmtId="49" fontId="10" fillId="0" borderId="16" xfId="0" applyNumberFormat="1" applyFont="1" applyFill="1" applyBorder="1" applyAlignment="1" applyProtection="1">
      <alignment horizontal="center" wrapText="1"/>
      <protection locked="0"/>
    </xf>
    <xf numFmtId="43" fontId="10" fillId="0" borderId="12" xfId="5" applyFont="1" applyFill="1" applyBorder="1" applyAlignment="1" applyProtection="1">
      <alignment horizontal="center" wrapText="1"/>
      <protection locked="0"/>
    </xf>
    <xf numFmtId="43" fontId="10" fillId="0" borderId="9" xfId="5" applyFont="1" applyFill="1" applyBorder="1" applyAlignment="1">
      <alignment wrapText="1"/>
    </xf>
    <xf numFmtId="0" fontId="12" fillId="0" borderId="9" xfId="0" applyFont="1" applyFill="1" applyBorder="1" applyAlignment="1">
      <alignment horizontal="left" wrapText="1"/>
    </xf>
    <xf numFmtId="0" fontId="10" fillId="0" borderId="9" xfId="9" applyFont="1" applyFill="1" applyBorder="1" applyAlignment="1">
      <alignment horizontal="left" wrapText="1"/>
    </xf>
    <xf numFmtId="49" fontId="10" fillId="0" borderId="0" xfId="0" applyNumberFormat="1" applyFont="1" applyFill="1" applyAlignment="1">
      <alignment wrapText="1"/>
    </xf>
    <xf numFmtId="49" fontId="10" fillId="0" borderId="0" xfId="0" applyNumberFormat="1" applyFont="1" applyFill="1" applyAlignment="1">
      <alignment horizontal="center" wrapText="1"/>
    </xf>
    <xf numFmtId="0" fontId="10" fillId="0" borderId="30" xfId="10" quotePrefix="1" applyFont="1" applyFill="1" applyBorder="1" applyAlignment="1">
      <alignment horizontal="left" vertical="top" wrapText="1"/>
    </xf>
    <xf numFmtId="49" fontId="10" fillId="0" borderId="15" xfId="0" applyNumberFormat="1" applyFont="1" applyFill="1" applyBorder="1" applyAlignment="1" applyProtection="1">
      <alignment wrapText="1"/>
      <protection locked="0"/>
    </xf>
    <xf numFmtId="49" fontId="10" fillId="0" borderId="14" xfId="0" applyNumberFormat="1" applyFont="1" applyFill="1" applyBorder="1" applyAlignment="1" applyProtection="1">
      <alignment horizontal="center" wrapText="1"/>
      <protection locked="0"/>
    </xf>
    <xf numFmtId="4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6" xfId="0" applyNumberFormat="1" applyFont="1" applyFill="1" applyBorder="1" applyAlignment="1">
      <alignment wrapText="1"/>
    </xf>
    <xf numFmtId="4" fontId="10" fillId="0" borderId="9" xfId="0" applyNumberFormat="1" applyFont="1" applyFill="1" applyBorder="1" applyAlignment="1">
      <alignment wrapText="1"/>
    </xf>
    <xf numFmtId="4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6" xfId="0" applyNumberFormat="1" applyFont="1" applyFill="1" applyBorder="1" applyAlignment="1" applyProtection="1">
      <alignment wrapText="1"/>
      <protection locked="0"/>
    </xf>
    <xf numFmtId="49" fontId="10" fillId="0" borderId="30" xfId="0" applyNumberFormat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 applyProtection="1">
      <alignment wrapText="1"/>
      <protection locked="0"/>
    </xf>
    <xf numFmtId="4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49" fontId="10" fillId="6" borderId="14" xfId="0" applyNumberFormat="1" applyFont="1" applyFill="1" applyBorder="1" applyAlignment="1">
      <alignment vertical="top"/>
    </xf>
    <xf numFmtId="49" fontId="10" fillId="6" borderId="16" xfId="0" applyNumberFormat="1" applyFont="1" applyFill="1" applyBorder="1" applyAlignment="1">
      <alignment vertical="top"/>
    </xf>
    <xf numFmtId="49" fontId="10" fillId="8" borderId="0" xfId="0" applyNumberFormat="1" applyFont="1" applyFill="1" applyAlignment="1">
      <alignment vertical="top"/>
    </xf>
    <xf numFmtId="49" fontId="11" fillId="5" borderId="20" xfId="0" applyNumberFormat="1" applyFont="1" applyFill="1" applyBorder="1" applyAlignment="1">
      <alignment horizontal="center" vertical="top" wrapText="1"/>
    </xf>
    <xf numFmtId="49" fontId="11" fillId="5" borderId="17" xfId="0" applyNumberFormat="1" applyFont="1" applyFill="1" applyBorder="1" applyAlignment="1">
      <alignment horizontal="center" vertical="top" wrapText="1"/>
    </xf>
    <xf numFmtId="49" fontId="10" fillId="0" borderId="12" xfId="0" applyNumberFormat="1" applyFont="1" applyFill="1" applyBorder="1" applyAlignment="1">
      <alignment vertical="top" wrapText="1"/>
    </xf>
    <xf numFmtId="49" fontId="10" fillId="10" borderId="13" xfId="0" applyNumberFormat="1" applyFont="1" applyFill="1" applyBorder="1" applyProtection="1">
      <protection locked="0"/>
    </xf>
    <xf numFmtId="49" fontId="10" fillId="10" borderId="0" xfId="0" applyNumberFormat="1" applyFont="1" applyFill="1"/>
    <xf numFmtId="43" fontId="10" fillId="10" borderId="0" xfId="5" applyFont="1" applyFill="1"/>
    <xf numFmtId="49" fontId="10" fillId="10" borderId="14" xfId="0" applyNumberFormat="1" applyFont="1" applyFill="1" applyBorder="1" applyProtection="1">
      <protection locked="0"/>
    </xf>
    <xf numFmtId="49" fontId="10" fillId="10" borderId="15" xfId="0" applyNumberFormat="1" applyFont="1" applyFill="1" applyBorder="1" applyAlignment="1">
      <alignment vertical="top"/>
    </xf>
    <xf numFmtId="49" fontId="10" fillId="10" borderId="14" xfId="0" applyNumberFormat="1" applyFont="1" applyFill="1" applyBorder="1"/>
    <xf numFmtId="49" fontId="10" fillId="10" borderId="16" xfId="0" applyNumberFormat="1" applyFont="1" applyFill="1" applyBorder="1"/>
    <xf numFmtId="49" fontId="11" fillId="10" borderId="19" xfId="0" applyNumberFormat="1" applyFont="1" applyFill="1" applyBorder="1" applyProtection="1">
      <protection locked="0"/>
    </xf>
    <xf numFmtId="49" fontId="11" fillId="10" borderId="12" xfId="0" applyNumberFormat="1" applyFont="1" applyFill="1" applyBorder="1" applyAlignment="1">
      <alignment horizontal="center" wrapText="1"/>
    </xf>
    <xf numFmtId="49" fontId="11" fillId="10" borderId="9" xfId="0" applyNumberFormat="1" applyFont="1" applyFill="1" applyBorder="1" applyAlignment="1">
      <alignment horizontal="center" vertical="center" wrapText="1"/>
    </xf>
    <xf numFmtId="49" fontId="11" fillId="10" borderId="12" xfId="0" applyNumberFormat="1" applyFont="1" applyFill="1" applyBorder="1" applyAlignment="1">
      <alignment horizontal="center" vertical="center" wrapText="1"/>
    </xf>
    <xf numFmtId="49" fontId="11" fillId="10" borderId="30" xfId="0" applyNumberFormat="1" applyFont="1" applyFill="1" applyBorder="1" applyAlignment="1">
      <alignment horizontal="center" vertical="center" wrapText="1"/>
    </xf>
    <xf numFmtId="49" fontId="11" fillId="10" borderId="23" xfId="0" applyNumberFormat="1" applyFont="1" applyFill="1" applyBorder="1" applyAlignment="1">
      <alignment horizontal="center" vertical="center" wrapText="1"/>
    </xf>
    <xf numFmtId="49" fontId="11" fillId="10" borderId="21" xfId="0" applyNumberFormat="1" applyFont="1" applyFill="1" applyBorder="1" applyAlignment="1">
      <alignment horizontal="center" vertical="center" wrapText="1"/>
    </xf>
    <xf numFmtId="49" fontId="11" fillId="10" borderId="22" xfId="0" applyNumberFormat="1" applyFont="1" applyFill="1" applyBorder="1" applyAlignment="1">
      <alignment horizontal="center" vertical="center" wrapText="1"/>
    </xf>
    <xf numFmtId="49" fontId="11" fillId="10" borderId="35" xfId="0" applyNumberFormat="1" applyFont="1" applyFill="1" applyBorder="1" applyAlignment="1">
      <alignment horizontal="center" vertical="center" wrapText="1"/>
    </xf>
    <xf numFmtId="43" fontId="11" fillId="10" borderId="22" xfId="5" applyFont="1" applyFill="1" applyBorder="1" applyAlignment="1">
      <alignment horizontal="center" vertical="center" wrapText="1"/>
    </xf>
    <xf numFmtId="49" fontId="10" fillId="10" borderId="0" xfId="0" applyNumberFormat="1" applyFont="1" applyFill="1" applyAlignment="1">
      <alignment horizontal="center" vertical="center"/>
    </xf>
    <xf numFmtId="49" fontId="10" fillId="10" borderId="25" xfId="0" applyNumberFormat="1" applyFont="1" applyFill="1" applyBorder="1" applyAlignment="1" applyProtection="1">
      <protection locked="0"/>
    </xf>
    <xf numFmtId="49" fontId="10" fillId="10" borderId="12" xfId="0" applyNumberFormat="1" applyFont="1" applyFill="1" applyBorder="1" applyAlignment="1" applyProtection="1">
      <protection locked="0"/>
    </xf>
    <xf numFmtId="4" fontId="10" fillId="10" borderId="12" xfId="0" applyNumberFormat="1" applyFont="1" applyFill="1" applyBorder="1" applyAlignment="1" applyProtection="1">
      <protection locked="0"/>
    </xf>
    <xf numFmtId="49" fontId="10" fillId="10" borderId="17" xfId="0" applyNumberFormat="1" applyFont="1" applyFill="1" applyBorder="1" applyAlignment="1">
      <alignment horizontal="center" wrapText="1"/>
    </xf>
    <xf numFmtId="49" fontId="10" fillId="10" borderId="12" xfId="0" applyNumberFormat="1" applyFont="1" applyFill="1" applyBorder="1" applyAlignment="1" applyProtection="1">
      <alignment horizontal="center"/>
      <protection locked="0"/>
    </xf>
    <xf numFmtId="49" fontId="10" fillId="10" borderId="20" xfId="0" applyNumberFormat="1" applyFont="1" applyFill="1" applyBorder="1" applyAlignment="1" applyProtection="1">
      <protection locked="0"/>
    </xf>
    <xf numFmtId="49" fontId="10" fillId="10" borderId="9" xfId="0" applyNumberFormat="1" applyFont="1" applyFill="1" applyBorder="1" applyAlignment="1" applyProtection="1">
      <alignment horizontal="center"/>
      <protection locked="0"/>
    </xf>
    <xf numFmtId="49" fontId="10" fillId="10" borderId="17" xfId="0" applyNumberFormat="1" applyFont="1" applyFill="1" applyBorder="1" applyAlignment="1" applyProtection="1">
      <protection locked="0"/>
    </xf>
    <xf numFmtId="43" fontId="10" fillId="10" borderId="12" xfId="5" applyFont="1" applyFill="1" applyBorder="1" applyAlignment="1" applyProtection="1">
      <alignment horizontal="center"/>
      <protection locked="0"/>
    </xf>
    <xf numFmtId="49" fontId="10" fillId="10" borderId="9" xfId="0" applyNumberFormat="1" applyFont="1" applyFill="1" applyBorder="1" applyAlignment="1" applyProtection="1">
      <protection locked="0"/>
    </xf>
    <xf numFmtId="4" fontId="10" fillId="10" borderId="9" xfId="0" applyNumberFormat="1" applyFont="1" applyFill="1" applyBorder="1" applyAlignment="1" applyProtection="1">
      <protection locked="0"/>
    </xf>
    <xf numFmtId="49" fontId="10" fillId="10" borderId="16" xfId="0" applyNumberFormat="1" applyFont="1" applyFill="1" applyBorder="1" applyAlignment="1">
      <alignment horizontal="center" wrapText="1"/>
    </xf>
    <xf numFmtId="49" fontId="10" fillId="10" borderId="15" xfId="0" applyNumberFormat="1" applyFont="1" applyFill="1" applyBorder="1" applyAlignment="1" applyProtection="1">
      <protection locked="0"/>
    </xf>
    <xf numFmtId="49" fontId="10" fillId="10" borderId="16" xfId="0" applyNumberFormat="1" applyFont="1" applyFill="1" applyBorder="1" applyAlignment="1" applyProtection="1">
      <protection locked="0"/>
    </xf>
    <xf numFmtId="43" fontId="10" fillId="10" borderId="9" xfId="5" applyFont="1" applyFill="1" applyBorder="1" applyAlignment="1" applyProtection="1">
      <protection locked="0"/>
    </xf>
    <xf numFmtId="49" fontId="10" fillId="10" borderId="11" xfId="0" applyNumberFormat="1" applyFont="1" applyFill="1" applyBorder="1" applyAlignment="1"/>
    <xf numFmtId="4" fontId="10" fillId="10" borderId="11" xfId="0" applyNumberFormat="1" applyFont="1" applyFill="1" applyBorder="1" applyAlignment="1"/>
    <xf numFmtId="49" fontId="10" fillId="10" borderId="36" xfId="0" applyNumberFormat="1" applyFont="1" applyFill="1" applyBorder="1" applyAlignment="1"/>
    <xf numFmtId="49" fontId="10" fillId="10" borderId="9" xfId="0" applyNumberFormat="1" applyFont="1" applyFill="1" applyBorder="1" applyAlignment="1"/>
    <xf numFmtId="49" fontId="10" fillId="10" borderId="28" xfId="0" applyNumberFormat="1" applyFont="1" applyFill="1" applyBorder="1" applyAlignment="1"/>
    <xf numFmtId="43" fontId="10" fillId="10" borderId="11" xfId="5" applyFont="1" applyFill="1" applyBorder="1" applyAlignment="1"/>
    <xf numFmtId="49" fontId="10" fillId="10" borderId="12" xfId="0" applyNumberFormat="1" applyFont="1" applyFill="1" applyBorder="1" applyAlignment="1" applyProtection="1">
      <alignment wrapText="1"/>
      <protection locked="0"/>
    </xf>
    <xf numFmtId="49" fontId="10" fillId="10" borderId="9" xfId="0" applyNumberFormat="1" applyFont="1" applyFill="1" applyBorder="1" applyAlignment="1" applyProtection="1">
      <alignment wrapText="1"/>
      <protection locked="0"/>
    </xf>
    <xf numFmtId="43" fontId="10" fillId="10" borderId="12" xfId="5" applyFont="1" applyFill="1" applyBorder="1" applyAlignment="1" applyProtection="1">
      <protection locked="0"/>
    </xf>
    <xf numFmtId="4" fontId="10" fillId="10" borderId="9" xfId="0" applyNumberFormat="1" applyFont="1" applyFill="1" applyBorder="1" applyAlignment="1"/>
    <xf numFmtId="49" fontId="10" fillId="10" borderId="15" xfId="0" applyNumberFormat="1" applyFont="1" applyFill="1" applyBorder="1" applyAlignment="1"/>
    <xf numFmtId="49" fontId="10" fillId="10" borderId="16" xfId="0" applyNumberFormat="1" applyFont="1" applyFill="1" applyBorder="1" applyAlignment="1"/>
    <xf numFmtId="43" fontId="10" fillId="10" borderId="9" xfId="5" applyFont="1" applyFill="1" applyBorder="1" applyAlignment="1"/>
    <xf numFmtId="49" fontId="10" fillId="10" borderId="14" xfId="0" applyNumberFormat="1" applyFont="1" applyFill="1" applyBorder="1" applyAlignment="1" applyProtection="1">
      <protection locked="0"/>
    </xf>
    <xf numFmtId="43" fontId="10" fillId="10" borderId="16" xfId="5" applyFont="1" applyFill="1" applyBorder="1" applyAlignment="1" applyProtection="1">
      <protection locked="0"/>
    </xf>
    <xf numFmtId="49" fontId="10" fillId="10" borderId="30" xfId="0" applyNumberFormat="1" applyFont="1" applyFill="1" applyBorder="1" applyAlignment="1" applyProtection="1">
      <protection locked="0"/>
    </xf>
    <xf numFmtId="4" fontId="10" fillId="10" borderId="21" xfId="0" applyNumberFormat="1" applyFont="1" applyFill="1" applyBorder="1" applyAlignment="1" applyProtection="1">
      <protection locked="0"/>
    </xf>
    <xf numFmtId="49" fontId="10" fillId="10" borderId="19" xfId="0" applyNumberFormat="1" applyFont="1" applyFill="1" applyBorder="1" applyAlignment="1">
      <alignment horizontal="center" wrapText="1"/>
    </xf>
    <xf numFmtId="49" fontId="10" fillId="10" borderId="34" xfId="0" applyNumberFormat="1" applyFont="1" applyFill="1" applyBorder="1" applyAlignment="1" applyProtection="1">
      <protection locked="0"/>
    </xf>
    <xf numFmtId="49" fontId="10" fillId="10" borderId="19" xfId="0" applyNumberFormat="1" applyFont="1" applyFill="1" applyBorder="1" applyAlignment="1" applyProtection="1">
      <protection locked="0"/>
    </xf>
    <xf numFmtId="43" fontId="10" fillId="10" borderId="21" xfId="5" applyFont="1" applyFill="1" applyBorder="1" applyAlignment="1" applyProtection="1">
      <protection locked="0"/>
    </xf>
    <xf numFmtId="49" fontId="10" fillId="10" borderId="25" xfId="0" applyNumberFormat="1" applyFont="1" applyFill="1" applyBorder="1" applyAlignment="1"/>
    <xf numFmtId="4" fontId="10" fillId="10" borderId="32" xfId="0" applyNumberFormat="1" applyFont="1" applyFill="1" applyBorder="1" applyAlignment="1" applyProtection="1">
      <protection locked="0"/>
    </xf>
    <xf numFmtId="49" fontId="10" fillId="10" borderId="26" xfId="0" applyNumberFormat="1" applyFont="1" applyFill="1" applyBorder="1" applyAlignment="1">
      <alignment horizontal="center" wrapText="1"/>
    </xf>
    <xf numFmtId="49" fontId="10" fillId="10" borderId="27" xfId="0" applyNumberFormat="1" applyFont="1" applyFill="1" applyBorder="1" applyAlignment="1"/>
    <xf numFmtId="49" fontId="10" fillId="10" borderId="20" xfId="0" applyNumberFormat="1" applyFont="1" applyFill="1" applyBorder="1" applyAlignment="1"/>
    <xf numFmtId="49" fontId="10" fillId="10" borderId="26" xfId="0" applyNumberFormat="1" applyFont="1" applyFill="1" applyBorder="1" applyAlignment="1"/>
    <xf numFmtId="43" fontId="10" fillId="10" borderId="32" xfId="5" applyFont="1" applyFill="1" applyBorder="1" applyAlignment="1" applyProtection="1">
      <protection locked="0"/>
    </xf>
    <xf numFmtId="49" fontId="10" fillId="10" borderId="9" xfId="0" applyNumberFormat="1" applyFont="1" applyFill="1" applyBorder="1"/>
    <xf numFmtId="49" fontId="10" fillId="10" borderId="15" xfId="0" applyNumberFormat="1" applyFont="1" applyFill="1" applyBorder="1"/>
    <xf numFmtId="0" fontId="12" fillId="10" borderId="0" xfId="0" applyFont="1" applyFill="1"/>
    <xf numFmtId="49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 applyProtection="1">
      <alignment wrapText="1"/>
      <protection locked="0"/>
    </xf>
    <xf numFmtId="4" fontId="10" fillId="0" borderId="0" xfId="0" applyNumberFormat="1" applyFont="1" applyFill="1" applyBorder="1" applyAlignment="1">
      <alignment wrapText="1"/>
    </xf>
    <xf numFmtId="49" fontId="11" fillId="0" borderId="33" xfId="0" applyNumberFormat="1" applyFont="1" applyFill="1" applyBorder="1" applyProtection="1">
      <protection locked="0"/>
    </xf>
    <xf numFmtId="49" fontId="10" fillId="0" borderId="0" xfId="0" applyNumberFormat="1" applyFont="1" applyFill="1" applyBorder="1" applyProtection="1">
      <protection locked="0"/>
    </xf>
    <xf numFmtId="4" fontId="10" fillId="0" borderId="30" xfId="0" applyNumberFormat="1" applyFont="1" applyFill="1" applyBorder="1" applyAlignment="1" applyProtection="1">
      <alignment wrapText="1"/>
      <protection locked="0"/>
    </xf>
    <xf numFmtId="49" fontId="10" fillId="0" borderId="14" xfId="0" applyNumberFormat="1" applyFont="1" applyFill="1" applyBorder="1" applyAlignment="1" applyProtection="1">
      <alignment vertical="top"/>
      <protection locked="0"/>
    </xf>
    <xf numFmtId="4" fontId="10" fillId="0" borderId="12" xfId="0" applyNumberFormat="1" applyFont="1" applyFill="1" applyBorder="1" applyAlignment="1" applyProtection="1">
      <alignment wrapText="1"/>
      <protection locked="0"/>
    </xf>
    <xf numFmtId="49" fontId="10" fillId="0" borderId="20" xfId="0" applyNumberFormat="1" applyFont="1" applyFill="1" applyBorder="1" applyAlignment="1" applyProtection="1">
      <alignment wrapText="1"/>
      <protection locked="0"/>
    </xf>
    <xf numFmtId="49" fontId="10" fillId="0" borderId="25" xfId="0" applyNumberFormat="1" applyFont="1" applyFill="1" applyBorder="1" applyAlignment="1">
      <alignment wrapText="1"/>
    </xf>
    <xf numFmtId="4" fontId="10" fillId="0" borderId="32" xfId="0" applyNumberFormat="1" applyFont="1" applyFill="1" applyBorder="1" applyAlignment="1" applyProtection="1">
      <alignment wrapText="1"/>
      <protection locked="0"/>
    </xf>
    <xf numFmtId="43" fontId="10" fillId="0" borderId="32" xfId="5" applyFont="1" applyFill="1" applyBorder="1" applyAlignment="1" applyProtection="1">
      <alignment wrapText="1"/>
      <protection locked="0"/>
    </xf>
    <xf numFmtId="49" fontId="10" fillId="0" borderId="27" xfId="0" applyNumberFormat="1" applyFont="1" applyFill="1" applyBorder="1" applyAlignment="1">
      <alignment wrapText="1"/>
    </xf>
    <xf numFmtId="49" fontId="10" fillId="0" borderId="20" xfId="0" applyNumberFormat="1" applyFont="1" applyFill="1" applyBorder="1" applyAlignment="1">
      <alignment wrapText="1"/>
    </xf>
    <xf numFmtId="49" fontId="10" fillId="0" borderId="26" xfId="0" applyNumberFormat="1" applyFont="1" applyFill="1" applyBorder="1" applyAlignment="1">
      <alignment wrapText="1"/>
    </xf>
    <xf numFmtId="49" fontId="10" fillId="0" borderId="9" xfId="0" applyNumberFormat="1" applyFont="1" applyFill="1" applyBorder="1" applyAlignment="1" applyProtection="1">
      <alignment vertical="top"/>
      <protection locked="0"/>
    </xf>
    <xf numFmtId="4" fontId="10" fillId="0" borderId="12" xfId="0" applyNumberFormat="1" applyFont="1" applyFill="1" applyBorder="1" applyAlignment="1" applyProtection="1">
      <alignment vertical="top"/>
      <protection locked="0"/>
    </xf>
    <xf numFmtId="49" fontId="10" fillId="0" borderId="12" xfId="0" applyNumberFormat="1" applyFont="1" applyFill="1" applyBorder="1" applyAlignment="1" applyProtection="1">
      <alignment vertical="top"/>
      <protection locked="0"/>
    </xf>
    <xf numFmtId="4" fontId="10" fillId="0" borderId="12" xfId="0" applyNumberFormat="1" applyFont="1" applyFill="1" applyBorder="1" applyAlignment="1" applyProtection="1">
      <alignment vertical="top" wrapText="1"/>
      <protection locked="0"/>
    </xf>
    <xf numFmtId="4" fontId="10" fillId="0" borderId="9" xfId="0" applyNumberFormat="1" applyFont="1" applyFill="1" applyBorder="1" applyAlignment="1" applyProtection="1">
      <alignment vertical="top"/>
      <protection locked="0"/>
    </xf>
    <xf numFmtId="4" fontId="10" fillId="0" borderId="9" xfId="0" applyNumberFormat="1" applyFont="1" applyFill="1" applyBorder="1" applyAlignment="1">
      <alignment vertical="top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 applyProtection="1">
      <alignment vertical="top"/>
      <protection locked="0"/>
    </xf>
    <xf numFmtId="4" fontId="10" fillId="0" borderId="21" xfId="0" applyNumberFormat="1" applyFont="1" applyFill="1" applyBorder="1" applyAlignment="1" applyProtection="1">
      <alignment vertical="top"/>
      <protection locked="0"/>
    </xf>
    <xf numFmtId="49" fontId="10" fillId="0" borderId="21" xfId="0" applyNumberFormat="1" applyFont="1" applyFill="1" applyBorder="1" applyAlignment="1" applyProtection="1">
      <alignment vertical="top"/>
      <protection locked="0"/>
    </xf>
    <xf numFmtId="49" fontId="10" fillId="0" borderId="21" xfId="0" applyNumberFormat="1" applyFont="1" applyFill="1" applyBorder="1" applyAlignment="1" applyProtection="1">
      <alignment vertical="top" wrapText="1"/>
      <protection locked="0"/>
    </xf>
    <xf numFmtId="49" fontId="11" fillId="0" borderId="25" xfId="0" applyNumberFormat="1" applyFont="1" applyFill="1" applyBorder="1" applyAlignment="1">
      <alignment vertical="top"/>
    </xf>
    <xf numFmtId="49" fontId="10" fillId="0" borderId="25" xfId="0" applyNumberFormat="1" applyFont="1" applyFill="1" applyBorder="1" applyAlignment="1">
      <alignment vertical="top"/>
    </xf>
    <xf numFmtId="4" fontId="10" fillId="0" borderId="32" xfId="0" applyNumberFormat="1" applyFont="1" applyFill="1" applyBorder="1" applyAlignment="1" applyProtection="1">
      <alignment vertical="top"/>
      <protection locked="0"/>
    </xf>
    <xf numFmtId="49" fontId="10" fillId="0" borderId="32" xfId="0" applyNumberFormat="1" applyFont="1" applyFill="1" applyBorder="1" applyAlignment="1">
      <alignment vertical="top"/>
    </xf>
    <xf numFmtId="49" fontId="10" fillId="0" borderId="26" xfId="0" applyNumberFormat="1" applyFont="1" applyFill="1" applyBorder="1" applyAlignment="1">
      <alignment horizontal="center" vertical="top" wrapText="1"/>
    </xf>
    <xf numFmtId="49" fontId="10" fillId="0" borderId="25" xfId="0" applyNumberFormat="1" applyFont="1" applyFill="1" applyBorder="1" applyAlignment="1">
      <alignment vertical="top" wrapText="1"/>
    </xf>
    <xf numFmtId="49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>
      <alignment vertical="top" wrapText="1"/>
    </xf>
    <xf numFmtId="49" fontId="10" fillId="0" borderId="34" xfId="0" applyNumberFormat="1" applyFont="1" applyFill="1" applyBorder="1"/>
    <xf numFmtId="49" fontId="10" fillId="0" borderId="32" xfId="0" applyNumberFormat="1" applyFont="1" applyFill="1" applyBorder="1" applyAlignment="1">
      <alignment wrapText="1"/>
    </xf>
    <xf numFmtId="49" fontId="10" fillId="0" borderId="13" xfId="0" applyNumberFormat="1" applyFont="1" applyFill="1" applyBorder="1" applyAlignment="1">
      <alignment wrapText="1"/>
    </xf>
    <xf numFmtId="49" fontId="10" fillId="0" borderId="13" xfId="0" applyNumberFormat="1" applyFont="1" applyFill="1" applyBorder="1"/>
    <xf numFmtId="49" fontId="10" fillId="0" borderId="17" xfId="0" applyNumberFormat="1" applyFont="1" applyFill="1" applyBorder="1" applyAlignment="1">
      <alignment horizontal="center" vertical="top" wrapText="1"/>
    </xf>
    <xf numFmtId="49" fontId="10" fillId="0" borderId="12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 applyProtection="1">
      <alignment horizontal="center" vertical="center"/>
      <protection locked="0"/>
    </xf>
    <xf numFmtId="4" fontId="10" fillId="0" borderId="9" xfId="0" applyNumberFormat="1" applyFont="1" applyFill="1" applyBorder="1" applyAlignment="1" applyProtection="1">
      <alignment horizontal="center" vertical="center"/>
      <protection locked="0"/>
    </xf>
    <xf numFmtId="4" fontId="10" fillId="0" borderId="12" xfId="0" applyNumberFormat="1" applyFont="1" applyFill="1" applyBorder="1" applyAlignment="1" applyProtection="1">
      <protection locked="0"/>
    </xf>
    <xf numFmtId="49" fontId="10" fillId="0" borderId="17" xfId="0" applyNumberFormat="1" applyFont="1" applyFill="1" applyBorder="1" applyAlignment="1" applyProtection="1">
      <protection locked="0"/>
    </xf>
    <xf numFmtId="43" fontId="10" fillId="0" borderId="12" xfId="5" applyFont="1" applyFill="1" applyBorder="1" applyAlignment="1" applyProtection="1">
      <protection locked="0"/>
    </xf>
    <xf numFmtId="49" fontId="10" fillId="0" borderId="20" xfId="0" applyNumberFormat="1" applyFont="1" applyFill="1" applyBorder="1" applyAlignment="1" applyProtection="1">
      <protection locked="0"/>
    </xf>
    <xf numFmtId="49" fontId="10" fillId="0" borderId="9" xfId="0" applyNumberFormat="1" applyFont="1" applyFill="1" applyBorder="1" applyAlignment="1">
      <alignment vertical="center"/>
    </xf>
    <xf numFmtId="49" fontId="10" fillId="0" borderId="9" xfId="0" applyNumberFormat="1" applyFont="1" applyFill="1" applyBorder="1" applyAlignment="1">
      <alignment horizontal="center" vertical="center"/>
    </xf>
    <xf numFmtId="43" fontId="10" fillId="0" borderId="9" xfId="5" applyFont="1" applyFill="1" applyBorder="1" applyAlignment="1"/>
    <xf numFmtId="49" fontId="10" fillId="0" borderId="12" xfId="0" applyNumberFormat="1" applyFont="1" applyFill="1" applyBorder="1" applyAlignment="1" applyProtection="1">
      <alignment horizontal="center" vertical="center"/>
      <protection locked="0"/>
    </xf>
    <xf numFmtId="43" fontId="10" fillId="0" borderId="9" xfId="5" applyFont="1" applyFill="1" applyBorder="1" applyAlignment="1" applyProtection="1">
      <protection locked="0"/>
    </xf>
    <xf numFmtId="49" fontId="10" fillId="0" borderId="15" xfId="0" applyNumberFormat="1" applyFont="1" applyFill="1" applyBorder="1" applyAlignment="1" applyProtection="1">
      <protection locked="0"/>
    </xf>
    <xf numFmtId="49" fontId="10" fillId="0" borderId="16" xfId="0" applyNumberFormat="1" applyFont="1" applyFill="1" applyBorder="1" applyAlignment="1" applyProtection="1">
      <protection locked="0"/>
    </xf>
    <xf numFmtId="4" fontId="10" fillId="0" borderId="32" xfId="0" applyNumberFormat="1" applyFont="1" applyFill="1" applyBorder="1" applyAlignment="1" applyProtection="1">
      <alignment horizontal="center" vertical="center"/>
      <protection locked="0"/>
    </xf>
    <xf numFmtId="49" fontId="10" fillId="0" borderId="27" xfId="0" applyNumberFormat="1" applyFont="1" applyFill="1" applyBorder="1" applyAlignment="1"/>
    <xf numFmtId="49" fontId="10" fillId="0" borderId="20" xfId="0" applyNumberFormat="1" applyFont="1" applyFill="1" applyBorder="1" applyAlignment="1"/>
    <xf numFmtId="49" fontId="10" fillId="0" borderId="26" xfId="0" applyNumberFormat="1" applyFont="1" applyFill="1" applyBorder="1" applyAlignment="1"/>
    <xf numFmtId="43" fontId="10" fillId="0" borderId="32" xfId="5" applyFont="1" applyFill="1" applyBorder="1" applyAlignment="1" applyProtection="1">
      <protection locked="0"/>
    </xf>
    <xf numFmtId="4" fontId="10" fillId="0" borderId="11" xfId="0" applyNumberFormat="1" applyFont="1" applyFill="1" applyBorder="1" applyAlignment="1" applyProtection="1">
      <protection locked="0"/>
    </xf>
    <xf numFmtId="49" fontId="10" fillId="0" borderId="11" xfId="0" applyNumberFormat="1" applyFont="1" applyFill="1" applyBorder="1" applyAlignment="1" applyProtection="1">
      <protection locked="0"/>
    </xf>
    <xf numFmtId="49" fontId="10" fillId="0" borderId="25" xfId="0" applyNumberFormat="1" applyFont="1" applyFill="1" applyBorder="1" applyAlignment="1">
      <alignment horizontal="center" wrapText="1"/>
    </xf>
    <xf numFmtId="4" fontId="10" fillId="0" borderId="11" xfId="0" applyNumberFormat="1" applyFont="1" applyFill="1" applyBorder="1" applyAlignment="1">
      <alignment wrapText="1"/>
    </xf>
    <xf numFmtId="49" fontId="10" fillId="0" borderId="11" xfId="0" applyNumberFormat="1" applyFont="1" applyFill="1" applyBorder="1" applyAlignment="1">
      <alignment wrapText="1"/>
    </xf>
    <xf numFmtId="49" fontId="11" fillId="0" borderId="0" xfId="0" applyNumberFormat="1" applyFont="1" applyFill="1" applyAlignment="1">
      <alignment wrapText="1"/>
    </xf>
    <xf numFmtId="4" fontId="10" fillId="0" borderId="11" xfId="0" applyNumberFormat="1" applyFont="1" applyFill="1" applyBorder="1" applyAlignment="1"/>
    <xf numFmtId="49" fontId="10" fillId="0" borderId="32" xfId="0" applyNumberFormat="1" applyFont="1" applyFill="1" applyBorder="1" applyAlignment="1" applyProtection="1">
      <protection locked="0"/>
    </xf>
    <xf numFmtId="49" fontId="10" fillId="0" borderId="11" xfId="0" applyNumberFormat="1" applyFont="1" applyFill="1" applyBorder="1" applyAlignment="1">
      <alignment vertical="top"/>
    </xf>
    <xf numFmtId="49" fontId="10" fillId="0" borderId="12" xfId="0" applyNumberFormat="1" applyFont="1" applyFill="1" applyBorder="1"/>
    <xf numFmtId="49" fontId="10" fillId="0" borderId="14" xfId="0" applyNumberFormat="1" applyFont="1" applyFill="1" applyBorder="1" applyAlignment="1" applyProtection="1">
      <protection locked="0"/>
    </xf>
    <xf numFmtId="49" fontId="12" fillId="0" borderId="31" xfId="0" applyNumberFormat="1" applyFont="1" applyFill="1" applyBorder="1" applyAlignment="1">
      <alignment wrapText="1"/>
    </xf>
    <xf numFmtId="4" fontId="10" fillId="0" borderId="21" xfId="0" applyNumberFormat="1" applyFont="1" applyFill="1" applyBorder="1" applyAlignment="1" applyProtection="1">
      <protection locked="0"/>
    </xf>
    <xf numFmtId="49" fontId="10" fillId="0" borderId="34" xfId="0" applyNumberFormat="1" applyFont="1" applyFill="1" applyBorder="1" applyAlignment="1" applyProtection="1">
      <protection locked="0"/>
    </xf>
    <xf numFmtId="49" fontId="10" fillId="0" borderId="19" xfId="0" applyNumberFormat="1" applyFont="1" applyFill="1" applyBorder="1" applyAlignment="1" applyProtection="1">
      <protection locked="0"/>
    </xf>
    <xf numFmtId="49" fontId="7" fillId="0" borderId="15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vertical="top"/>
    </xf>
    <xf numFmtId="49" fontId="7" fillId="0" borderId="16" xfId="0" applyNumberFormat="1" applyFont="1" applyFill="1" applyBorder="1" applyAlignment="1">
      <alignment vertical="top"/>
    </xf>
    <xf numFmtId="49" fontId="6" fillId="0" borderId="0" xfId="0" applyNumberFormat="1" applyFont="1" applyFill="1" applyAlignment="1">
      <alignment vertical="top"/>
    </xf>
    <xf numFmtId="49" fontId="6" fillId="0" borderId="9" xfId="0" applyNumberFormat="1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center" vertical="top"/>
    </xf>
    <xf numFmtId="49" fontId="6" fillId="0" borderId="15" xfId="0" applyNumberFormat="1" applyFont="1" applyFill="1" applyBorder="1" applyAlignment="1">
      <alignment horizontal="center" vertical="top"/>
    </xf>
    <xf numFmtId="49" fontId="6" fillId="0" borderId="20" xfId="0" applyNumberFormat="1" applyFont="1" applyFill="1" applyBorder="1" applyAlignment="1">
      <alignment horizontal="center" vertical="top"/>
    </xf>
    <xf numFmtId="49" fontId="6" fillId="0" borderId="17" xfId="0" applyNumberFormat="1" applyFont="1" applyFill="1" applyBorder="1" applyAlignment="1">
      <alignment horizontal="center" vertical="top"/>
    </xf>
    <xf numFmtId="49" fontId="6" fillId="0" borderId="21" xfId="0" applyNumberFormat="1" applyFont="1" applyFill="1" applyBorder="1" applyAlignment="1">
      <alignment horizontal="center" vertical="top"/>
    </xf>
    <xf numFmtId="49" fontId="6" fillId="0" borderId="22" xfId="0" applyNumberFormat="1" applyFont="1" applyFill="1" applyBorder="1" applyAlignment="1">
      <alignment horizontal="center" vertical="top" wrapText="1"/>
    </xf>
    <xf numFmtId="49" fontId="6" fillId="0" borderId="23" xfId="0" applyNumberFormat="1" applyFont="1" applyFill="1" applyBorder="1" applyAlignment="1">
      <alignment horizontal="center" vertical="top" wrapText="1"/>
    </xf>
    <xf numFmtId="49" fontId="6" fillId="0" borderId="21" xfId="0" applyNumberFormat="1" applyFont="1" applyFill="1" applyBorder="1" applyAlignment="1">
      <alignment horizontal="center" vertical="top" wrapText="1"/>
    </xf>
    <xf numFmtId="49" fontId="6" fillId="0" borderId="21" xfId="0" applyNumberFormat="1" applyFont="1" applyFill="1" applyBorder="1" applyAlignment="1">
      <alignment horizontal="center" vertical="center" wrapText="1"/>
    </xf>
    <xf numFmtId="49" fontId="6" fillId="0" borderId="35" xfId="0" applyNumberFormat="1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left" vertical="top"/>
    </xf>
    <xf numFmtId="0" fontId="9" fillId="0" borderId="0" xfId="0" applyFont="1" applyFill="1"/>
    <xf numFmtId="0" fontId="10" fillId="0" borderId="0" xfId="0" applyFont="1" applyFill="1" applyBorder="1" applyAlignment="1">
      <alignment horizontal="left" vertical="center" wrapText="1"/>
    </xf>
    <xf numFmtId="49" fontId="10" fillId="0" borderId="11" xfId="0" applyNumberFormat="1" applyFont="1" applyFill="1" applyBorder="1" applyAlignment="1">
      <alignment vertical="top" wrapText="1"/>
    </xf>
    <xf numFmtId="49" fontId="10" fillId="0" borderId="11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left" vertical="top"/>
    </xf>
    <xf numFmtId="49" fontId="11" fillId="0" borderId="9" xfId="0" applyNumberFormat="1" applyFont="1" applyFill="1" applyBorder="1" applyAlignment="1">
      <alignment horizontal="center" vertical="top" wrapText="1"/>
    </xf>
    <xf numFmtId="49" fontId="11" fillId="0" borderId="21" xfId="0" applyNumberFormat="1" applyFont="1" applyFill="1" applyBorder="1" applyAlignment="1">
      <alignment horizontal="center" vertical="top"/>
    </xf>
    <xf numFmtId="49" fontId="11" fillId="0" borderId="22" xfId="0" applyNumberFormat="1" applyFont="1" applyFill="1" applyBorder="1" applyAlignment="1">
      <alignment horizontal="center" vertical="top" wrapText="1"/>
    </xf>
    <xf numFmtId="49" fontId="11" fillId="0" borderId="23" xfId="0" applyNumberFormat="1" applyFont="1" applyFill="1" applyBorder="1" applyAlignment="1">
      <alignment horizontal="center" vertical="top" wrapText="1"/>
    </xf>
    <xf numFmtId="49" fontId="11" fillId="0" borderId="21" xfId="0" applyNumberFormat="1" applyFont="1" applyFill="1" applyBorder="1" applyAlignment="1">
      <alignment horizontal="center" vertical="top" wrapText="1"/>
    </xf>
    <xf numFmtId="49" fontId="11" fillId="0" borderId="21" xfId="0" applyNumberFormat="1" applyFont="1" applyFill="1" applyBorder="1" applyAlignment="1">
      <alignment horizontal="center" vertical="center" wrapText="1"/>
    </xf>
    <xf numFmtId="49" fontId="11" fillId="0" borderId="35" xfId="0" applyNumberFormat="1" applyFont="1" applyFill="1" applyBorder="1" applyAlignment="1">
      <alignment horizontal="center" vertical="top" wrapText="1"/>
    </xf>
    <xf numFmtId="49" fontId="11" fillId="0" borderId="11" xfId="0" applyNumberFormat="1" applyFont="1" applyFill="1" applyBorder="1" applyAlignment="1">
      <alignment horizontal="center" vertical="top" wrapText="1"/>
    </xf>
    <xf numFmtId="49" fontId="10" fillId="0" borderId="12" xfId="0" applyNumberFormat="1" applyFont="1" applyFill="1" applyBorder="1" applyAlignment="1" applyProtection="1">
      <alignment horizontal="center" vertical="top"/>
      <protection locked="0"/>
    </xf>
    <xf numFmtId="49" fontId="11" fillId="0" borderId="11" xfId="0" applyNumberFormat="1" applyFont="1" applyFill="1" applyBorder="1" applyAlignment="1">
      <alignment horizontal="center" vertical="top"/>
    </xf>
    <xf numFmtId="4" fontId="10" fillId="0" borderId="11" xfId="0" applyNumberFormat="1" applyFont="1" applyFill="1" applyBorder="1" applyAlignment="1">
      <alignment vertical="top"/>
    </xf>
    <xf numFmtId="49" fontId="10" fillId="0" borderId="36" xfId="0" applyNumberFormat="1" applyFont="1" applyFill="1" applyBorder="1" applyAlignment="1">
      <alignment vertical="top"/>
    </xf>
    <xf numFmtId="49" fontId="10" fillId="0" borderId="30" xfId="0" applyNumberFormat="1" applyFont="1" applyFill="1" applyBorder="1" applyAlignment="1">
      <alignment wrapText="1"/>
    </xf>
    <xf numFmtId="49" fontId="10" fillId="0" borderId="18" xfId="0" applyNumberFormat="1" applyFont="1" applyFill="1" applyBorder="1" applyAlignment="1">
      <alignment wrapText="1"/>
    </xf>
    <xf numFmtId="49" fontId="11" fillId="0" borderId="30" xfId="0" applyNumberFormat="1" applyFont="1" applyFill="1" applyBorder="1" applyAlignment="1">
      <alignment horizontal="center" vertical="top"/>
    </xf>
    <xf numFmtId="49" fontId="11" fillId="0" borderId="13" xfId="0" applyNumberFormat="1" applyFont="1" applyFill="1" applyBorder="1" applyAlignment="1">
      <alignment horizontal="center" vertical="top"/>
    </xf>
    <xf numFmtId="0" fontId="12" fillId="0" borderId="0" xfId="0" applyFont="1" applyFill="1" applyBorder="1"/>
    <xf numFmtId="49" fontId="10" fillId="0" borderId="9" xfId="0" applyNumberFormat="1" applyFont="1" applyFill="1" applyBorder="1" applyAlignment="1" applyProtection="1">
      <alignment vertical="center"/>
      <protection locked="0"/>
    </xf>
    <xf numFmtId="4" fontId="10" fillId="0" borderId="9" xfId="0" applyNumberFormat="1" applyFont="1" applyFill="1" applyBorder="1" applyAlignment="1" applyProtection="1">
      <alignment horizontal="center"/>
      <protection locked="0"/>
    </xf>
    <xf numFmtId="49" fontId="11" fillId="0" borderId="23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11" fillId="0" borderId="22" xfId="0" applyNumberFormat="1" applyFont="1" applyFill="1" applyBorder="1" applyAlignment="1">
      <alignment horizontal="center" vertical="center" wrapText="1"/>
    </xf>
    <xf numFmtId="43" fontId="11" fillId="0" borderId="22" xfId="5" applyFont="1" applyFill="1" applyBorder="1" applyAlignment="1">
      <alignment horizontal="center" vertical="center" wrapText="1"/>
    </xf>
    <xf numFmtId="49" fontId="10" fillId="0" borderId="20" xfId="0" applyNumberFormat="1" applyFont="1" applyFill="1" applyBorder="1" applyAlignment="1" applyProtection="1">
      <alignment vertical="center" wrapText="1"/>
      <protection locked="0"/>
    </xf>
    <xf numFmtId="49" fontId="11" fillId="0" borderId="14" xfId="0" applyNumberFormat="1" applyFont="1" applyFill="1" applyBorder="1" applyAlignment="1">
      <alignment horizontal="left" vertical="center"/>
    </xf>
    <xf numFmtId="49" fontId="11" fillId="0" borderId="3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/>
    </xf>
    <xf numFmtId="49" fontId="10" fillId="0" borderId="25" xfId="0" applyNumberFormat="1" applyFont="1" applyFill="1" applyBorder="1" applyAlignment="1" applyProtection="1">
      <protection locked="0"/>
    </xf>
    <xf numFmtId="49" fontId="10" fillId="0" borderId="11" xfId="0" applyNumberFormat="1" applyFont="1" applyFill="1" applyBorder="1" applyAlignment="1"/>
    <xf numFmtId="49" fontId="10" fillId="0" borderId="36" xfId="0" applyNumberFormat="1" applyFont="1" applyFill="1" applyBorder="1" applyAlignment="1"/>
    <xf numFmtId="49" fontId="10" fillId="0" borderId="28" xfId="0" applyNumberFormat="1" applyFont="1" applyFill="1" applyBorder="1" applyAlignment="1"/>
    <xf numFmtId="49" fontId="11" fillId="0" borderId="0" xfId="0" applyNumberFormat="1" applyFont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9" xfId="0" applyNumberFormat="1" applyFont="1" applyFill="1" applyBorder="1" applyAlignment="1">
      <alignment vertical="center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horizontal="left" vertical="center"/>
    </xf>
    <xf numFmtId="0" fontId="10" fillId="0" borderId="17" xfId="0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 applyProtection="1">
      <alignment vertical="center"/>
      <protection locked="0"/>
    </xf>
    <xf numFmtId="4" fontId="10" fillId="0" borderId="25" xfId="0" applyNumberFormat="1" applyFont="1" applyFill="1" applyBorder="1" applyAlignment="1" applyProtection="1">
      <alignment vertical="center"/>
      <protection locked="0"/>
    </xf>
    <xf numFmtId="49" fontId="10" fillId="0" borderId="27" xfId="0" applyNumberFormat="1" applyFont="1" applyFill="1" applyBorder="1" applyAlignment="1" applyProtection="1">
      <alignment horizontal="center" vertical="center"/>
      <protection locked="0"/>
    </xf>
    <xf numFmtId="49" fontId="10" fillId="0" borderId="26" xfId="0" applyNumberFormat="1" applyFont="1" applyFill="1" applyBorder="1" applyAlignment="1" applyProtection="1">
      <alignment horizontal="center" vertical="center"/>
      <protection locked="0"/>
    </xf>
    <xf numFmtId="49" fontId="10" fillId="0" borderId="25" xfId="0" applyNumberFormat="1" applyFont="1" applyFill="1" applyBorder="1" applyAlignment="1" applyProtection="1">
      <alignment horizontal="center" vertical="center"/>
      <protection locked="0"/>
    </xf>
    <xf numFmtId="49" fontId="10" fillId="0" borderId="12" xfId="0" applyNumberFormat="1" applyFont="1" applyFill="1" applyBorder="1" applyAlignment="1" applyProtection="1">
      <alignment vertical="center"/>
      <protection locked="0"/>
    </xf>
    <xf numFmtId="4" fontId="10" fillId="0" borderId="9" xfId="0" applyNumberFormat="1" applyFont="1" applyFill="1" applyBorder="1" applyAlignment="1" applyProtection="1">
      <alignment vertical="center"/>
      <protection locked="0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15" xfId="0" applyNumberFormat="1" applyFont="1" applyFill="1" applyBorder="1" applyAlignment="1" applyProtection="1">
      <alignment vertical="center"/>
      <protection locked="0"/>
    </xf>
    <xf numFmtId="49" fontId="10" fillId="0" borderId="16" xfId="0" applyNumberFormat="1" applyFont="1" applyFill="1" applyBorder="1" applyAlignment="1" applyProtection="1">
      <alignment vertical="center"/>
      <protection locked="0"/>
    </xf>
    <xf numFmtId="49" fontId="10" fillId="0" borderId="11" xfId="0" applyNumberFormat="1" applyFont="1" applyFill="1" applyBorder="1" applyAlignment="1">
      <alignment horizontal="center" vertical="center"/>
    </xf>
    <xf numFmtId="49" fontId="10" fillId="0" borderId="11" xfId="0" applyNumberFormat="1" applyFont="1" applyFill="1" applyBorder="1" applyAlignment="1">
      <alignment vertical="center"/>
    </xf>
    <xf numFmtId="4" fontId="10" fillId="0" borderId="11" xfId="0" applyNumberFormat="1" applyFont="1" applyFill="1" applyBorder="1" applyAlignment="1">
      <alignment vertical="center"/>
    </xf>
    <xf numFmtId="49" fontId="10" fillId="0" borderId="28" xfId="0" applyNumberFormat="1" applyFont="1" applyFill="1" applyBorder="1" applyAlignment="1">
      <alignment vertical="center"/>
    </xf>
    <xf numFmtId="4" fontId="10" fillId="0" borderId="12" xfId="0" applyNumberFormat="1" applyFont="1" applyFill="1" applyBorder="1" applyAlignment="1" applyProtection="1">
      <alignment vertical="center"/>
      <protection locked="0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4" fontId="10" fillId="0" borderId="9" xfId="0" applyNumberFormat="1" applyFont="1" applyFill="1" applyBorder="1" applyAlignment="1">
      <alignment vertical="center"/>
    </xf>
    <xf numFmtId="49" fontId="10" fillId="0" borderId="16" xfId="0" applyNumberFormat="1" applyFont="1" applyFill="1" applyBorder="1" applyAlignment="1">
      <alignment vertical="center"/>
    </xf>
    <xf numFmtId="49" fontId="10" fillId="0" borderId="30" xfId="0" applyNumberFormat="1" applyFont="1" applyFill="1" applyBorder="1" applyAlignment="1">
      <alignment vertical="center"/>
    </xf>
    <xf numFmtId="49" fontId="10" fillId="0" borderId="15" xfId="0" applyNumberFormat="1" applyFont="1" applyFill="1" applyBorder="1" applyAlignment="1">
      <alignment vertical="center"/>
    </xf>
    <xf numFmtId="49" fontId="10" fillId="0" borderId="19" xfId="0" applyNumberFormat="1" applyFont="1" applyFill="1" applyBorder="1" applyAlignment="1">
      <alignment horizontal="center" vertical="center" wrapText="1"/>
    </xf>
    <xf numFmtId="49" fontId="11" fillId="0" borderId="14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left" vertical="center"/>
    </xf>
    <xf numFmtId="4" fontId="10" fillId="0" borderId="25" xfId="0" applyNumberFormat="1" applyFont="1" applyFill="1" applyBorder="1" applyAlignment="1" applyProtection="1">
      <protection locked="0"/>
    </xf>
    <xf numFmtId="49" fontId="10" fillId="0" borderId="27" xfId="0" applyNumberFormat="1" applyFont="1" applyFill="1" applyBorder="1" applyAlignment="1" applyProtection="1">
      <alignment horizontal="center"/>
      <protection locked="0"/>
    </xf>
    <xf numFmtId="49" fontId="10" fillId="0" borderId="25" xfId="0" applyNumberFormat="1" applyFont="1" applyFill="1" applyBorder="1" applyAlignment="1" applyProtection="1">
      <alignment horizontal="center"/>
      <protection locked="0"/>
    </xf>
    <xf numFmtId="49" fontId="10" fillId="0" borderId="26" xfId="0" applyNumberFormat="1" applyFont="1" applyFill="1" applyBorder="1" applyAlignment="1" applyProtection="1">
      <alignment horizontal="center"/>
      <protection locked="0"/>
    </xf>
    <xf numFmtId="49" fontId="10" fillId="0" borderId="26" xfId="0" applyNumberFormat="1" applyFont="1" applyFill="1" applyBorder="1" applyAlignment="1" applyProtection="1">
      <protection locked="0"/>
    </xf>
    <xf numFmtId="49" fontId="10" fillId="0" borderId="11" xfId="0" applyNumberFormat="1" applyFont="1" applyFill="1" applyBorder="1" applyAlignment="1">
      <alignment horizontal="center"/>
    </xf>
    <xf numFmtId="49" fontId="10" fillId="0" borderId="18" xfId="0" applyNumberFormat="1" applyFont="1" applyFill="1" applyBorder="1" applyAlignment="1" applyProtection="1">
      <protection locked="0"/>
    </xf>
    <xf numFmtId="49" fontId="10" fillId="0" borderId="22" xfId="0" applyNumberFormat="1" applyFont="1" applyFill="1" applyBorder="1" applyAlignment="1" applyProtection="1">
      <protection locked="0"/>
    </xf>
    <xf numFmtId="49" fontId="10" fillId="0" borderId="21" xfId="0" applyNumberFormat="1" applyFont="1" applyFill="1" applyBorder="1" applyAlignment="1" applyProtection="1">
      <protection locked="0"/>
    </xf>
    <xf numFmtId="49" fontId="10" fillId="0" borderId="33" xfId="0" applyNumberFormat="1" applyFont="1" applyFill="1" applyBorder="1" applyAlignment="1"/>
    <xf numFmtId="49" fontId="10" fillId="0" borderId="15" xfId="0" applyNumberFormat="1" applyFont="1" applyFill="1" applyBorder="1" applyAlignment="1" applyProtection="1">
      <alignment vertical="top"/>
      <protection locked="0"/>
    </xf>
    <xf numFmtId="49" fontId="11" fillId="0" borderId="30" xfId="0" applyNumberFormat="1" applyFont="1" applyFill="1" applyBorder="1" applyAlignment="1">
      <alignment horizontal="center" vertical="center" wrapText="1"/>
    </xf>
    <xf numFmtId="49" fontId="10" fillId="0" borderId="25" xfId="0" applyNumberFormat="1" applyFont="1" applyFill="1" applyBorder="1" applyAlignment="1">
      <alignment horizontal="center"/>
    </xf>
    <xf numFmtId="49" fontId="10" fillId="0" borderId="30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Alignment="1">
      <alignment horizontal="center"/>
    </xf>
    <xf numFmtId="49" fontId="10" fillId="0" borderId="31" xfId="0" applyNumberFormat="1" applyFont="1" applyFill="1" applyBorder="1" applyAlignment="1" applyProtection="1">
      <alignment vertical="top" wrapText="1"/>
      <protection locked="0"/>
    </xf>
    <xf numFmtId="49" fontId="6" fillId="0" borderId="16" xfId="0" applyNumberFormat="1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left" vertical="center"/>
    </xf>
    <xf numFmtId="49" fontId="6" fillId="0" borderId="9" xfId="0" applyNumberFormat="1" applyFont="1" applyFill="1" applyBorder="1" applyAlignment="1">
      <alignment horizontal="center" vertical="center" wrapText="1"/>
    </xf>
    <xf numFmtId="49" fontId="6" fillId="0" borderId="30" xfId="0" applyNumberFormat="1" applyFont="1" applyFill="1" applyBorder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 wrapText="1"/>
    </xf>
    <xf numFmtId="49" fontId="6" fillId="0" borderId="22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/>
    </xf>
    <xf numFmtId="49" fontId="7" fillId="0" borderId="25" xfId="0" applyNumberFormat="1" applyFont="1" applyFill="1" applyBorder="1" applyAlignment="1" applyProtection="1">
      <protection locked="0"/>
    </xf>
    <xf numFmtId="49" fontId="7" fillId="0" borderId="12" xfId="0" applyNumberFormat="1" applyFont="1" applyFill="1" applyBorder="1" applyAlignment="1" applyProtection="1">
      <protection locked="0"/>
    </xf>
    <xf numFmtId="49" fontId="7" fillId="0" borderId="9" xfId="0" applyNumberFormat="1" applyFont="1" applyFill="1" applyBorder="1" applyAlignment="1" applyProtection="1">
      <protection locked="0"/>
    </xf>
    <xf numFmtId="49" fontId="7" fillId="0" borderId="15" xfId="0" applyNumberFormat="1" applyFont="1" applyFill="1" applyBorder="1" applyAlignment="1" applyProtection="1">
      <protection locked="0"/>
    </xf>
    <xf numFmtId="49" fontId="7" fillId="0" borderId="16" xfId="0" applyNumberFormat="1" applyFont="1" applyFill="1" applyBorder="1" applyAlignment="1" applyProtection="1">
      <protection locked="0"/>
    </xf>
    <xf numFmtId="49" fontId="7" fillId="0" borderId="11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/>
    <xf numFmtId="49" fontId="7" fillId="0" borderId="9" xfId="0" applyNumberFormat="1" applyFont="1" applyFill="1" applyBorder="1" applyAlignment="1"/>
    <xf numFmtId="49" fontId="7" fillId="0" borderId="28" xfId="0" applyNumberFormat="1" applyFont="1" applyFill="1" applyBorder="1" applyAlignment="1"/>
    <xf numFmtId="49" fontId="11" fillId="0" borderId="19" xfId="0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 applyProtection="1">
      <alignment horizontal="center" vertical="top"/>
      <protection locked="0"/>
    </xf>
    <xf numFmtId="4" fontId="10" fillId="0" borderId="9" xfId="0" applyNumberFormat="1" applyFont="1" applyFill="1" applyBorder="1" applyAlignment="1" applyProtection="1">
      <alignment horizontal="center" vertical="top"/>
      <protection locked="0"/>
    </xf>
    <xf numFmtId="4" fontId="10" fillId="0" borderId="32" xfId="0" applyNumberFormat="1" applyFont="1" applyFill="1" applyBorder="1" applyAlignment="1" applyProtection="1">
      <alignment horizontal="center" vertical="top"/>
      <protection locked="0"/>
    </xf>
    <xf numFmtId="4" fontId="10" fillId="0" borderId="11" xfId="0" applyNumberFormat="1" applyFont="1" applyFill="1" applyBorder="1" applyAlignment="1">
      <alignment horizontal="center" vertical="top"/>
    </xf>
    <xf numFmtId="49" fontId="10" fillId="0" borderId="26" xfId="0" applyNumberFormat="1" applyFont="1" applyFill="1" applyBorder="1" applyAlignment="1" applyProtection="1">
      <alignment horizontal="center" wrapText="1"/>
      <protection locked="0"/>
    </xf>
    <xf numFmtId="4" fontId="10" fillId="0" borderId="12" xfId="0" applyNumberFormat="1" applyFont="1" applyFill="1" applyBorder="1" applyAlignment="1" applyProtection="1">
      <alignment horizontal="center" vertical="center"/>
      <protection locked="0"/>
    </xf>
    <xf numFmtId="49" fontId="10" fillId="0" borderId="33" xfId="0" applyNumberFormat="1" applyFont="1" applyFill="1" applyBorder="1"/>
    <xf numFmtId="49" fontId="10" fillId="0" borderId="36" xfId="0" applyNumberFormat="1" applyFont="1" applyFill="1" applyBorder="1" applyAlignment="1">
      <alignment vertical="top" wrapText="1"/>
    </xf>
    <xf numFmtId="4" fontId="10" fillId="0" borderId="9" xfId="0" applyNumberFormat="1" applyFont="1" applyFill="1" applyBorder="1" applyAlignment="1" applyProtection="1">
      <alignment horizontal="right" vertical="center"/>
      <protection locked="0"/>
    </xf>
    <xf numFmtId="164" fontId="10" fillId="0" borderId="0" xfId="1" applyFont="1" applyFill="1" applyBorder="1"/>
    <xf numFmtId="49" fontId="11" fillId="0" borderId="13" xfId="0" applyNumberFormat="1" applyFont="1" applyFill="1" applyBorder="1" applyAlignment="1">
      <alignment vertical="center"/>
    </xf>
    <xf numFmtId="49" fontId="11" fillId="0" borderId="16" xfId="0" applyNumberFormat="1" applyFont="1" applyFill="1" applyBorder="1" applyProtection="1">
      <protection locked="0"/>
    </xf>
    <xf numFmtId="49" fontId="10" fillId="0" borderId="17" xfId="0" applyNumberFormat="1" applyFont="1" applyFill="1" applyBorder="1"/>
    <xf numFmtId="164" fontId="11" fillId="0" borderId="22" xfId="1" applyFont="1" applyFill="1" applyBorder="1" applyAlignment="1">
      <alignment horizontal="center" vertical="center" wrapText="1"/>
    </xf>
    <xf numFmtId="164" fontId="10" fillId="0" borderId="12" xfId="1" applyFont="1" applyFill="1" applyBorder="1" applyAlignment="1" applyProtection="1">
      <alignment horizontal="center"/>
      <protection locked="0"/>
    </xf>
    <xf numFmtId="164" fontId="10" fillId="0" borderId="9" xfId="1" applyFont="1" applyFill="1" applyBorder="1" applyAlignment="1" applyProtection="1">
      <protection locked="0"/>
    </xf>
    <xf numFmtId="49" fontId="10" fillId="0" borderId="36" xfId="0" applyNumberFormat="1" applyFont="1" applyFill="1" applyBorder="1" applyAlignment="1">
      <alignment wrapText="1"/>
    </xf>
    <xf numFmtId="164" fontId="10" fillId="0" borderId="11" xfId="1" applyFont="1" applyFill="1" applyBorder="1" applyAlignment="1"/>
    <xf numFmtId="49" fontId="10" fillId="0" borderId="37" xfId="0" applyNumberFormat="1" applyFont="1" applyFill="1" applyBorder="1"/>
    <xf numFmtId="164" fontId="10" fillId="0" borderId="16" xfId="1" applyFont="1" applyFill="1" applyBorder="1" applyAlignment="1" applyProtection="1">
      <protection locked="0"/>
    </xf>
    <xf numFmtId="164" fontId="10" fillId="0" borderId="9" xfId="1" applyFont="1" applyFill="1" applyBorder="1" applyAlignment="1"/>
    <xf numFmtId="164" fontId="10" fillId="0" borderId="21" xfId="1" applyFont="1" applyFill="1" applyBorder="1" applyAlignment="1" applyProtection="1">
      <protection locked="0"/>
    </xf>
    <xf numFmtId="164" fontId="10" fillId="0" borderId="32" xfId="1" applyFont="1" applyFill="1" applyBorder="1" applyAlignment="1" applyProtection="1">
      <protection locked="0"/>
    </xf>
    <xf numFmtId="164" fontId="10" fillId="0" borderId="0" xfId="1" applyFont="1" applyFill="1"/>
    <xf numFmtId="49" fontId="11" fillId="0" borderId="0" xfId="0" applyNumberFormat="1" applyFont="1" applyFill="1" applyBorder="1" applyAlignment="1">
      <alignment vertical="center"/>
    </xf>
    <xf numFmtId="164" fontId="10" fillId="0" borderId="12" xfId="1" applyFont="1" applyFill="1" applyBorder="1" applyAlignment="1" applyProtection="1">
      <protection locked="0"/>
    </xf>
    <xf numFmtId="0" fontId="12" fillId="0" borderId="0" xfId="0" applyFont="1" applyFill="1" applyAlignment="1">
      <alignment wrapText="1"/>
    </xf>
    <xf numFmtId="4" fontId="10" fillId="0" borderId="30" xfId="0" applyNumberFormat="1" applyFont="1" applyFill="1" applyBorder="1" applyAlignment="1" applyProtection="1">
      <alignment vertical="top"/>
      <protection locked="0"/>
    </xf>
    <xf numFmtId="49" fontId="11" fillId="0" borderId="20" xfId="0" applyNumberFormat="1" applyFont="1" applyFill="1" applyBorder="1" applyAlignment="1">
      <alignment horizontal="center" vertical="center" wrapText="1"/>
    </xf>
    <xf numFmtId="49" fontId="11" fillId="0" borderId="17" xfId="0" applyNumberFormat="1" applyFont="1" applyFill="1" applyBorder="1" applyAlignment="1">
      <alignment horizontal="center" vertical="center" wrapText="1"/>
    </xf>
    <xf numFmtId="49" fontId="11" fillId="0" borderId="15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49" fontId="10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0" xfId="0" applyNumberFormat="1" applyFont="1" applyFill="1" applyAlignment="1">
      <alignment vertical="center" wrapText="1"/>
    </xf>
    <xf numFmtId="4" fontId="10" fillId="0" borderId="25" xfId="0" applyNumberFormat="1" applyFont="1" applyFill="1" applyBorder="1" applyAlignment="1" applyProtection="1">
      <alignment horizontal="center"/>
      <protection locked="0"/>
    </xf>
    <xf numFmtId="4" fontId="10" fillId="0" borderId="11" xfId="0" applyNumberFormat="1" applyFont="1" applyFill="1" applyBorder="1" applyAlignment="1">
      <alignment horizontal="center"/>
    </xf>
    <xf numFmtId="4" fontId="10" fillId="0" borderId="9" xfId="0" applyNumberFormat="1" applyFont="1" applyFill="1" applyBorder="1" applyAlignment="1">
      <alignment horizontal="center"/>
    </xf>
    <xf numFmtId="4" fontId="10" fillId="0" borderId="21" xfId="0" applyNumberFormat="1" applyFont="1" applyFill="1" applyBorder="1" applyAlignment="1" applyProtection="1">
      <alignment horizontal="center"/>
      <protection locked="0"/>
    </xf>
    <xf numFmtId="49" fontId="11" fillId="0" borderId="20" xfId="0" applyNumberFormat="1" applyFont="1" applyFill="1" applyBorder="1" applyAlignment="1">
      <alignment horizontal="center" vertical="top" wrapText="1"/>
    </xf>
    <xf numFmtId="49" fontId="10" fillId="0" borderId="12" xfId="0" applyNumberFormat="1" applyFont="1" applyFill="1" applyBorder="1" applyAlignment="1" applyProtection="1">
      <alignment horizontal="left" vertical="top"/>
      <protection locked="0"/>
    </xf>
    <xf numFmtId="49" fontId="10" fillId="0" borderId="9" xfId="0" applyNumberFormat="1" applyFont="1" applyFill="1" applyBorder="1" applyAlignment="1" applyProtection="1">
      <alignment horizontal="right" vertical="top"/>
      <protection locked="0"/>
    </xf>
    <xf numFmtId="49" fontId="10" fillId="0" borderId="9" xfId="0" applyNumberFormat="1" applyFont="1" applyFill="1" applyBorder="1" applyAlignment="1">
      <alignment horizontal="right" vertical="top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164" fontId="10" fillId="0" borderId="16" xfId="1" applyFont="1" applyFill="1" applyBorder="1" applyAlignment="1"/>
    <xf numFmtId="164" fontId="10" fillId="0" borderId="16" xfId="1" applyFont="1" applyFill="1" applyBorder="1" applyAlignment="1" applyProtection="1">
      <alignment vertical="center"/>
      <protection locked="0"/>
    </xf>
    <xf numFmtId="165" fontId="10" fillId="0" borderId="9" xfId="0" applyNumberFormat="1" applyFont="1" applyFill="1" applyBorder="1" applyAlignment="1" applyProtection="1">
      <protection locked="0"/>
    </xf>
    <xf numFmtId="49" fontId="11" fillId="0" borderId="28" xfId="0" applyNumberFormat="1" applyFont="1" applyFill="1" applyBorder="1" applyAlignment="1">
      <alignment horizontal="center" vertical="top" wrapText="1"/>
    </xf>
    <xf numFmtId="49" fontId="18" fillId="0" borderId="0" xfId="0" applyNumberFormat="1" applyFont="1" applyFill="1" applyAlignment="1">
      <alignment vertical="center"/>
    </xf>
    <xf numFmtId="49" fontId="18" fillId="0" borderId="9" xfId="0" applyNumberFormat="1" applyFont="1" applyFill="1" applyBorder="1" applyAlignment="1">
      <alignment horizontal="center" vertical="top" wrapText="1"/>
    </xf>
    <xf numFmtId="49" fontId="18" fillId="0" borderId="21" xfId="0" applyNumberFormat="1" applyFont="1" applyFill="1" applyBorder="1" applyAlignment="1">
      <alignment horizontal="center" vertical="top"/>
    </xf>
    <xf numFmtId="49" fontId="18" fillId="0" borderId="22" xfId="0" applyNumberFormat="1" applyFont="1" applyFill="1" applyBorder="1" applyAlignment="1">
      <alignment horizontal="center" vertical="top" wrapText="1"/>
    </xf>
    <xf numFmtId="49" fontId="18" fillId="0" borderId="23" xfId="0" applyNumberFormat="1" applyFont="1" applyFill="1" applyBorder="1" applyAlignment="1">
      <alignment horizontal="center" vertical="top" wrapText="1"/>
    </xf>
    <xf numFmtId="49" fontId="18" fillId="0" borderId="21" xfId="0" applyNumberFormat="1" applyFont="1" applyFill="1" applyBorder="1" applyAlignment="1">
      <alignment horizontal="center" vertical="top" wrapText="1"/>
    </xf>
    <xf numFmtId="49" fontId="18" fillId="0" borderId="21" xfId="0" applyNumberFormat="1" applyFont="1" applyFill="1" applyBorder="1" applyAlignment="1">
      <alignment horizontal="center" vertical="center" wrapText="1"/>
    </xf>
    <xf numFmtId="49" fontId="18" fillId="0" borderId="35" xfId="0" applyNumberFormat="1" applyFont="1" applyFill="1" applyBorder="1" applyAlignment="1">
      <alignment horizontal="center" vertical="top" wrapText="1"/>
    </xf>
    <xf numFmtId="49" fontId="18" fillId="0" borderId="16" xfId="0" applyNumberFormat="1" applyFont="1" applyFill="1" applyBorder="1" applyAlignment="1">
      <alignment horizontal="center" vertical="top" wrapText="1"/>
    </xf>
    <xf numFmtId="49" fontId="19" fillId="0" borderId="12" xfId="0" applyNumberFormat="1" applyFont="1" applyFill="1" applyBorder="1" applyAlignment="1" applyProtection="1">
      <alignment vertical="top"/>
      <protection locked="0"/>
    </xf>
    <xf numFmtId="4" fontId="19" fillId="0" borderId="12" xfId="0" applyNumberFormat="1" applyFont="1" applyFill="1" applyBorder="1" applyAlignment="1" applyProtection="1">
      <alignment vertical="top"/>
      <protection locked="0"/>
    </xf>
    <xf numFmtId="49" fontId="19" fillId="0" borderId="12" xfId="0" applyNumberFormat="1" applyFont="1" applyFill="1" applyBorder="1" applyAlignment="1" applyProtection="1">
      <alignment horizontal="center" vertical="top"/>
      <protection locked="0"/>
    </xf>
    <xf numFmtId="49" fontId="19" fillId="0" borderId="9" xfId="0" applyNumberFormat="1" applyFont="1" applyFill="1" applyBorder="1" applyAlignment="1" applyProtection="1">
      <alignment vertical="top"/>
      <protection locked="0"/>
    </xf>
    <xf numFmtId="4" fontId="19" fillId="0" borderId="9" xfId="0" applyNumberFormat="1" applyFont="1" applyFill="1" applyBorder="1" applyAlignment="1" applyProtection="1">
      <alignment vertical="top"/>
      <protection locked="0"/>
    </xf>
    <xf numFmtId="49" fontId="19" fillId="0" borderId="16" xfId="0" applyNumberFormat="1" applyFont="1" applyFill="1" applyBorder="1" applyAlignment="1">
      <alignment horizontal="center" vertical="top" wrapText="1"/>
    </xf>
    <xf numFmtId="49" fontId="18" fillId="0" borderId="11" xfId="0" applyNumberFormat="1" applyFont="1" applyFill="1" applyBorder="1" applyAlignment="1">
      <alignment horizontal="center" vertical="top"/>
    </xf>
    <xf numFmtId="49" fontId="19" fillId="0" borderId="11" xfId="0" applyNumberFormat="1" applyFont="1" applyFill="1" applyBorder="1" applyAlignment="1">
      <alignment vertical="top"/>
    </xf>
    <xf numFmtId="4" fontId="19" fillId="0" borderId="11" xfId="0" applyNumberFormat="1" applyFont="1" applyFill="1" applyBorder="1" applyAlignment="1">
      <alignment vertical="top"/>
    </xf>
    <xf numFmtId="49" fontId="19" fillId="0" borderId="36" xfId="0" applyNumberFormat="1" applyFont="1" applyFill="1" applyBorder="1" applyAlignment="1">
      <alignment vertical="top"/>
    </xf>
    <xf numFmtId="49" fontId="19" fillId="0" borderId="12" xfId="0" applyNumberFormat="1" applyFont="1" applyFill="1" applyBorder="1" applyAlignment="1" applyProtection="1">
      <protection locked="0"/>
    </xf>
    <xf numFmtId="49" fontId="19" fillId="0" borderId="9" xfId="0" applyNumberFormat="1" applyFont="1" applyFill="1" applyBorder="1" applyAlignment="1" applyProtection="1">
      <alignment horizontal="right" vertical="top"/>
      <protection locked="0"/>
    </xf>
    <xf numFmtId="49" fontId="19" fillId="0" borderId="9" xfId="0" applyNumberFormat="1" applyFont="1" applyFill="1" applyBorder="1" applyAlignment="1">
      <alignment vertical="top"/>
    </xf>
    <xf numFmtId="4" fontId="19" fillId="0" borderId="9" xfId="0" applyNumberFormat="1" applyFont="1" applyFill="1" applyBorder="1" applyAlignment="1">
      <alignment vertical="top"/>
    </xf>
    <xf numFmtId="49" fontId="19" fillId="0" borderId="9" xfId="0" applyNumberFormat="1" applyFont="1" applyFill="1" applyBorder="1" applyAlignment="1">
      <alignment horizontal="right" vertical="top"/>
    </xf>
    <xf numFmtId="49" fontId="19" fillId="0" borderId="9" xfId="0" applyNumberFormat="1" applyFont="1" applyFill="1" applyBorder="1" applyAlignment="1">
      <alignment vertical="top" wrapText="1"/>
    </xf>
    <xf numFmtId="4" fontId="19" fillId="0" borderId="9" xfId="0" applyNumberFormat="1" applyFont="1" applyFill="1" applyBorder="1" applyAlignment="1" applyProtection="1">
      <alignment horizontal="right" vertical="top"/>
      <protection locked="0"/>
    </xf>
    <xf numFmtId="49" fontId="18" fillId="0" borderId="25" xfId="0" applyNumberFormat="1" applyFont="1" applyFill="1" applyBorder="1" applyAlignment="1">
      <alignment vertical="top"/>
    </xf>
    <xf numFmtId="49" fontId="19" fillId="0" borderId="25" xfId="0" applyNumberFormat="1" applyFont="1" applyFill="1" applyBorder="1" applyAlignment="1">
      <alignment vertical="top"/>
    </xf>
    <xf numFmtId="49" fontId="19" fillId="0" borderId="26" xfId="0" applyNumberFormat="1" applyFont="1" applyFill="1" applyBorder="1" applyAlignment="1">
      <alignment horizontal="center" vertical="top" wrapText="1"/>
    </xf>
    <xf numFmtId="4" fontId="19" fillId="0" borderId="32" xfId="0" applyNumberFormat="1" applyFont="1" applyFill="1" applyBorder="1" applyAlignment="1" applyProtection="1">
      <alignment vertical="top"/>
      <protection locked="0"/>
    </xf>
    <xf numFmtId="49" fontId="19" fillId="0" borderId="12" xfId="0" applyNumberFormat="1" applyFont="1" applyFill="1" applyBorder="1" applyAlignment="1">
      <alignment vertical="top"/>
    </xf>
    <xf numFmtId="0" fontId="20" fillId="0" borderId="0" xfId="0" applyFont="1" applyFill="1"/>
    <xf numFmtId="49" fontId="18" fillId="0" borderId="0" xfId="0" applyNumberFormat="1" applyFont="1" applyFill="1" applyAlignment="1">
      <alignment vertical="center" wrapText="1"/>
    </xf>
    <xf numFmtId="49" fontId="18" fillId="0" borderId="19" xfId="0" applyNumberFormat="1" applyFont="1" applyFill="1" applyBorder="1" applyProtection="1">
      <protection locked="0"/>
    </xf>
    <xf numFmtId="49" fontId="18" fillId="0" borderId="9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Fill="1"/>
    <xf numFmtId="49" fontId="18" fillId="0" borderId="9" xfId="0" applyNumberFormat="1" applyFont="1" applyFill="1" applyBorder="1" applyAlignment="1">
      <alignment horizontal="center" vertical="center"/>
    </xf>
    <xf numFmtId="49" fontId="18" fillId="0" borderId="30" xfId="0" applyNumberFormat="1" applyFont="1" applyFill="1" applyBorder="1" applyAlignment="1">
      <alignment horizontal="center" vertical="center" wrapText="1"/>
    </xf>
    <xf numFmtId="49" fontId="18" fillId="0" borderId="23" xfId="0" applyNumberFormat="1" applyFont="1" applyFill="1" applyBorder="1" applyAlignment="1">
      <alignment horizontal="center" vertical="center" wrapText="1"/>
    </xf>
    <xf numFmtId="49" fontId="18" fillId="0" borderId="22" xfId="0" applyNumberFormat="1" applyFont="1" applyFill="1" applyBorder="1" applyAlignment="1">
      <alignment horizontal="center" vertical="center" wrapText="1"/>
    </xf>
    <xf numFmtId="49" fontId="18" fillId="0" borderId="35" xfId="0" applyNumberFormat="1" applyFont="1" applyFill="1" applyBorder="1" applyAlignment="1">
      <alignment horizontal="center" vertical="center" wrapText="1"/>
    </xf>
    <xf numFmtId="164" fontId="18" fillId="0" borderId="22" xfId="1" applyFont="1" applyFill="1" applyBorder="1" applyAlignment="1">
      <alignment horizontal="center" vertical="center" wrapText="1"/>
    </xf>
    <xf numFmtId="49" fontId="19" fillId="0" borderId="0" xfId="0" applyNumberFormat="1" applyFont="1" applyFill="1" applyAlignment="1">
      <alignment horizontal="center" vertical="center"/>
    </xf>
    <xf numFmtId="49" fontId="19" fillId="0" borderId="25" xfId="0" applyNumberFormat="1" applyFont="1" applyFill="1" applyBorder="1" applyAlignment="1" applyProtection="1">
      <protection locked="0"/>
    </xf>
    <xf numFmtId="4" fontId="19" fillId="0" borderId="12" xfId="0" applyNumberFormat="1" applyFont="1" applyFill="1" applyBorder="1" applyAlignment="1" applyProtection="1">
      <protection locked="0"/>
    </xf>
    <xf numFmtId="49" fontId="19" fillId="0" borderId="12" xfId="0" applyNumberFormat="1" applyFont="1" applyFill="1" applyBorder="1" applyAlignment="1" applyProtection="1">
      <alignment horizontal="center"/>
      <protection locked="0"/>
    </xf>
    <xf numFmtId="49" fontId="19" fillId="0" borderId="20" xfId="0" applyNumberFormat="1" applyFont="1" applyFill="1" applyBorder="1" applyAlignment="1" applyProtection="1">
      <protection locked="0"/>
    </xf>
    <xf numFmtId="49" fontId="19" fillId="0" borderId="17" xfId="0" applyNumberFormat="1" applyFont="1" applyFill="1" applyBorder="1" applyAlignment="1" applyProtection="1">
      <alignment horizontal="center"/>
      <protection locked="0"/>
    </xf>
    <xf numFmtId="164" fontId="19" fillId="0" borderId="12" xfId="1" applyFont="1" applyFill="1" applyBorder="1" applyAlignment="1" applyProtection="1">
      <alignment horizontal="center"/>
      <protection locked="0"/>
    </xf>
    <xf numFmtId="49" fontId="19" fillId="0" borderId="9" xfId="0" applyNumberFormat="1" applyFont="1" applyFill="1" applyBorder="1" applyAlignment="1" applyProtection="1">
      <protection locked="0"/>
    </xf>
    <xf numFmtId="4" fontId="19" fillId="0" borderId="9" xfId="0" applyNumberFormat="1" applyFont="1" applyFill="1" applyBorder="1" applyAlignment="1" applyProtection="1">
      <protection locked="0"/>
    </xf>
    <xf numFmtId="49" fontId="19" fillId="0" borderId="15" xfId="0" applyNumberFormat="1" applyFont="1" applyFill="1" applyBorder="1" applyAlignment="1" applyProtection="1">
      <protection locked="0"/>
    </xf>
    <xf numFmtId="49" fontId="19" fillId="0" borderId="16" xfId="0" applyNumberFormat="1" applyFont="1" applyFill="1" applyBorder="1" applyAlignment="1" applyProtection="1">
      <protection locked="0"/>
    </xf>
    <xf numFmtId="164" fontId="19" fillId="0" borderId="9" xfId="1" applyFont="1" applyFill="1" applyBorder="1" applyAlignment="1" applyProtection="1">
      <protection locked="0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/>
    <xf numFmtId="4" fontId="19" fillId="0" borderId="11" xfId="0" applyNumberFormat="1" applyFont="1" applyFill="1" applyBorder="1" applyAlignment="1"/>
    <xf numFmtId="49" fontId="19" fillId="0" borderId="36" xfId="0" applyNumberFormat="1" applyFont="1" applyFill="1" applyBorder="1" applyAlignment="1"/>
    <xf numFmtId="49" fontId="19" fillId="0" borderId="9" xfId="0" applyNumberFormat="1" applyFont="1" applyFill="1" applyBorder="1" applyAlignment="1"/>
    <xf numFmtId="49" fontId="19" fillId="0" borderId="28" xfId="0" applyNumberFormat="1" applyFont="1" applyFill="1" applyBorder="1" applyAlignment="1"/>
    <xf numFmtId="164" fontId="19" fillId="0" borderId="11" xfId="1" applyFont="1" applyFill="1" applyBorder="1" applyAlignment="1"/>
    <xf numFmtId="4" fontId="19" fillId="0" borderId="9" xfId="0" applyNumberFormat="1" applyFont="1" applyFill="1" applyBorder="1" applyAlignment="1"/>
    <xf numFmtId="49" fontId="19" fillId="0" borderId="15" xfId="0" applyNumberFormat="1" applyFont="1" applyFill="1" applyBorder="1" applyAlignment="1"/>
    <xf numFmtId="49" fontId="19" fillId="0" borderId="16" xfId="0" applyNumberFormat="1" applyFont="1" applyFill="1" applyBorder="1" applyAlignment="1"/>
    <xf numFmtId="164" fontId="19" fillId="0" borderId="9" xfId="1" applyFont="1" applyFill="1" applyBorder="1" applyAlignment="1"/>
    <xf numFmtId="164" fontId="19" fillId="0" borderId="16" xfId="1" applyFont="1" applyFill="1" applyBorder="1" applyAlignment="1" applyProtection="1">
      <protection locked="0"/>
    </xf>
    <xf numFmtId="49" fontId="19" fillId="0" borderId="9" xfId="0" applyNumberFormat="1" applyFont="1" applyFill="1" applyBorder="1" applyAlignment="1" applyProtection="1">
      <alignment vertical="center"/>
      <protection locked="0"/>
    </xf>
    <xf numFmtId="4" fontId="19" fillId="0" borderId="9" xfId="0" applyNumberFormat="1" applyFont="1" applyFill="1" applyBorder="1" applyAlignment="1" applyProtection="1">
      <alignment vertical="center"/>
      <protection locked="0"/>
    </xf>
    <xf numFmtId="49" fontId="19" fillId="0" borderId="12" xfId="0" applyNumberFormat="1" applyFont="1" applyFill="1" applyBorder="1" applyAlignment="1" applyProtection="1">
      <alignment vertical="center"/>
      <protection locked="0"/>
    </xf>
    <xf numFmtId="164" fontId="19" fillId="0" borderId="16" xfId="1" applyFont="1" applyFill="1" applyBorder="1" applyAlignment="1" applyProtection="1">
      <alignment vertical="center"/>
      <protection locked="0"/>
    </xf>
    <xf numFmtId="49" fontId="19" fillId="0" borderId="16" xfId="0" applyNumberFormat="1" applyFont="1" applyFill="1" applyBorder="1" applyAlignment="1" applyProtection="1">
      <alignment vertical="center"/>
      <protection locked="0"/>
    </xf>
    <xf numFmtId="49" fontId="19" fillId="0" borderId="0" xfId="0" applyNumberFormat="1" applyFont="1" applyFill="1" applyAlignment="1">
      <alignment vertical="center"/>
    </xf>
    <xf numFmtId="49" fontId="19" fillId="0" borderId="12" xfId="0" applyNumberFormat="1" applyFont="1" applyFill="1" applyBorder="1" applyAlignment="1"/>
    <xf numFmtId="49" fontId="19" fillId="0" borderId="20" xfId="0" applyNumberFormat="1" applyFont="1" applyFill="1" applyBorder="1" applyAlignment="1"/>
    <xf numFmtId="164" fontId="19" fillId="0" borderId="16" xfId="1" applyFont="1" applyFill="1" applyBorder="1" applyAlignment="1"/>
    <xf numFmtId="49" fontId="19" fillId="0" borderId="9" xfId="0" applyNumberFormat="1" applyFont="1" applyFill="1" applyBorder="1" applyAlignment="1" applyProtection="1">
      <alignment horizontal="left" wrapText="1"/>
      <protection locked="0"/>
    </xf>
    <xf numFmtId="49" fontId="19" fillId="0" borderId="15" xfId="0" applyNumberFormat="1" applyFont="1" applyFill="1" applyBorder="1" applyAlignment="1" applyProtection="1">
      <alignment vertical="top"/>
      <protection locked="0"/>
    </xf>
    <xf numFmtId="49" fontId="19" fillId="0" borderId="13" xfId="0" applyNumberFormat="1" applyFont="1" applyFill="1" applyBorder="1" applyAlignment="1" applyProtection="1">
      <protection locked="0"/>
    </xf>
    <xf numFmtId="49" fontId="19" fillId="0" borderId="30" xfId="0" applyNumberFormat="1" applyFont="1" applyFill="1" applyBorder="1" applyAlignment="1" applyProtection="1">
      <protection locked="0"/>
    </xf>
    <xf numFmtId="4" fontId="19" fillId="0" borderId="21" xfId="0" applyNumberFormat="1" applyFont="1" applyFill="1" applyBorder="1" applyAlignment="1" applyProtection="1">
      <protection locked="0"/>
    </xf>
    <xf numFmtId="49" fontId="19" fillId="0" borderId="34" xfId="0" applyNumberFormat="1" applyFont="1" applyFill="1" applyBorder="1" applyAlignment="1" applyProtection="1">
      <protection locked="0"/>
    </xf>
    <xf numFmtId="49" fontId="19" fillId="0" borderId="19" xfId="0" applyNumberFormat="1" applyFont="1" applyFill="1" applyBorder="1" applyAlignment="1" applyProtection="1">
      <protection locked="0"/>
    </xf>
    <xf numFmtId="164" fontId="19" fillId="0" borderId="21" xfId="1" applyFont="1" applyFill="1" applyBorder="1" applyAlignment="1" applyProtection="1">
      <protection locked="0"/>
    </xf>
    <xf numFmtId="49" fontId="18" fillId="0" borderId="25" xfId="0" applyNumberFormat="1" applyFont="1" applyFill="1" applyBorder="1" applyAlignment="1"/>
    <xf numFmtId="49" fontId="19" fillId="0" borderId="25" xfId="0" applyNumberFormat="1" applyFont="1" applyFill="1" applyBorder="1" applyAlignment="1"/>
    <xf numFmtId="4" fontId="19" fillId="0" borderId="32" xfId="0" applyNumberFormat="1" applyFont="1" applyFill="1" applyBorder="1" applyAlignment="1" applyProtection="1">
      <protection locked="0"/>
    </xf>
    <xf numFmtId="49" fontId="19" fillId="0" borderId="26" xfId="0" applyNumberFormat="1" applyFont="1" applyFill="1" applyBorder="1" applyAlignment="1">
      <alignment horizontal="center" wrapText="1"/>
    </xf>
    <xf numFmtId="49" fontId="19" fillId="0" borderId="27" xfId="0" applyNumberFormat="1" applyFont="1" applyFill="1" applyBorder="1" applyAlignment="1"/>
    <xf numFmtId="49" fontId="19" fillId="0" borderId="26" xfId="0" applyNumberFormat="1" applyFont="1" applyFill="1" applyBorder="1" applyAlignment="1"/>
    <xf numFmtId="164" fontId="19" fillId="0" borderId="32" xfId="1" applyFont="1" applyFill="1" applyBorder="1" applyAlignment="1" applyProtection="1">
      <protection locked="0"/>
    </xf>
    <xf numFmtId="49" fontId="19" fillId="0" borderId="31" xfId="0" applyNumberFormat="1" applyFont="1" applyFill="1" applyBorder="1" applyAlignment="1">
      <alignment wrapText="1"/>
    </xf>
    <xf numFmtId="49" fontId="18" fillId="0" borderId="11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 applyProtection="1">
      <protection locked="0"/>
    </xf>
    <xf numFmtId="49" fontId="6" fillId="0" borderId="16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/>
    </xf>
    <xf numFmtId="49" fontId="11" fillId="0" borderId="12" xfId="0" applyNumberFormat="1" applyFont="1" applyFill="1" applyBorder="1" applyAlignment="1">
      <alignment vertical="center"/>
    </xf>
    <xf numFmtId="49" fontId="10" fillId="0" borderId="20" xfId="0" applyNumberFormat="1" applyFont="1" applyFill="1" applyBorder="1" applyAlignment="1" applyProtection="1">
      <alignment horizontal="center"/>
      <protection locked="0"/>
    </xf>
    <xf numFmtId="49" fontId="10" fillId="0" borderId="55" xfId="0" applyNumberFormat="1" applyFont="1" applyFill="1" applyBorder="1" applyAlignment="1" applyProtection="1">
      <protection locked="0"/>
    </xf>
    <xf numFmtId="49" fontId="10" fillId="0" borderId="37" xfId="0" applyNumberFormat="1" applyFont="1" applyFill="1" applyBorder="1" applyAlignment="1" applyProtection="1">
      <protection locked="0"/>
    </xf>
    <xf numFmtId="49" fontId="10" fillId="0" borderId="40" xfId="0" applyNumberFormat="1" applyFont="1" applyFill="1" applyBorder="1" applyAlignment="1" applyProtection="1">
      <protection locked="0"/>
    </xf>
    <xf numFmtId="49" fontId="10" fillId="0" borderId="51" xfId="0" applyNumberFormat="1" applyFont="1" applyFill="1" applyBorder="1" applyAlignment="1" applyProtection="1">
      <protection locked="0"/>
    </xf>
    <xf numFmtId="49" fontId="10" fillId="0" borderId="69" xfId="0" applyNumberFormat="1" applyFont="1" applyFill="1" applyBorder="1" applyAlignment="1" applyProtection="1">
      <protection locked="0"/>
    </xf>
    <xf numFmtId="49" fontId="10" fillId="0" borderId="18" xfId="0" applyNumberFormat="1" applyFont="1" applyFill="1" applyBorder="1" applyAlignment="1"/>
    <xf numFmtId="49" fontId="10" fillId="0" borderId="52" xfId="0" applyNumberFormat="1" applyFont="1" applyFill="1" applyBorder="1" applyAlignment="1"/>
    <xf numFmtId="49" fontId="10" fillId="0" borderId="91" xfId="0" applyNumberFormat="1" applyFont="1" applyFill="1" applyBorder="1" applyAlignment="1"/>
    <xf numFmtId="0" fontId="10" fillId="0" borderId="0" xfId="0" applyFont="1" applyFill="1"/>
    <xf numFmtId="164" fontId="10" fillId="0" borderId="38" xfId="1" applyFont="1" applyFill="1" applyBorder="1" applyAlignment="1" applyProtection="1">
      <alignment horizontal="right"/>
      <protection locked="0"/>
    </xf>
    <xf numFmtId="49" fontId="10" fillId="0" borderId="38" xfId="0" applyNumberFormat="1" applyFont="1" applyFill="1" applyBorder="1"/>
    <xf numFmtId="164" fontId="10" fillId="0" borderId="9" xfId="1" applyFont="1" applyFill="1" applyBorder="1" applyAlignment="1" applyProtection="1">
      <alignment horizontal="right"/>
      <protection locked="0"/>
    </xf>
    <xf numFmtId="4" fontId="11" fillId="0" borderId="32" xfId="0" applyNumberFormat="1" applyFont="1" applyFill="1" applyBorder="1" applyAlignment="1" applyProtection="1">
      <protection locked="0"/>
    </xf>
    <xf numFmtId="164" fontId="10" fillId="0" borderId="0" xfId="1" applyFont="1" applyFill="1" applyAlignment="1">
      <alignment horizontal="right"/>
    </xf>
    <xf numFmtId="49" fontId="11" fillId="0" borderId="15" xfId="0" applyNumberFormat="1" applyFont="1" applyFill="1" applyBorder="1" applyAlignment="1">
      <alignment horizontal="center" vertical="center" wrapText="1"/>
    </xf>
    <xf numFmtId="164" fontId="10" fillId="0" borderId="12" xfId="1" applyFont="1" applyFill="1" applyBorder="1" applyAlignment="1" applyProtection="1">
      <alignment horizontal="right"/>
      <protection locked="0"/>
    </xf>
    <xf numFmtId="164" fontId="10" fillId="0" borderId="11" xfId="1" applyFont="1" applyFill="1" applyBorder="1" applyAlignment="1">
      <alignment horizontal="right"/>
    </xf>
    <xf numFmtId="49" fontId="10" fillId="0" borderId="9" xfId="0" quotePrefix="1" applyNumberFormat="1" applyFont="1" applyFill="1" applyBorder="1" applyAlignment="1" applyProtection="1">
      <protection locked="0"/>
    </xf>
    <xf numFmtId="164" fontId="10" fillId="0" borderId="9" xfId="1" applyFont="1" applyFill="1" applyBorder="1" applyAlignment="1">
      <alignment horizontal="right"/>
    </xf>
    <xf numFmtId="49" fontId="11" fillId="0" borderId="9" xfId="0" applyNumberFormat="1" applyFont="1" applyFill="1" applyBorder="1" applyAlignment="1" applyProtection="1">
      <protection locked="0"/>
    </xf>
    <xf numFmtId="164" fontId="10" fillId="0" borderId="0" xfId="1" applyFont="1" applyFill="1" applyBorder="1" applyAlignment="1" applyProtection="1">
      <alignment horizontal="right"/>
      <protection locked="0"/>
    </xf>
    <xf numFmtId="164" fontId="10" fillId="0" borderId="0" xfId="1" applyFont="1" applyFill="1" applyBorder="1" applyAlignment="1">
      <alignment horizontal="right"/>
    </xf>
    <xf numFmtId="164" fontId="11" fillId="0" borderId="9" xfId="1" applyFont="1" applyFill="1" applyBorder="1" applyAlignment="1">
      <alignment horizontal="right"/>
    </xf>
    <xf numFmtId="49" fontId="11" fillId="0" borderId="30" xfId="0" applyNumberFormat="1" applyFont="1" applyFill="1" applyBorder="1" applyAlignment="1">
      <alignment vertical="center" wrapText="1"/>
    </xf>
    <xf numFmtId="164" fontId="11" fillId="0" borderId="23" xfId="1" applyFont="1" applyFill="1" applyBorder="1" applyAlignment="1">
      <alignment horizontal="center" vertical="center" wrapText="1"/>
    </xf>
    <xf numFmtId="49" fontId="11" fillId="0" borderId="46" xfId="0" applyNumberFormat="1" applyFont="1" applyFill="1" applyBorder="1" applyAlignment="1">
      <alignment horizontal="left" vertical="center"/>
    </xf>
    <xf numFmtId="2" fontId="10" fillId="0" borderId="0" xfId="0" applyNumberFormat="1" applyFont="1" applyFill="1" applyAlignment="1">
      <alignment vertical="center" wrapText="1"/>
    </xf>
    <xf numFmtId="0" fontId="12" fillId="0" borderId="0" xfId="0" applyFont="1" applyFill="1" applyAlignment="1">
      <alignment vertical="center"/>
    </xf>
    <xf numFmtId="49" fontId="11" fillId="0" borderId="103" xfId="0" applyNumberFormat="1" applyFont="1" applyFill="1" applyBorder="1" applyAlignment="1">
      <alignment horizontal="left" vertical="center"/>
    </xf>
    <xf numFmtId="49" fontId="10" fillId="0" borderId="56" xfId="0" applyNumberFormat="1" applyFont="1" applyFill="1" applyBorder="1" applyAlignment="1">
      <alignment vertical="center"/>
    </xf>
    <xf numFmtId="49" fontId="10" fillId="0" borderId="68" xfId="0" applyNumberFormat="1" applyFont="1" applyFill="1" applyBorder="1" applyAlignment="1">
      <alignment vertical="center"/>
    </xf>
    <xf numFmtId="49" fontId="10" fillId="0" borderId="57" xfId="0" applyNumberFormat="1" applyFont="1" applyFill="1" applyBorder="1" applyAlignment="1">
      <alignment vertical="center"/>
    </xf>
    <xf numFmtId="49" fontId="10" fillId="0" borderId="76" xfId="0" applyNumberFormat="1" applyFont="1" applyFill="1" applyBorder="1" applyAlignment="1">
      <alignment vertical="center"/>
    </xf>
    <xf numFmtId="0" fontId="10" fillId="0" borderId="57" xfId="0" applyFont="1" applyFill="1" applyBorder="1" applyAlignment="1">
      <alignment horizontal="center" vertical="center" wrapText="1"/>
    </xf>
    <xf numFmtId="49" fontId="10" fillId="0" borderId="76" xfId="0" applyNumberFormat="1" applyFont="1" applyFill="1" applyBorder="1" applyAlignment="1">
      <alignment horizontal="center" vertical="center"/>
    </xf>
    <xf numFmtId="2" fontId="10" fillId="0" borderId="75" xfId="0" applyNumberFormat="1" applyFont="1" applyFill="1" applyBorder="1" applyAlignment="1">
      <alignment vertical="center" wrapText="1"/>
    </xf>
    <xf numFmtId="49" fontId="11" fillId="0" borderId="46" xfId="0" applyNumberFormat="1" applyFont="1" applyFill="1" applyBorder="1" applyAlignment="1">
      <alignment vertical="center"/>
    </xf>
    <xf numFmtId="2" fontId="10" fillId="0" borderId="70" xfId="0" applyNumberFormat="1" applyFont="1" applyFill="1" applyBorder="1" applyAlignment="1">
      <alignment vertical="center" wrapText="1"/>
    </xf>
    <xf numFmtId="49" fontId="11" fillId="0" borderId="47" xfId="0" applyNumberFormat="1" applyFont="1" applyFill="1" applyBorder="1" applyAlignment="1">
      <alignment horizontal="center" vertical="center"/>
    </xf>
    <xf numFmtId="2" fontId="11" fillId="0" borderId="48" xfId="0" applyNumberFormat="1" applyFont="1" applyFill="1" applyBorder="1" applyAlignment="1">
      <alignment horizontal="center" vertical="center" wrapText="1"/>
    </xf>
    <xf numFmtId="49" fontId="10" fillId="0" borderId="26" xfId="0" applyNumberFormat="1" applyFont="1" applyFill="1" applyBorder="1" applyAlignment="1" applyProtection="1">
      <alignment vertical="center"/>
      <protection locked="0"/>
    </xf>
    <xf numFmtId="2" fontId="10" fillId="0" borderId="50" xfId="0" applyNumberFormat="1" applyFont="1" applyFill="1" applyBorder="1" applyAlignment="1">
      <alignment vertical="center" wrapText="1"/>
    </xf>
    <xf numFmtId="49" fontId="10" fillId="0" borderId="52" xfId="0" applyNumberFormat="1" applyFont="1" applyFill="1" applyBorder="1" applyAlignment="1">
      <alignment horizontal="center" vertical="center"/>
    </xf>
    <xf numFmtId="49" fontId="10" fillId="0" borderId="55" xfId="0" applyNumberFormat="1" applyFont="1" applyFill="1" applyBorder="1" applyAlignment="1">
      <alignment vertical="center"/>
    </xf>
    <xf numFmtId="49" fontId="10" fillId="0" borderId="37" xfId="0" applyNumberFormat="1" applyFont="1" applyFill="1" applyBorder="1" applyAlignment="1">
      <alignment vertical="center"/>
    </xf>
    <xf numFmtId="49" fontId="10" fillId="0" borderId="37" xfId="0" applyNumberFormat="1" applyFont="1" applyFill="1" applyBorder="1" applyAlignment="1">
      <alignment horizontal="center" vertical="center"/>
    </xf>
    <xf numFmtId="2" fontId="10" fillId="0" borderId="48" xfId="0" applyNumberFormat="1" applyFont="1" applyFill="1" applyBorder="1" applyAlignment="1">
      <alignment vertical="center" wrapText="1"/>
    </xf>
    <xf numFmtId="49" fontId="10" fillId="0" borderId="42" xfId="0" applyNumberFormat="1" applyFont="1" applyFill="1" applyBorder="1" applyAlignment="1">
      <alignment vertical="center" wrapText="1"/>
    </xf>
    <xf numFmtId="49" fontId="10" fillId="0" borderId="53" xfId="0" applyNumberFormat="1" applyFont="1" applyFill="1" applyBorder="1" applyAlignment="1">
      <alignment vertical="center"/>
    </xf>
    <xf numFmtId="49" fontId="10" fillId="0" borderId="19" xfId="0" applyNumberFormat="1" applyFont="1" applyFill="1" applyBorder="1" applyAlignment="1">
      <alignment vertical="center"/>
    </xf>
    <xf numFmtId="4" fontId="10" fillId="0" borderId="30" xfId="0" applyNumberFormat="1" applyFont="1" applyFill="1" applyBorder="1" applyAlignment="1">
      <alignment vertical="center"/>
    </xf>
    <xf numFmtId="49" fontId="10" fillId="0" borderId="18" xfId="0" applyNumberFormat="1" applyFont="1" applyFill="1" applyBorder="1" applyAlignment="1">
      <alignment vertical="center"/>
    </xf>
    <xf numFmtId="2" fontId="10" fillId="0" borderId="54" xfId="0" applyNumberFormat="1" applyFont="1" applyFill="1" applyBorder="1" applyAlignment="1">
      <alignment vertical="center" wrapText="1"/>
    </xf>
    <xf numFmtId="49" fontId="10" fillId="0" borderId="9" xfId="0" applyNumberFormat="1" applyFont="1" applyFill="1" applyBorder="1" applyAlignment="1">
      <alignment vertical="center" wrapText="1"/>
    </xf>
    <xf numFmtId="49" fontId="10" fillId="0" borderId="52" xfId="0" applyNumberFormat="1" applyFont="1" applyFill="1" applyBorder="1" applyAlignment="1">
      <alignment vertical="center"/>
    </xf>
    <xf numFmtId="49" fontId="10" fillId="0" borderId="36" xfId="0" applyNumberFormat="1" applyFont="1" applyFill="1" applyBorder="1" applyAlignment="1">
      <alignment vertical="center"/>
    </xf>
    <xf numFmtId="2" fontId="10" fillId="0" borderId="81" xfId="0" applyNumberFormat="1" applyFont="1" applyFill="1" applyBorder="1" applyAlignment="1">
      <alignment vertical="center" wrapText="1"/>
    </xf>
    <xf numFmtId="2" fontId="10" fillId="0" borderId="0" xfId="0" applyNumberFormat="1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49" fontId="11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42" xfId="0" applyNumberFormat="1" applyFont="1" applyFill="1" applyBorder="1" applyAlignment="1">
      <alignment horizontal="center" vertical="center" wrapText="1"/>
    </xf>
    <xf numFmtId="4" fontId="10" fillId="0" borderId="9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49" fontId="11" fillId="0" borderId="47" xfId="0" applyNumberFormat="1" applyFont="1" applyFill="1" applyBorder="1" applyAlignment="1">
      <alignment horizontal="center" vertical="center" wrapText="1"/>
    </xf>
    <xf numFmtId="4" fontId="11" fillId="0" borderId="22" xfId="0" applyNumberFormat="1" applyFont="1" applyFill="1" applyBorder="1" applyAlignment="1">
      <alignment horizontal="center" vertical="center" wrapText="1"/>
    </xf>
    <xf numFmtId="49" fontId="10" fillId="0" borderId="6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5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51" xfId="0" applyNumberFormat="1" applyFont="1" applyFill="1" applyBorder="1" applyAlignment="1" applyProtection="1">
      <alignment vertical="center" wrapText="1"/>
      <protection locked="0"/>
    </xf>
    <xf numFmtId="49" fontId="10" fillId="0" borderId="15" xfId="0" applyNumberFormat="1" applyFont="1" applyFill="1" applyBorder="1" applyAlignment="1" applyProtection="1">
      <alignment vertical="center" wrapText="1"/>
      <protection locked="0"/>
    </xf>
    <xf numFmtId="49" fontId="10" fillId="0" borderId="42" xfId="0" applyNumberFormat="1" applyFont="1" applyFill="1" applyBorder="1" applyAlignment="1" applyProtection="1">
      <alignment vertical="center" wrapText="1"/>
      <protection locked="0"/>
    </xf>
    <xf numFmtId="49" fontId="10" fillId="0" borderId="28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Fill="1" applyBorder="1" applyAlignment="1">
      <alignment vertical="center" wrapText="1"/>
    </xf>
    <xf numFmtId="4" fontId="10" fillId="0" borderId="11" xfId="0" applyNumberFormat="1" applyFont="1" applyFill="1" applyBorder="1" applyAlignment="1">
      <alignment vertical="center" wrapText="1"/>
    </xf>
    <xf numFmtId="49" fontId="10" fillId="0" borderId="36" xfId="0" applyNumberFormat="1" applyFont="1" applyFill="1" applyBorder="1" applyAlignment="1">
      <alignment vertical="center" wrapText="1"/>
    </xf>
    <xf numFmtId="49" fontId="10" fillId="0" borderId="52" xfId="0" applyNumberFormat="1" applyFont="1" applyFill="1" applyBorder="1" applyAlignment="1">
      <alignment vertical="center" wrapText="1"/>
    </xf>
    <xf numFmtId="49" fontId="10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>
      <alignment horizontal="center" vertical="center"/>
    </xf>
    <xf numFmtId="49" fontId="10" fillId="0" borderId="15" xfId="0" applyNumberFormat="1" applyFont="1" applyFill="1" applyBorder="1" applyAlignment="1">
      <alignment horizontal="center" vertical="center" wrapText="1"/>
    </xf>
    <xf numFmtId="49" fontId="10" fillId="0" borderId="42" xfId="0" applyNumberFormat="1" applyFont="1" applyFill="1" applyBorder="1" applyAlignment="1">
      <alignment horizontal="center" vertical="center" wrapText="1"/>
    </xf>
    <xf numFmtId="49" fontId="10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9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7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4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4" fontId="10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0" xfId="0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>
      <alignment horizontal="center" vertical="center" wrapText="1"/>
    </xf>
    <xf numFmtId="49" fontId="10" fillId="0" borderId="51" xfId="0" applyNumberFormat="1" applyFont="1" applyFill="1" applyBorder="1" applyAlignment="1">
      <alignment horizontal="center" vertical="center" wrapText="1"/>
    </xf>
    <xf numFmtId="49" fontId="10" fillId="0" borderId="15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3" xfId="0" applyNumberFormat="1" applyFont="1" applyFill="1" applyBorder="1" applyAlignment="1">
      <alignment horizontal="center" vertical="center" wrapText="1"/>
    </xf>
    <xf numFmtId="4" fontId="10" fillId="0" borderId="13" xfId="0" applyNumberFormat="1" applyFont="1" applyFill="1" applyBorder="1" applyAlignment="1">
      <alignment horizontal="center" vertical="center" wrapText="1"/>
    </xf>
    <xf numFmtId="4" fontId="10" fillId="0" borderId="11" xfId="0" applyNumberFormat="1" applyFont="1" applyFill="1" applyBorder="1" applyAlignment="1">
      <alignment horizontal="center" vertical="center" wrapText="1"/>
    </xf>
    <xf numFmtId="49" fontId="10" fillId="0" borderId="36" xfId="0" applyNumberFormat="1" applyFont="1" applyFill="1" applyBorder="1" applyAlignment="1">
      <alignment horizontal="center" vertical="center" wrapText="1"/>
    </xf>
    <xf numFmtId="49" fontId="10" fillId="0" borderId="52" xfId="0" applyNumberFormat="1" applyFont="1" applyFill="1" applyBorder="1" applyAlignment="1">
      <alignment horizontal="center" vertical="center" wrapText="1"/>
    </xf>
    <xf numFmtId="49" fontId="10" fillId="0" borderId="33" xfId="0" applyNumberFormat="1" applyFont="1" applyFill="1" applyBorder="1" applyAlignment="1">
      <alignment horizontal="center" vertical="center" wrapText="1"/>
    </xf>
    <xf numFmtId="49" fontId="10" fillId="0" borderId="38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 vertical="center" wrapText="1"/>
    </xf>
    <xf numFmtId="49" fontId="10" fillId="0" borderId="32" xfId="0" applyNumberFormat="1" applyFont="1" applyFill="1" applyBorder="1" applyAlignment="1">
      <alignment horizontal="center" vertical="center" wrapText="1"/>
    </xf>
    <xf numFmtId="4" fontId="10" fillId="0" borderId="32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top"/>
    </xf>
    <xf numFmtId="0" fontId="7" fillId="0" borderId="17" xfId="0" applyFont="1" applyFill="1" applyBorder="1" applyAlignment="1">
      <alignment horizontal="center" vertical="center" wrapText="1"/>
    </xf>
    <xf numFmtId="4" fontId="7" fillId="0" borderId="25" xfId="0" applyNumberFormat="1" applyFont="1" applyFill="1" applyBorder="1" applyAlignment="1" applyProtection="1">
      <alignment horizontal="center"/>
      <protection locked="0"/>
    </xf>
    <xf numFmtId="49" fontId="7" fillId="0" borderId="27" xfId="0" applyNumberFormat="1" applyFont="1" applyFill="1" applyBorder="1" applyAlignment="1" applyProtection="1">
      <alignment horizontal="center"/>
      <protection locked="0"/>
    </xf>
    <xf numFmtId="49" fontId="7" fillId="0" borderId="25" xfId="0" applyNumberFormat="1" applyFont="1" applyFill="1" applyBorder="1" applyAlignment="1" applyProtection="1">
      <alignment horizontal="center"/>
      <protection locked="0"/>
    </xf>
    <xf numFmtId="49" fontId="7" fillId="0" borderId="26" xfId="0" applyNumberFormat="1" applyFont="1" applyFill="1" applyBorder="1" applyAlignment="1" applyProtection="1">
      <alignment horizontal="center"/>
      <protection locked="0"/>
    </xf>
    <xf numFmtId="4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26" xfId="0" applyNumberFormat="1" applyFont="1" applyFill="1" applyBorder="1" applyAlignment="1" applyProtection="1">
      <protection locked="0"/>
    </xf>
    <xf numFmtId="4" fontId="7" fillId="0" borderId="9" xfId="0" applyNumberFormat="1" applyFont="1" applyFill="1" applyBorder="1" applyAlignment="1" applyProtection="1">
      <alignment horizontal="center"/>
      <protection locked="0"/>
    </xf>
    <xf numFmtId="4" fontId="7" fillId="0" borderId="9" xfId="0" applyNumberFormat="1" applyFont="1" applyFill="1" applyBorder="1" applyAlignment="1" applyProtection="1">
      <alignment horizontal="center" vertical="center"/>
      <protection locked="0"/>
    </xf>
    <xf numFmtId="4" fontId="7" fillId="0" borderId="11" xfId="0" applyNumberFormat="1" applyFont="1" applyFill="1" applyBorder="1" applyAlignment="1">
      <alignment horizontal="center"/>
    </xf>
    <xf numFmtId="4" fontId="7" fillId="0" borderId="11" xfId="0" applyNumberFormat="1" applyFont="1" applyFill="1" applyBorder="1" applyAlignment="1">
      <alignment horizontal="center" vertical="center"/>
    </xf>
    <xf numFmtId="49" fontId="10" fillId="0" borderId="16" xfId="0" applyNumberFormat="1" applyFont="1" applyFill="1" applyBorder="1" applyAlignment="1">
      <alignment vertical="center" wrapText="1"/>
    </xf>
    <xf numFmtId="49" fontId="10" fillId="0" borderId="16" xfId="0" applyNumberFormat="1" applyFont="1" applyFill="1" applyBorder="1" applyAlignment="1" applyProtection="1">
      <alignment vertical="center" wrapText="1"/>
      <protection locked="0"/>
    </xf>
    <xf numFmtId="49" fontId="10" fillId="0" borderId="0" xfId="0" applyNumberFormat="1" applyFont="1" applyFill="1" applyAlignment="1">
      <alignment vertical="center" wrapText="1"/>
    </xf>
    <xf numFmtId="49" fontId="10" fillId="0" borderId="30" xfId="0" applyNumberFormat="1" applyFont="1" applyFill="1" applyBorder="1" applyAlignment="1">
      <alignment vertical="center" wrapText="1"/>
    </xf>
    <xf numFmtId="49" fontId="10" fillId="0" borderId="15" xfId="0" applyNumberFormat="1" applyFont="1" applyFill="1" applyBorder="1" applyAlignment="1">
      <alignment vertical="center" wrapText="1"/>
    </xf>
    <xf numFmtId="4" fontId="10" fillId="0" borderId="32" xfId="0" applyNumberFormat="1" applyFon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left" vertical="center" wrapText="1"/>
      <protection locked="0"/>
    </xf>
    <xf numFmtId="4" fontId="10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6" xfId="0" applyNumberFormat="1" applyFont="1" applyFill="1" applyBorder="1" applyAlignment="1">
      <alignment horizontal="left" vertical="center" wrapText="1"/>
    </xf>
    <xf numFmtId="49" fontId="10" fillId="0" borderId="9" xfId="0" applyNumberFormat="1" applyFont="1" applyFill="1" applyBorder="1" applyAlignment="1">
      <alignment horizontal="left" vertical="center" wrapText="1"/>
    </xf>
    <xf numFmtId="4" fontId="10" fillId="0" borderId="9" xfId="0" applyNumberFormat="1" applyFont="1" applyFill="1" applyBorder="1" applyAlignment="1">
      <alignment horizontal="left" vertical="center" wrapText="1"/>
    </xf>
    <xf numFmtId="49" fontId="10" fillId="0" borderId="15" xfId="0" applyNumberFormat="1" applyFont="1" applyFill="1" applyBorder="1" applyAlignment="1">
      <alignment horizontal="left" vertical="center" wrapText="1"/>
    </xf>
    <xf numFmtId="4" fontId="10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30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9" xfId="0" applyNumberFormat="1" applyFont="1" applyFill="1" applyBorder="1" applyAlignment="1">
      <alignment horizontal="left" vertical="center"/>
    </xf>
    <xf numFmtId="4" fontId="10" fillId="0" borderId="9" xfId="0" applyNumberFormat="1" applyFont="1" applyFill="1" applyBorder="1" applyAlignment="1">
      <alignment horizontal="left" vertical="center"/>
    </xf>
    <xf numFmtId="49" fontId="10" fillId="0" borderId="15" xfId="0" applyNumberFormat="1" applyFont="1" applyFill="1" applyBorder="1" applyAlignment="1">
      <alignment horizontal="left" vertical="center"/>
    </xf>
    <xf numFmtId="49" fontId="10" fillId="0" borderId="9" xfId="0" applyNumberFormat="1" applyFont="1" applyFill="1" applyBorder="1" applyAlignment="1" applyProtection="1">
      <alignment horizontal="left" vertical="center"/>
      <protection locked="0"/>
    </xf>
    <xf numFmtId="4" fontId="10" fillId="0" borderId="9" xfId="0" applyNumberFormat="1" applyFont="1" applyFill="1" applyBorder="1" applyAlignment="1" applyProtection="1">
      <alignment horizontal="left" vertical="center"/>
      <protection locked="0"/>
    </xf>
    <xf numFmtId="49" fontId="10" fillId="0" borderId="12" xfId="0" applyNumberFormat="1" applyFont="1" applyFill="1" applyBorder="1" applyAlignment="1" applyProtection="1">
      <alignment horizontal="left" vertical="center"/>
      <protection locked="0"/>
    </xf>
    <xf numFmtId="49" fontId="10" fillId="0" borderId="30" xfId="0" applyNumberFormat="1" applyFont="1" applyFill="1" applyBorder="1" applyAlignment="1" applyProtection="1">
      <alignment horizontal="left" vertical="center"/>
      <protection locked="0"/>
    </xf>
    <xf numFmtId="4" fontId="10" fillId="0" borderId="21" xfId="0" applyNumberFormat="1" applyFont="1" applyFill="1" applyBorder="1" applyAlignment="1" applyProtection="1">
      <alignment horizontal="left" vertical="center"/>
      <protection locked="0"/>
    </xf>
    <xf numFmtId="49" fontId="10" fillId="0" borderId="21" xfId="0" applyNumberFormat="1" applyFont="1" applyFill="1" applyBorder="1" applyAlignment="1" applyProtection="1">
      <alignment horizontal="left" vertical="center"/>
      <protection locked="0"/>
    </xf>
    <xf numFmtId="49" fontId="10" fillId="0" borderId="19" xfId="0" applyNumberFormat="1" applyFont="1" applyFill="1" applyBorder="1" applyAlignment="1">
      <alignment horizontal="left" vertical="center" wrapText="1"/>
    </xf>
    <xf numFmtId="49" fontId="7" fillId="0" borderId="15" xfId="0" applyNumberFormat="1" applyFont="1" applyFill="1" applyBorder="1" applyAlignment="1">
      <alignment vertical="center"/>
    </xf>
    <xf numFmtId="49" fontId="7" fillId="0" borderId="14" xfId="0" applyNumberFormat="1" applyFont="1" applyFill="1" applyBorder="1" applyAlignment="1">
      <alignment vertical="center"/>
    </xf>
    <xf numFmtId="49" fontId="7" fillId="0" borderId="16" xfId="0" applyNumberFormat="1" applyFont="1" applyFill="1" applyBorder="1" applyAlignment="1">
      <alignment vertical="center"/>
    </xf>
    <xf numFmtId="164" fontId="7" fillId="0" borderId="0" xfId="1" applyFont="1" applyFill="1" applyAlignment="1">
      <alignment vertical="center"/>
    </xf>
    <xf numFmtId="164" fontId="10" fillId="0" borderId="9" xfId="1" applyFont="1" applyFill="1" applyBorder="1" applyAlignment="1" applyProtection="1">
      <alignment vertical="center"/>
      <protection locked="0"/>
    </xf>
    <xf numFmtId="164" fontId="10" fillId="0" borderId="11" xfId="1" applyFont="1" applyFill="1" applyBorder="1" applyAlignment="1">
      <alignment vertical="center"/>
    </xf>
    <xf numFmtId="164" fontId="10" fillId="0" borderId="12" xfId="1" applyFont="1" applyFill="1" applyBorder="1" applyAlignment="1" applyProtection="1">
      <alignment vertical="center" wrapText="1"/>
      <protection locked="0"/>
    </xf>
    <xf numFmtId="164" fontId="10" fillId="0" borderId="9" xfId="1" applyFont="1" applyFill="1" applyBorder="1" applyAlignment="1">
      <alignment vertical="center" wrapText="1"/>
    </xf>
    <xf numFmtId="164" fontId="10" fillId="0" borderId="9" xfId="1" applyFont="1" applyFill="1" applyBorder="1" applyAlignment="1" applyProtection="1">
      <alignment vertical="center" wrapText="1"/>
      <protection locked="0"/>
    </xf>
    <xf numFmtId="4" fontId="10" fillId="0" borderId="9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49" fontId="6" fillId="0" borderId="13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wrapText="1"/>
    </xf>
    <xf numFmtId="0" fontId="22" fillId="0" borderId="0" xfId="0" applyFont="1" applyFill="1" applyAlignment="1">
      <alignment horizontal="left" wrapText="1"/>
    </xf>
    <xf numFmtId="0" fontId="11" fillId="0" borderId="0" xfId="2" applyFont="1" applyFill="1" applyAlignment="1">
      <alignment horizontal="left" vertical="center" wrapText="1"/>
    </xf>
    <xf numFmtId="0" fontId="16" fillId="0" borderId="0" xfId="0" applyFont="1" applyFill="1" applyAlignment="1">
      <alignment horizontal="left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49" fontId="11" fillId="0" borderId="18" xfId="0" applyNumberFormat="1" applyFont="1" applyFill="1" applyBorder="1" applyAlignment="1">
      <alignment horizontal="left" vertical="center" wrapText="1"/>
    </xf>
    <xf numFmtId="49" fontId="11" fillId="0" borderId="19" xfId="0" applyNumberFormat="1" applyFont="1" applyFill="1" applyBorder="1" applyAlignment="1">
      <alignment horizontal="left" vertical="center" wrapText="1"/>
    </xf>
    <xf numFmtId="49" fontId="10" fillId="0" borderId="13" xfId="0" applyNumberFormat="1" applyFont="1" applyFill="1" applyBorder="1" applyAlignment="1">
      <alignment horizontal="left" wrapText="1"/>
    </xf>
    <xf numFmtId="49" fontId="11" fillId="0" borderId="0" xfId="0" applyNumberFormat="1" applyFont="1" applyFill="1" applyAlignment="1">
      <alignment horizontal="left" vertical="center" wrapText="1"/>
    </xf>
    <xf numFmtId="49" fontId="11" fillId="0" borderId="15" xfId="0" applyNumberFormat="1" applyFont="1" applyFill="1" applyBorder="1" applyAlignment="1">
      <alignment horizontal="left" vertical="center" wrapText="1"/>
    </xf>
    <xf numFmtId="49" fontId="11" fillId="0" borderId="16" xfId="0" applyNumberFormat="1" applyFont="1" applyFill="1" applyBorder="1" applyAlignment="1">
      <alignment horizontal="left" vertical="center" wrapText="1"/>
    </xf>
    <xf numFmtId="49" fontId="11" fillId="0" borderId="20" xfId="0" applyNumberFormat="1" applyFont="1" applyFill="1" applyBorder="1" applyAlignment="1">
      <alignment horizontal="left" vertical="center" wrapText="1"/>
    </xf>
    <xf numFmtId="49" fontId="11" fillId="0" borderId="17" xfId="0" applyNumberFormat="1" applyFont="1" applyFill="1" applyBorder="1" applyAlignment="1">
      <alignment horizontal="left" vertical="center" wrapText="1"/>
    </xf>
    <xf numFmtId="49" fontId="11" fillId="0" borderId="21" xfId="0" applyNumberFormat="1" applyFont="1" applyFill="1" applyBorder="1" applyAlignment="1">
      <alignment horizontal="left" vertical="center" wrapText="1"/>
    </xf>
    <xf numFmtId="49" fontId="11" fillId="0" borderId="22" xfId="0" applyNumberFormat="1" applyFont="1" applyFill="1" applyBorder="1" applyAlignment="1">
      <alignment horizontal="left" vertical="center" wrapText="1"/>
    </xf>
    <xf numFmtId="49" fontId="11" fillId="0" borderId="23" xfId="0" applyNumberFormat="1" applyFont="1" applyFill="1" applyBorder="1" applyAlignment="1">
      <alignment horizontal="left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0" fillId="0" borderId="24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5" xfId="0" applyNumberFormat="1" applyFont="1" applyFill="1" applyBorder="1" applyAlignment="1" applyProtection="1">
      <alignment horizontal="left" wrapText="1"/>
      <protection locked="0"/>
    </xf>
    <xf numFmtId="4" fontId="10" fillId="0" borderId="25" xfId="0" applyNumberFormat="1" applyFont="1" applyFill="1" applyBorder="1" applyAlignment="1" applyProtection="1">
      <alignment horizontal="left" wrapText="1"/>
      <protection locked="0"/>
    </xf>
    <xf numFmtId="49" fontId="10" fillId="0" borderId="12" xfId="0" applyNumberFormat="1" applyFont="1" applyFill="1" applyBorder="1" applyAlignment="1" applyProtection="1">
      <alignment horizontal="left" wrapText="1"/>
      <protection locked="0"/>
    </xf>
    <xf numFmtId="49" fontId="10" fillId="0" borderId="27" xfId="0" applyNumberFormat="1" applyFont="1" applyFill="1" applyBorder="1" applyAlignment="1" applyProtection="1">
      <alignment horizontal="left" wrapText="1"/>
      <protection locked="0"/>
    </xf>
    <xf numFmtId="49" fontId="10" fillId="0" borderId="26" xfId="0" applyNumberFormat="1" applyFont="1" applyFill="1" applyBorder="1" applyAlignment="1" applyProtection="1">
      <alignment horizontal="left" wrapText="1"/>
      <protection locked="0"/>
    </xf>
    <xf numFmtId="49" fontId="10" fillId="0" borderId="9" xfId="0" applyNumberFormat="1" applyFont="1" applyFill="1" applyBorder="1" applyAlignment="1" applyProtection="1">
      <alignment horizontal="left" wrapText="1"/>
      <protection locked="0"/>
    </xf>
    <xf numFmtId="49" fontId="10" fillId="0" borderId="12" xfId="0" applyNumberFormat="1" applyFont="1" applyFill="1" applyBorder="1" applyAlignment="1">
      <alignment horizontal="left" vertical="center" wrapText="1"/>
    </xf>
    <xf numFmtId="4" fontId="10" fillId="0" borderId="9" xfId="0" applyNumberFormat="1" applyFont="1" applyFill="1" applyBorder="1" applyAlignment="1" applyProtection="1">
      <alignment horizontal="left" wrapText="1"/>
      <protection locked="0"/>
    </xf>
    <xf numFmtId="49" fontId="10" fillId="0" borderId="15" xfId="0" applyNumberFormat="1" applyFont="1" applyFill="1" applyBorder="1" applyAlignment="1" applyProtection="1">
      <alignment horizontal="left" wrapText="1"/>
      <protection locked="0"/>
    </xf>
    <xf numFmtId="49" fontId="10" fillId="0" borderId="16" xfId="0" applyNumberFormat="1" applyFont="1" applyFill="1" applyBorder="1" applyAlignment="1" applyProtection="1">
      <alignment horizontal="left" wrapText="1"/>
      <protection locked="0"/>
    </xf>
    <xf numFmtId="49" fontId="10" fillId="0" borderId="11" xfId="0" applyNumberFormat="1" applyFont="1" applyFill="1" applyBorder="1" applyAlignment="1">
      <alignment horizontal="left" wrapText="1"/>
    </xf>
    <xf numFmtId="4" fontId="10" fillId="0" borderId="11" xfId="0" applyNumberFormat="1" applyFont="1" applyFill="1" applyBorder="1" applyAlignment="1">
      <alignment horizontal="left" wrapText="1"/>
    </xf>
    <xf numFmtId="49" fontId="10" fillId="0" borderId="28" xfId="0" applyNumberFormat="1" applyFont="1" applyFill="1" applyBorder="1" applyAlignment="1">
      <alignment horizontal="left" wrapText="1"/>
    </xf>
    <xf numFmtId="49" fontId="10" fillId="0" borderId="9" xfId="0" applyNumberFormat="1" applyFont="1" applyFill="1" applyBorder="1" applyAlignment="1">
      <alignment horizontal="left" wrapText="1"/>
    </xf>
    <xf numFmtId="166" fontId="13" fillId="0" borderId="29" xfId="3" applyNumberFormat="1" applyFont="1" applyFill="1" applyBorder="1" applyAlignment="1">
      <alignment horizontal="left" vertical="center" wrapText="1"/>
    </xf>
    <xf numFmtId="49" fontId="10" fillId="0" borderId="12" xfId="4" applyNumberFormat="1" applyFont="1" applyFill="1" applyBorder="1" applyAlignment="1" applyProtection="1">
      <alignment horizontal="left" vertical="center" wrapText="1"/>
      <protection locked="0"/>
    </xf>
    <xf numFmtId="3" fontId="10" fillId="0" borderId="12" xfId="4" applyNumberFormat="1" applyFont="1" applyFill="1" applyBorder="1" applyAlignment="1" applyProtection="1">
      <alignment horizontal="left" vertical="center" wrapText="1"/>
      <protection locked="0"/>
    </xf>
    <xf numFmtId="49" fontId="10" fillId="0" borderId="20" xfId="4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4" applyNumberFormat="1" applyFont="1" applyFill="1" applyBorder="1" applyAlignment="1" applyProtection="1">
      <alignment horizontal="left" vertical="center" wrapText="1"/>
      <protection locked="0"/>
    </xf>
    <xf numFmtId="49" fontId="10" fillId="0" borderId="12" xfId="4" applyNumberFormat="1" applyFont="1" applyFill="1" applyBorder="1" applyAlignment="1" applyProtection="1">
      <alignment horizontal="left" wrapText="1"/>
      <protection locked="0"/>
    </xf>
    <xf numFmtId="167" fontId="10" fillId="0" borderId="12" xfId="5" applyNumberFormat="1" applyFont="1" applyFill="1" applyBorder="1" applyAlignment="1" applyProtection="1">
      <alignment horizontal="left" vertical="center" wrapText="1"/>
      <protection locked="0"/>
    </xf>
    <xf numFmtId="166" fontId="13" fillId="0" borderId="12" xfId="3" applyNumberFormat="1" applyFont="1" applyFill="1" applyBorder="1" applyAlignment="1">
      <alignment horizontal="left" vertical="center" wrapText="1"/>
    </xf>
    <xf numFmtId="49" fontId="10" fillId="0" borderId="9" xfId="4" applyNumberFormat="1" applyFont="1" applyFill="1" applyBorder="1" applyAlignment="1" applyProtection="1">
      <alignment horizontal="left" wrapText="1"/>
      <protection locked="0"/>
    </xf>
    <xf numFmtId="49" fontId="10" fillId="0" borderId="9" xfId="4" applyNumberFormat="1" applyFont="1" applyFill="1" applyBorder="1" applyAlignment="1">
      <alignment horizontal="left" wrapText="1"/>
    </xf>
    <xf numFmtId="49" fontId="10" fillId="0" borderId="15" xfId="4" applyNumberFormat="1" applyFont="1" applyFill="1" applyBorder="1" applyAlignment="1" applyProtection="1">
      <alignment horizontal="left" wrapText="1"/>
      <protection locked="0"/>
    </xf>
    <xf numFmtId="49" fontId="10" fillId="0" borderId="16" xfId="4" applyNumberFormat="1" applyFont="1" applyFill="1" applyBorder="1" applyAlignment="1" applyProtection="1">
      <alignment horizontal="left" wrapText="1"/>
      <protection locked="0"/>
    </xf>
    <xf numFmtId="4" fontId="10" fillId="0" borderId="9" xfId="4" applyNumberFormat="1" applyFont="1" applyFill="1" applyBorder="1" applyAlignment="1" applyProtection="1">
      <alignment horizontal="left" wrapText="1"/>
      <protection locked="0"/>
    </xf>
    <xf numFmtId="4" fontId="10" fillId="0" borderId="9" xfId="0" applyNumberFormat="1" applyFont="1" applyFill="1" applyBorder="1" applyAlignment="1">
      <alignment horizontal="left" wrapText="1"/>
    </xf>
    <xf numFmtId="49" fontId="10" fillId="0" borderId="16" xfId="0" applyNumberFormat="1" applyFont="1" applyFill="1" applyBorder="1" applyAlignment="1">
      <alignment horizontal="left" wrapText="1"/>
    </xf>
    <xf numFmtId="49" fontId="11" fillId="0" borderId="25" xfId="0" applyNumberFormat="1" applyFont="1" applyFill="1" applyBorder="1" applyAlignment="1">
      <alignment horizontal="left" wrapText="1"/>
    </xf>
    <xf numFmtId="49" fontId="10" fillId="0" borderId="25" xfId="0" applyNumberFormat="1" applyFont="1" applyFill="1" applyBorder="1" applyAlignment="1">
      <alignment horizontal="left" wrapText="1"/>
    </xf>
    <xf numFmtId="3" fontId="10" fillId="0" borderId="32" xfId="0" applyNumberFormat="1" applyFont="1" applyFill="1" applyBorder="1" applyAlignment="1" applyProtection="1">
      <alignment horizontal="left" wrapText="1"/>
      <protection locked="0"/>
    </xf>
    <xf numFmtId="49" fontId="10" fillId="0" borderId="26" xfId="0" applyNumberFormat="1" applyFont="1" applyFill="1" applyBorder="1" applyAlignment="1">
      <alignment horizontal="left" wrapText="1"/>
    </xf>
    <xf numFmtId="49" fontId="10" fillId="0" borderId="33" xfId="0" applyNumberFormat="1" applyFont="1" applyFill="1" applyBorder="1" applyAlignment="1">
      <alignment horizontal="left" wrapText="1"/>
    </xf>
    <xf numFmtId="49" fontId="10" fillId="0" borderId="32" xfId="0" applyNumberFormat="1" applyFont="1" applyFill="1" applyBorder="1" applyAlignment="1">
      <alignment horizontal="left" wrapText="1"/>
    </xf>
    <xf numFmtId="3" fontId="10" fillId="0" borderId="32" xfId="0" applyNumberFormat="1" applyFont="1" applyFill="1" applyBorder="1" applyAlignment="1" applyProtection="1">
      <alignment horizontal="left" vertical="top" wrapText="1"/>
      <protection locked="0"/>
    </xf>
    <xf numFmtId="49" fontId="11" fillId="0" borderId="0" xfId="0" applyNumberFormat="1" applyFont="1" applyFill="1" applyAlignment="1">
      <alignment horizontal="left" wrapText="1"/>
    </xf>
    <xf numFmtId="49" fontId="10" fillId="0" borderId="34" xfId="0" applyNumberFormat="1" applyFont="1" applyFill="1" applyBorder="1" applyAlignment="1">
      <alignment horizontal="left" wrapText="1"/>
    </xf>
    <xf numFmtId="49" fontId="10" fillId="0" borderId="30" xfId="0" applyNumberFormat="1" applyFont="1" applyFill="1" applyBorder="1" applyAlignment="1" applyProtection="1">
      <alignment horizontal="left" vertical="top" wrapText="1"/>
      <protection locked="0"/>
    </xf>
    <xf numFmtId="49" fontId="10" fillId="0" borderId="31" xfId="0" applyNumberFormat="1" applyFont="1" applyFill="1" applyBorder="1" applyAlignment="1">
      <alignment horizontal="left" vertical="top" wrapText="1"/>
    </xf>
    <xf numFmtId="3" fontId="10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32" xfId="0" applyNumberFormat="1" applyFont="1" applyFill="1" applyBorder="1" applyAlignment="1" applyProtection="1">
      <alignment horizontal="left" vertical="top" wrapText="1"/>
      <protection locked="0"/>
    </xf>
    <xf numFmtId="49" fontId="10" fillId="0" borderId="30" xfId="0" applyNumberFormat="1" applyFont="1" applyFill="1" applyBorder="1" applyAlignment="1" applyProtection="1">
      <alignment horizontal="left" wrapText="1"/>
      <protection locked="0"/>
    </xf>
    <xf numFmtId="4" fontId="10" fillId="0" borderId="30" xfId="0" applyNumberFormat="1" applyFont="1" applyFill="1" applyBorder="1" applyAlignment="1" applyProtection="1">
      <alignment horizontal="left" wrapText="1"/>
      <protection locked="0"/>
    </xf>
    <xf numFmtId="49" fontId="10" fillId="0" borderId="18" xfId="0" applyNumberFormat="1" applyFont="1" applyFill="1" applyBorder="1" applyAlignment="1" applyProtection="1">
      <alignment horizontal="left" wrapText="1"/>
      <protection locked="0"/>
    </xf>
    <xf numFmtId="49" fontId="10" fillId="0" borderId="19" xfId="0" applyNumberFormat="1" applyFont="1" applyFill="1" applyBorder="1" applyAlignment="1" applyProtection="1">
      <alignment horizontal="left" wrapText="1"/>
      <protection locked="0"/>
    </xf>
    <xf numFmtId="49" fontId="10" fillId="0" borderId="12" xfId="0" applyNumberFormat="1" applyFont="1" applyFill="1" applyBorder="1" applyAlignment="1" applyProtection="1">
      <alignment horizontal="left" vertical="top" wrapText="1"/>
      <protection locked="0"/>
    </xf>
    <xf numFmtId="49" fontId="10" fillId="0" borderId="19" xfId="0" applyNumberFormat="1" applyFont="1" applyFill="1" applyBorder="1" applyAlignment="1" applyProtection="1">
      <alignment horizontal="left" vertical="top" wrapText="1"/>
      <protection locked="0"/>
    </xf>
    <xf numFmtId="49" fontId="10" fillId="0" borderId="38" xfId="0" applyNumberFormat="1" applyFont="1" applyFill="1" applyBorder="1" applyAlignment="1" applyProtection="1">
      <alignment horizontal="left" wrapText="1"/>
      <protection locked="0"/>
    </xf>
    <xf numFmtId="49" fontId="10" fillId="0" borderId="0" xfId="0" applyNumberFormat="1" applyFont="1" applyFill="1" applyBorder="1" applyAlignment="1" applyProtection="1">
      <alignment horizontal="left" wrapText="1"/>
      <protection locked="0"/>
    </xf>
    <xf numFmtId="49" fontId="11" fillId="0" borderId="9" xfId="0" applyNumberFormat="1" applyFont="1" applyFill="1" applyBorder="1" applyAlignment="1">
      <alignment horizontal="left" wrapText="1"/>
    </xf>
    <xf numFmtId="49" fontId="10" fillId="0" borderId="14" xfId="0" applyNumberFormat="1" applyFont="1" applyFill="1" applyBorder="1" applyAlignment="1" applyProtection="1">
      <alignment horizontal="left" vertical="top" wrapText="1"/>
      <protection locked="0"/>
    </xf>
    <xf numFmtId="49" fontId="11" fillId="0" borderId="38" xfId="0" applyNumberFormat="1" applyFont="1" applyFill="1" applyBorder="1" applyAlignment="1">
      <alignment horizontal="left" vertical="top" wrapText="1"/>
    </xf>
    <xf numFmtId="49" fontId="11" fillId="0" borderId="33" xfId="0" applyNumberFormat="1" applyFont="1" applyFill="1" applyBorder="1" applyAlignment="1">
      <alignment horizontal="left" vertical="top" wrapText="1"/>
    </xf>
    <xf numFmtId="49" fontId="11" fillId="0" borderId="0" xfId="0" applyNumberFormat="1" applyFont="1" applyFill="1" applyAlignment="1" applyProtection="1">
      <alignment horizontal="left" vertical="top" wrapText="1"/>
      <protection locked="0"/>
    </xf>
    <xf numFmtId="49" fontId="11" fillId="0" borderId="20" xfId="0" applyNumberFormat="1" applyFont="1" applyFill="1" applyBorder="1" applyAlignment="1">
      <alignment horizontal="left" vertical="top" wrapText="1"/>
    </xf>
    <xf numFmtId="49" fontId="11" fillId="0" borderId="17" xfId="0" applyNumberFormat="1" applyFont="1" applyFill="1" applyBorder="1" applyAlignment="1">
      <alignment horizontal="left" vertical="top" wrapText="1"/>
    </xf>
    <xf numFmtId="49" fontId="11" fillId="0" borderId="9" xfId="0" applyNumberFormat="1" applyFont="1" applyFill="1" applyBorder="1" applyAlignment="1">
      <alignment horizontal="left" vertical="top" wrapText="1"/>
    </xf>
    <xf numFmtId="49" fontId="11" fillId="0" borderId="14" xfId="0" applyNumberFormat="1" applyFont="1" applyFill="1" applyBorder="1" applyAlignment="1">
      <alignment horizontal="left" vertical="top" wrapText="1"/>
    </xf>
    <xf numFmtId="49" fontId="11" fillId="0" borderId="16" xfId="0" applyNumberFormat="1" applyFont="1" applyFill="1" applyBorder="1" applyAlignment="1">
      <alignment horizontal="left" vertical="top" wrapText="1"/>
    </xf>
    <xf numFmtId="49" fontId="11" fillId="0" borderId="21" xfId="0" applyNumberFormat="1" applyFont="1" applyFill="1" applyBorder="1" applyAlignment="1">
      <alignment horizontal="left" vertical="top" wrapText="1"/>
    </xf>
    <xf numFmtId="49" fontId="11" fillId="0" borderId="22" xfId="0" applyNumberFormat="1" applyFont="1" applyFill="1" applyBorder="1" applyAlignment="1">
      <alignment horizontal="left" vertical="top" wrapText="1"/>
    </xf>
    <xf numFmtId="49" fontId="11" fillId="0" borderId="23" xfId="0" applyNumberFormat="1" applyFont="1" applyFill="1" applyBorder="1" applyAlignment="1">
      <alignment horizontal="left" vertical="top" wrapText="1"/>
    </xf>
    <xf numFmtId="49" fontId="10" fillId="0" borderId="24" xfId="0" applyNumberFormat="1" applyFont="1" applyFill="1" applyBorder="1" applyAlignment="1" applyProtection="1">
      <alignment horizontal="left" vertical="top" wrapText="1"/>
      <protection locked="0"/>
    </xf>
    <xf numFmtId="4" fontId="10" fillId="0" borderId="12" xfId="0" applyNumberFormat="1" applyFont="1" applyFill="1" applyBorder="1" applyAlignment="1" applyProtection="1">
      <alignment horizontal="left" vertical="top" wrapText="1"/>
      <protection locked="0"/>
    </xf>
    <xf numFmtId="49" fontId="10" fillId="0" borderId="12" xfId="0" applyNumberFormat="1" applyFont="1" applyFill="1" applyBorder="1" applyAlignment="1">
      <alignment horizontal="left" vertical="top" wrapText="1"/>
    </xf>
    <xf numFmtId="49" fontId="10" fillId="0" borderId="9" xfId="0" applyNumberFormat="1" applyFont="1" applyFill="1" applyBorder="1" applyAlignment="1" applyProtection="1">
      <alignment horizontal="left" vertical="top" wrapText="1"/>
      <protection locked="0"/>
    </xf>
    <xf numFmtId="4" fontId="10" fillId="0" borderId="9" xfId="0" applyNumberFormat="1" applyFont="1" applyFill="1" applyBorder="1" applyAlignment="1" applyProtection="1">
      <alignment horizontal="left" vertical="top" wrapText="1"/>
      <protection locked="0"/>
    </xf>
    <xf numFmtId="49" fontId="11" fillId="0" borderId="11" xfId="0" applyNumberFormat="1" applyFont="1" applyFill="1" applyBorder="1" applyAlignment="1">
      <alignment horizontal="left" vertical="top" wrapText="1"/>
    </xf>
    <xf numFmtId="49" fontId="10" fillId="0" borderId="11" xfId="0" applyNumberFormat="1" applyFont="1" applyFill="1" applyBorder="1" applyAlignment="1">
      <alignment horizontal="left" vertical="top" wrapText="1"/>
    </xf>
    <xf numFmtId="4" fontId="10" fillId="0" borderId="11" xfId="0" applyNumberFormat="1" applyFont="1" applyFill="1" applyBorder="1" applyAlignment="1">
      <alignment horizontal="left" vertical="top" wrapText="1"/>
    </xf>
    <xf numFmtId="49" fontId="10" fillId="0" borderId="36" xfId="0" applyNumberFormat="1" applyFont="1" applyFill="1" applyBorder="1" applyAlignment="1">
      <alignment horizontal="left" vertical="top" wrapText="1"/>
    </xf>
    <xf numFmtId="3" fontId="14" fillId="0" borderId="30" xfId="3" applyNumberFormat="1" applyFont="1" applyFill="1" applyBorder="1" applyAlignment="1">
      <alignment horizontal="left" wrapText="1"/>
    </xf>
    <xf numFmtId="3" fontId="14" fillId="0" borderId="30" xfId="3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 applyProtection="1">
      <alignment horizontal="left" vertical="top" wrapText="1"/>
      <protection locked="0"/>
    </xf>
    <xf numFmtId="3" fontId="14" fillId="0" borderId="12" xfId="3" applyNumberFormat="1" applyFont="1" applyFill="1" applyBorder="1" applyAlignment="1">
      <alignment horizontal="left" wrapText="1"/>
    </xf>
    <xf numFmtId="3" fontId="14" fillId="0" borderId="9" xfId="3" applyNumberFormat="1" applyFont="1" applyFill="1" applyBorder="1" applyAlignment="1">
      <alignment horizontal="left" vertical="center" wrapText="1"/>
    </xf>
    <xf numFmtId="49" fontId="11" fillId="0" borderId="25" xfId="0" applyNumberFormat="1" applyFont="1" applyFill="1" applyBorder="1" applyAlignment="1">
      <alignment horizontal="right" vertical="top" wrapText="1"/>
    </xf>
    <xf numFmtId="49" fontId="10" fillId="0" borderId="25" xfId="0" applyNumberFormat="1" applyFont="1" applyFill="1" applyBorder="1" applyAlignment="1">
      <alignment horizontal="left" vertical="top" wrapText="1"/>
    </xf>
    <xf numFmtId="4" fontId="10" fillId="0" borderId="32" xfId="0" applyNumberFormat="1" applyFont="1" applyFill="1" applyBorder="1" applyAlignment="1" applyProtection="1">
      <alignment horizontal="left" vertical="top" wrapText="1"/>
      <protection locked="0"/>
    </xf>
    <xf numFmtId="49" fontId="10" fillId="0" borderId="32" xfId="0" applyNumberFormat="1" applyFont="1" applyFill="1" applyBorder="1" applyAlignment="1">
      <alignment horizontal="left" vertical="top" wrapText="1"/>
    </xf>
    <xf numFmtId="49" fontId="10" fillId="0" borderId="26" xfId="0" applyNumberFormat="1" applyFont="1" applyFill="1" applyBorder="1" applyAlignment="1">
      <alignment horizontal="left" vertical="top" wrapText="1"/>
    </xf>
    <xf numFmtId="49" fontId="10" fillId="0" borderId="9" xfId="0" applyNumberFormat="1" applyFont="1" applyFill="1" applyBorder="1" applyAlignment="1">
      <alignment horizontal="left" vertical="top" wrapText="1"/>
    </xf>
    <xf numFmtId="49" fontId="10" fillId="0" borderId="16" xfId="0" applyNumberFormat="1" applyFont="1" applyFill="1" applyBorder="1" applyAlignment="1">
      <alignment horizontal="left" vertical="top" wrapText="1"/>
    </xf>
    <xf numFmtId="49" fontId="11" fillId="0" borderId="25" xfId="0" applyNumberFormat="1" applyFont="1" applyFill="1" applyBorder="1" applyAlignment="1">
      <alignment horizontal="left" vertical="top" wrapText="1"/>
    </xf>
    <xf numFmtId="49" fontId="11" fillId="0" borderId="30" xfId="0" applyNumberFormat="1" applyFont="1" applyFill="1" applyBorder="1" applyAlignment="1">
      <alignment horizontal="left" vertical="top" wrapText="1"/>
    </xf>
    <xf numFmtId="4" fontId="10" fillId="0" borderId="30" xfId="0" applyNumberFormat="1" applyFont="1" applyFill="1" applyBorder="1" applyAlignment="1">
      <alignment horizontal="left" vertical="top" wrapText="1"/>
    </xf>
    <xf numFmtId="0" fontId="12" fillId="0" borderId="30" xfId="0" applyFont="1" applyFill="1" applyBorder="1" applyAlignment="1">
      <alignment horizontal="left" vertical="center" wrapText="1"/>
    </xf>
    <xf numFmtId="3" fontId="14" fillId="0" borderId="9" xfId="3" applyNumberFormat="1" applyFont="1" applyFill="1" applyBorder="1" applyAlignment="1">
      <alignment horizontal="left" wrapText="1"/>
    </xf>
    <xf numFmtId="0" fontId="12" fillId="0" borderId="12" xfId="0" applyFont="1" applyFill="1" applyBorder="1" applyAlignment="1">
      <alignment horizontal="left" vertical="center" wrapText="1"/>
    </xf>
    <xf numFmtId="4" fontId="10" fillId="0" borderId="9" xfId="0" applyNumberFormat="1" applyFont="1" applyFill="1" applyBorder="1" applyAlignment="1">
      <alignment horizontal="left" vertical="top" wrapText="1"/>
    </xf>
    <xf numFmtId="49" fontId="10" fillId="0" borderId="15" xfId="0" applyNumberFormat="1" applyFont="1" applyFill="1" applyBorder="1" applyAlignment="1">
      <alignment horizontal="left" vertical="top" wrapText="1"/>
    </xf>
    <xf numFmtId="166" fontId="14" fillId="0" borderId="9" xfId="3" applyNumberFormat="1" applyFont="1" applyFill="1" applyBorder="1" applyAlignment="1">
      <alignment horizontal="left" vertical="center" wrapText="1"/>
    </xf>
    <xf numFmtId="3" fontId="10" fillId="0" borderId="9" xfId="0" applyNumberFormat="1" applyFont="1" applyFill="1" applyBorder="1" applyAlignment="1">
      <alignment horizontal="left" wrapText="1"/>
    </xf>
    <xf numFmtId="3" fontId="10" fillId="0" borderId="30" xfId="0" applyNumberFormat="1" applyFont="1" applyFill="1" applyBorder="1" applyAlignment="1" applyProtection="1">
      <alignment horizontal="left" wrapText="1"/>
      <protection locked="0"/>
    </xf>
    <xf numFmtId="4" fontId="10" fillId="0" borderId="30" xfId="0" applyNumberFormat="1" applyFont="1" applyFill="1" applyBorder="1" applyAlignment="1" applyProtection="1">
      <alignment horizontal="left" vertical="top" wrapText="1"/>
      <protection locked="0"/>
    </xf>
    <xf numFmtId="4" fontId="10" fillId="0" borderId="21" xfId="0" applyNumberFormat="1" applyFont="1" applyFill="1" applyBorder="1" applyAlignment="1" applyProtection="1">
      <alignment horizontal="left" vertical="top" wrapText="1"/>
      <protection locked="0"/>
    </xf>
    <xf numFmtId="49" fontId="10" fillId="0" borderId="21" xfId="0" applyNumberFormat="1" applyFont="1" applyFill="1" applyBorder="1" applyAlignment="1" applyProtection="1">
      <alignment horizontal="left" vertical="top" wrapText="1"/>
      <protection locked="0"/>
    </xf>
    <xf numFmtId="167" fontId="10" fillId="0" borderId="32" xfId="1" applyNumberFormat="1" applyFont="1" applyFill="1" applyBorder="1" applyAlignment="1" applyProtection="1">
      <alignment horizontal="left" vertical="top" wrapText="1"/>
      <protection locked="0"/>
    </xf>
    <xf numFmtId="49" fontId="11" fillId="0" borderId="0" xfId="0" applyNumberFormat="1" applyFont="1" applyFill="1" applyAlignment="1">
      <alignment horizontal="left" vertical="top" wrapText="1"/>
    </xf>
    <xf numFmtId="49" fontId="11" fillId="0" borderId="0" xfId="0" applyNumberFormat="1" applyFont="1" applyFill="1" applyBorder="1" applyAlignment="1">
      <alignment horizontal="left" wrapText="1"/>
    </xf>
    <xf numFmtId="164" fontId="10" fillId="0" borderId="0" xfId="1" applyFont="1" applyFill="1" applyAlignment="1">
      <alignment horizontal="left" wrapText="1"/>
    </xf>
    <xf numFmtId="49" fontId="11" fillId="0" borderId="19" xfId="0" applyNumberFormat="1" applyFont="1" applyFill="1" applyBorder="1" applyAlignment="1" applyProtection="1">
      <alignment horizontal="left" wrapText="1"/>
      <protection locked="0"/>
    </xf>
    <xf numFmtId="49" fontId="11" fillId="0" borderId="30" xfId="0" applyNumberFormat="1" applyFont="1" applyFill="1" applyBorder="1" applyAlignment="1">
      <alignment horizontal="left" vertical="center" wrapText="1"/>
    </xf>
    <xf numFmtId="49" fontId="11" fillId="0" borderId="35" xfId="0" applyNumberFormat="1" applyFont="1" applyFill="1" applyBorder="1" applyAlignment="1">
      <alignment horizontal="left" vertical="center" wrapText="1"/>
    </xf>
    <xf numFmtId="164" fontId="11" fillId="0" borderId="22" xfId="1" applyFont="1" applyFill="1" applyBorder="1" applyAlignment="1">
      <alignment horizontal="left" vertical="center" wrapText="1"/>
    </xf>
    <xf numFmtId="4" fontId="10" fillId="0" borderId="12" xfId="0" applyNumberFormat="1" applyFont="1" applyFill="1" applyBorder="1" applyAlignment="1" applyProtection="1">
      <alignment horizontal="left" wrapText="1"/>
      <protection locked="0"/>
    </xf>
    <xf numFmtId="49" fontId="10" fillId="0" borderId="17" xfId="0" applyNumberFormat="1" applyFont="1" applyFill="1" applyBorder="1" applyAlignment="1">
      <alignment horizontal="left" wrapText="1"/>
    </xf>
    <xf numFmtId="49" fontId="10" fillId="0" borderId="20" xfId="0" applyNumberFormat="1" applyFont="1" applyFill="1" applyBorder="1" applyAlignment="1" applyProtection="1">
      <alignment horizontal="left" wrapText="1"/>
      <protection locked="0"/>
    </xf>
    <xf numFmtId="49" fontId="10" fillId="0" borderId="17" xfId="0" applyNumberFormat="1" applyFont="1" applyFill="1" applyBorder="1" applyAlignment="1" applyProtection="1">
      <alignment horizontal="left" wrapText="1"/>
      <protection locked="0"/>
    </xf>
    <xf numFmtId="164" fontId="10" fillId="0" borderId="12" xfId="1" applyFont="1" applyFill="1" applyBorder="1" applyAlignment="1" applyProtection="1">
      <alignment horizontal="left" wrapText="1"/>
      <protection locked="0"/>
    </xf>
    <xf numFmtId="164" fontId="10" fillId="0" borderId="9" xfId="1" applyFont="1" applyFill="1" applyBorder="1" applyAlignment="1" applyProtection="1">
      <alignment horizontal="left" wrapText="1"/>
      <protection locked="0"/>
    </xf>
    <xf numFmtId="49" fontId="10" fillId="0" borderId="36" xfId="0" applyNumberFormat="1" applyFont="1" applyFill="1" applyBorder="1" applyAlignment="1">
      <alignment horizontal="left" wrapText="1"/>
    </xf>
    <xf numFmtId="49" fontId="10" fillId="0" borderId="19" xfId="0" applyNumberFormat="1" applyFont="1" applyFill="1" applyBorder="1" applyAlignment="1">
      <alignment horizontal="left" wrapText="1"/>
    </xf>
    <xf numFmtId="49" fontId="10" fillId="0" borderId="30" xfId="0" applyNumberFormat="1" applyFont="1" applyFill="1" applyBorder="1" applyAlignment="1">
      <alignment horizontal="left" wrapText="1"/>
    </xf>
    <xf numFmtId="164" fontId="10" fillId="0" borderId="11" xfId="1" applyFont="1" applyFill="1" applyBorder="1" applyAlignment="1">
      <alignment horizontal="left" wrapText="1"/>
    </xf>
    <xf numFmtId="49" fontId="10" fillId="0" borderId="29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5" xfId="0" applyNumberFormat="1" applyFont="1" applyFill="1" applyBorder="1" applyAlignment="1">
      <alignment horizontal="left" wrapText="1"/>
    </xf>
    <xf numFmtId="166" fontId="14" fillId="0" borderId="30" xfId="3" applyNumberFormat="1" applyFont="1" applyFill="1" applyBorder="1" applyAlignment="1">
      <alignment horizontal="left" vertical="center" wrapText="1"/>
    </xf>
    <xf numFmtId="166" fontId="14" fillId="0" borderId="12" xfId="3" applyNumberFormat="1" applyFont="1" applyFill="1" applyBorder="1" applyAlignment="1">
      <alignment horizontal="left" vertical="center" wrapText="1"/>
    </xf>
    <xf numFmtId="3" fontId="10" fillId="0" borderId="9" xfId="0" applyNumberFormat="1" applyFont="1" applyFill="1" applyBorder="1" applyAlignment="1">
      <alignment horizontal="left" vertical="center" wrapText="1"/>
    </xf>
    <xf numFmtId="3" fontId="10" fillId="0" borderId="32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6" xfId="0" applyNumberFormat="1" applyFont="1" applyFill="1" applyBorder="1" applyAlignment="1">
      <alignment horizontal="left" vertical="center" wrapText="1"/>
    </xf>
    <xf numFmtId="49" fontId="10" fillId="0" borderId="27" xfId="0" applyNumberFormat="1" applyFont="1" applyFill="1" applyBorder="1" applyAlignment="1">
      <alignment horizontal="left" wrapText="1"/>
    </xf>
    <xf numFmtId="49" fontId="10" fillId="0" borderId="20" xfId="0" applyNumberFormat="1" applyFont="1" applyFill="1" applyBorder="1" applyAlignment="1">
      <alignment horizontal="left" wrapText="1"/>
    </xf>
    <xf numFmtId="167" fontId="10" fillId="0" borderId="32" xfId="1" applyNumberFormat="1" applyFont="1" applyFill="1" applyBorder="1" applyAlignment="1" applyProtection="1">
      <alignment horizontal="left" vertical="center" wrapText="1"/>
      <protection locked="0"/>
    </xf>
    <xf numFmtId="4" fontId="10" fillId="0" borderId="32" xfId="0" applyNumberFormat="1" applyFont="1" applyFill="1" applyBorder="1" applyAlignment="1" applyProtection="1">
      <alignment horizontal="left" wrapText="1"/>
      <protection locked="0"/>
    </xf>
    <xf numFmtId="166" fontId="14" fillId="0" borderId="29" xfId="3" applyNumberFormat="1" applyFont="1" applyFill="1" applyBorder="1" applyAlignment="1">
      <alignment horizontal="left" vertical="center" wrapText="1"/>
    </xf>
    <xf numFmtId="49" fontId="10" fillId="0" borderId="14" xfId="0" applyNumberFormat="1" applyFont="1" applyFill="1" applyBorder="1" applyAlignment="1">
      <alignment horizontal="left" wrapText="1"/>
    </xf>
    <xf numFmtId="49" fontId="10" fillId="0" borderId="12" xfId="0" applyNumberFormat="1" applyFont="1" applyFill="1" applyBorder="1" applyAlignment="1">
      <alignment horizontal="left" wrapText="1"/>
    </xf>
    <xf numFmtId="164" fontId="10" fillId="0" borderId="0" xfId="1" applyFont="1" applyFill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49" fontId="11" fillId="0" borderId="19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164" fontId="10" fillId="0" borderId="12" xfId="1" applyFont="1" applyFill="1" applyBorder="1" applyAlignment="1" applyProtection="1">
      <alignment horizontal="left" vertical="center" wrapText="1"/>
      <protection locked="0"/>
    </xf>
    <xf numFmtId="49" fontId="10" fillId="0" borderId="15" xfId="0" applyNumberFormat="1" applyFont="1" applyFill="1" applyBorder="1" applyAlignment="1" applyProtection="1">
      <alignment horizontal="left" vertical="center" wrapText="1"/>
      <protection locked="0"/>
    </xf>
    <xf numFmtId="164" fontId="10" fillId="0" borderId="9" xfId="1" applyFont="1" applyFill="1" applyBorder="1" applyAlignment="1" applyProtection="1">
      <alignment horizontal="left" vertical="center" wrapText="1"/>
      <protection locked="0"/>
    </xf>
    <xf numFmtId="49" fontId="10" fillId="0" borderId="11" xfId="0" applyNumberFormat="1" applyFont="1" applyFill="1" applyBorder="1" applyAlignment="1">
      <alignment horizontal="left" vertical="center" wrapText="1"/>
    </xf>
    <xf numFmtId="4" fontId="10" fillId="0" borderId="11" xfId="0" applyNumberFormat="1" applyFont="1" applyFill="1" applyBorder="1" applyAlignment="1">
      <alignment horizontal="left" vertical="center" wrapText="1"/>
    </xf>
    <xf numFmtId="49" fontId="10" fillId="0" borderId="36" xfId="0" applyNumberFormat="1" applyFont="1" applyFill="1" applyBorder="1" applyAlignment="1">
      <alignment horizontal="left" vertical="center" wrapText="1"/>
    </xf>
    <xf numFmtId="49" fontId="10" fillId="0" borderId="30" xfId="0" applyNumberFormat="1" applyFont="1" applyFill="1" applyBorder="1" applyAlignment="1">
      <alignment horizontal="left" vertical="center" wrapText="1"/>
    </xf>
    <xf numFmtId="164" fontId="10" fillId="0" borderId="11" xfId="1" applyFont="1" applyFill="1" applyBorder="1" applyAlignment="1">
      <alignment horizontal="left" vertical="center" wrapText="1"/>
    </xf>
    <xf numFmtId="3" fontId="12" fillId="0" borderId="72" xfId="0" applyNumberFormat="1" applyFont="1" applyFill="1" applyBorder="1" applyAlignment="1">
      <alignment horizontal="left" vertical="top" wrapText="1"/>
    </xf>
    <xf numFmtId="166" fontId="14" fillId="0" borderId="30" xfId="3" applyNumberFormat="1" applyFont="1" applyFill="1" applyBorder="1" applyAlignment="1">
      <alignment horizontal="left" vertical="top" wrapText="1"/>
    </xf>
    <xf numFmtId="166" fontId="14" fillId="0" borderId="12" xfId="3" applyNumberFormat="1" applyFont="1" applyFill="1" applyBorder="1" applyAlignment="1">
      <alignment horizontal="left" vertical="top" wrapText="1"/>
    </xf>
    <xf numFmtId="49" fontId="10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4" xfId="0" applyNumberFormat="1" applyFont="1" applyFill="1" applyBorder="1" applyAlignment="1">
      <alignment horizontal="left" vertical="center" wrapText="1"/>
    </xf>
    <xf numFmtId="166" fontId="14" fillId="0" borderId="32" xfId="3" applyNumberFormat="1" applyFont="1" applyFill="1" applyBorder="1" applyAlignment="1">
      <alignment horizontal="left" vertical="center" wrapText="1"/>
    </xf>
    <xf numFmtId="49" fontId="11" fillId="0" borderId="25" xfId="0" applyNumberFormat="1" applyFont="1" applyFill="1" applyBorder="1" applyAlignment="1">
      <alignment horizontal="left" vertical="center" wrapText="1"/>
    </xf>
    <xf numFmtId="49" fontId="10" fillId="0" borderId="25" xfId="0" applyNumberFormat="1" applyFont="1" applyFill="1" applyBorder="1" applyAlignment="1">
      <alignment horizontal="left" vertical="center" wrapText="1"/>
    </xf>
    <xf numFmtId="167" fontId="10" fillId="0" borderId="32" xfId="1" applyNumberFormat="1" applyFont="1" applyFill="1" applyBorder="1" applyAlignment="1" applyProtection="1">
      <alignment horizontal="left" wrapText="1"/>
      <protection locked="0"/>
    </xf>
    <xf numFmtId="49" fontId="10" fillId="0" borderId="27" xfId="0" applyNumberFormat="1" applyFont="1" applyFill="1" applyBorder="1" applyAlignment="1">
      <alignment horizontal="left" vertical="center" wrapText="1"/>
    </xf>
    <xf numFmtId="4" fontId="10" fillId="0" borderId="32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30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 wrapText="1"/>
    </xf>
    <xf numFmtId="49" fontId="6" fillId="0" borderId="34" xfId="0" applyNumberFormat="1" applyFont="1" applyFill="1" applyBorder="1" applyAlignment="1">
      <alignment horizontal="center" vertical="center" wrapText="1"/>
    </xf>
    <xf numFmtId="164" fontId="6" fillId="0" borderId="19" xfId="1" applyFont="1" applyFill="1" applyBorder="1" applyAlignment="1">
      <alignment horizontal="center" vertical="center" wrapText="1"/>
    </xf>
    <xf numFmtId="49" fontId="10" fillId="0" borderId="37" xfId="0" applyNumberFormat="1" applyFont="1" applyFill="1" applyBorder="1" applyAlignment="1" applyProtection="1">
      <alignment vertical="center"/>
      <protection locked="0"/>
    </xf>
    <xf numFmtId="49" fontId="10" fillId="0" borderId="37" xfId="0" applyNumberFormat="1" applyFont="1" applyFill="1" applyBorder="1" applyAlignment="1" applyProtection="1">
      <alignment horizontal="center" vertical="center"/>
      <protection locked="0"/>
    </xf>
    <xf numFmtId="4" fontId="10" fillId="0" borderId="37" xfId="0" applyNumberFormat="1" applyFont="1" applyFill="1" applyBorder="1" applyAlignment="1" applyProtection="1">
      <alignment vertical="center"/>
      <protection locked="0"/>
    </xf>
    <xf numFmtId="49" fontId="10" fillId="0" borderId="56" xfId="0" applyNumberFormat="1" applyFont="1" applyFill="1" applyBorder="1" applyAlignment="1" applyProtection="1">
      <alignment vertical="center"/>
      <protection locked="0"/>
    </xf>
    <xf numFmtId="49" fontId="10" fillId="0" borderId="57" xfId="0" applyNumberFormat="1" applyFont="1" applyFill="1" applyBorder="1" applyAlignment="1" applyProtection="1">
      <alignment vertical="center"/>
      <protection locked="0"/>
    </xf>
    <xf numFmtId="164" fontId="10" fillId="0" borderId="37" xfId="1" applyFont="1" applyFill="1" applyBorder="1" applyAlignment="1" applyProtection="1">
      <alignment horizontal="center" vertical="center"/>
      <protection locked="0"/>
    </xf>
    <xf numFmtId="49" fontId="10" fillId="0" borderId="40" xfId="0" applyNumberFormat="1" applyFont="1" applyFill="1" applyBorder="1" applyAlignment="1" applyProtection="1">
      <alignment horizontal="center" vertical="center"/>
      <protection locked="0"/>
    </xf>
    <xf numFmtId="49" fontId="10" fillId="0" borderId="41" xfId="0" applyNumberFormat="1" applyFont="1" applyFill="1" applyBorder="1" applyAlignment="1" applyProtection="1">
      <alignment vertical="center"/>
      <protection locked="0"/>
    </xf>
    <xf numFmtId="49" fontId="10" fillId="0" borderId="91" xfId="0" applyNumberFormat="1" applyFont="1" applyFill="1" applyBorder="1" applyAlignment="1">
      <alignment vertical="center"/>
    </xf>
    <xf numFmtId="0" fontId="12" fillId="0" borderId="90" xfId="0" applyFont="1" applyBorder="1" applyAlignment="1"/>
    <xf numFmtId="0" fontId="12" fillId="0" borderId="78" xfId="0" applyFont="1" applyBorder="1" applyAlignment="1"/>
    <xf numFmtId="4" fontId="10" fillId="0" borderId="30" xfId="0" applyNumberFormat="1" applyFont="1" applyFill="1" applyBorder="1" applyAlignment="1" applyProtection="1">
      <protection locked="0"/>
    </xf>
    <xf numFmtId="49" fontId="23" fillId="0" borderId="9" xfId="0" applyNumberFormat="1" applyFont="1" applyFill="1" applyBorder="1"/>
    <xf numFmtId="49" fontId="10" fillId="0" borderId="17" xfId="0" applyNumberFormat="1" applyFont="1" applyFill="1" applyBorder="1" applyAlignment="1"/>
    <xf numFmtId="49" fontId="11" fillId="0" borderId="11" xfId="0" applyNumberFormat="1" applyFont="1" applyFill="1" applyBorder="1" applyAlignment="1">
      <alignment horizontal="center" vertical="center" wrapText="1"/>
    </xf>
    <xf numFmtId="49" fontId="10" fillId="0" borderId="14" xfId="0" applyNumberFormat="1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 applyProtection="1">
      <alignment horizontal="center"/>
      <protection locked="0"/>
    </xf>
    <xf numFmtId="43" fontId="10" fillId="0" borderId="0" xfId="0" applyNumberFormat="1" applyFont="1" applyFill="1"/>
    <xf numFmtId="49" fontId="11" fillId="0" borderId="17" xfId="0" applyNumberFormat="1" applyFont="1" applyFill="1" applyBorder="1" applyAlignment="1">
      <alignment vertical="center"/>
    </xf>
    <xf numFmtId="43" fontId="10" fillId="0" borderId="9" xfId="5" applyFont="1" applyFill="1" applyBorder="1" applyAlignment="1" applyProtection="1">
      <alignment horizontal="right"/>
      <protection locked="0"/>
    </xf>
    <xf numFmtId="49" fontId="10" fillId="0" borderId="15" xfId="0" quotePrefix="1" applyNumberFormat="1" applyFont="1" applyFill="1" applyBorder="1" applyAlignment="1"/>
    <xf numFmtId="49" fontId="10" fillId="0" borderId="11" xfId="0" applyNumberFormat="1" applyFont="1" applyFill="1" applyBorder="1" applyAlignment="1">
      <alignment horizontal="center" wrapText="1"/>
    </xf>
    <xf numFmtId="49" fontId="11" fillId="0" borderId="11" xfId="0" applyNumberFormat="1" applyFont="1" applyFill="1" applyBorder="1" applyAlignment="1" applyProtection="1">
      <alignment wrapText="1"/>
      <protection locked="0"/>
    </xf>
    <xf numFmtId="4" fontId="24" fillId="0" borderId="9" xfId="0" applyNumberFormat="1" applyFont="1" applyFill="1" applyBorder="1" applyAlignment="1" applyProtection="1">
      <protection locked="0"/>
    </xf>
    <xf numFmtId="49" fontId="12" fillId="0" borderId="32" xfId="0" applyNumberFormat="1" applyFont="1" applyFill="1" applyBorder="1" applyAlignment="1">
      <alignment wrapText="1"/>
    </xf>
    <xf numFmtId="4" fontId="25" fillId="0" borderId="21" xfId="0" applyNumberFormat="1" applyFont="1" applyFill="1" applyBorder="1" applyAlignment="1" applyProtection="1">
      <protection locked="0"/>
    </xf>
    <xf numFmtId="49" fontId="11" fillId="0" borderId="24" xfId="0" applyNumberFormat="1" applyFont="1" applyFill="1" applyBorder="1" applyAlignment="1"/>
    <xf numFmtId="4" fontId="25" fillId="0" borderId="32" xfId="0" applyNumberFormat="1" applyFont="1" applyFill="1" applyBorder="1" applyAlignment="1" applyProtection="1">
      <protection locked="0"/>
    </xf>
    <xf numFmtId="0" fontId="11" fillId="0" borderId="9" xfId="0" applyNumberFormat="1" applyFont="1" applyFill="1" applyBorder="1" applyAlignment="1" applyProtection="1">
      <protection locked="0"/>
    </xf>
    <xf numFmtId="4" fontId="11" fillId="0" borderId="9" xfId="0" applyNumberFormat="1" applyFont="1" applyFill="1" applyBorder="1" applyAlignment="1" applyProtection="1">
      <protection locked="0"/>
    </xf>
    <xf numFmtId="49" fontId="11" fillId="0" borderId="13" xfId="0" applyNumberFormat="1" applyFont="1" applyFill="1" applyBorder="1" applyAlignment="1"/>
    <xf numFmtId="49" fontId="10" fillId="0" borderId="13" xfId="0" applyNumberFormat="1" applyFont="1" applyFill="1" applyBorder="1" applyAlignment="1"/>
    <xf numFmtId="4" fontId="10" fillId="0" borderId="87" xfId="0" applyNumberFormat="1" applyFont="1" applyFill="1" applyBorder="1" applyAlignment="1" applyProtection="1">
      <protection locked="0"/>
    </xf>
    <xf numFmtId="49" fontId="11" fillId="0" borderId="28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49" fontId="11" fillId="0" borderId="34" xfId="0" applyNumberFormat="1" applyFont="1" applyFill="1" applyBorder="1" applyAlignment="1">
      <alignment horizontal="center" vertical="center" wrapText="1"/>
    </xf>
    <xf numFmtId="49" fontId="10" fillId="0" borderId="55" xfId="0" applyNumberFormat="1" applyFont="1" applyFill="1" applyBorder="1" applyAlignment="1" applyProtection="1">
      <alignment horizontal="center"/>
      <protection locked="0"/>
    </xf>
    <xf numFmtId="49" fontId="10" fillId="0" borderId="42" xfId="0" applyNumberFormat="1" applyFont="1" applyFill="1" applyBorder="1" applyAlignment="1" applyProtection="1">
      <protection locked="0"/>
    </xf>
    <xf numFmtId="49" fontId="12" fillId="0" borderId="11" xfId="0" applyNumberFormat="1" applyFont="1" applyFill="1" applyBorder="1" applyAlignment="1">
      <alignment wrapText="1"/>
    </xf>
    <xf numFmtId="49" fontId="10" fillId="0" borderId="28" xfId="0" applyNumberFormat="1" applyFont="1" applyFill="1" applyBorder="1" applyAlignment="1" applyProtection="1">
      <protection locked="0"/>
    </xf>
    <xf numFmtId="49" fontId="10" fillId="0" borderId="88" xfId="0" applyNumberFormat="1" applyFont="1" applyFill="1" applyBorder="1" applyAlignment="1" applyProtection="1">
      <protection locked="0"/>
    </xf>
    <xf numFmtId="49" fontId="10" fillId="0" borderId="57" xfId="0" applyNumberFormat="1" applyFont="1" applyFill="1" applyBorder="1" applyAlignment="1" applyProtection="1">
      <protection locked="0"/>
    </xf>
    <xf numFmtId="4" fontId="10" fillId="0" borderId="37" xfId="0" applyNumberFormat="1" applyFont="1" applyFill="1" applyBorder="1" applyAlignment="1" applyProtection="1">
      <protection locked="0"/>
    </xf>
    <xf numFmtId="49" fontId="10" fillId="0" borderId="33" xfId="0" applyNumberFormat="1" applyFont="1" applyFill="1" applyBorder="1" applyAlignment="1" applyProtection="1">
      <protection locked="0"/>
    </xf>
    <xf numFmtId="49" fontId="12" fillId="0" borderId="9" xfId="0" applyNumberFormat="1" applyFont="1" applyFill="1" applyBorder="1" applyAlignment="1">
      <alignment wrapText="1"/>
    </xf>
    <xf numFmtId="49" fontId="10" fillId="0" borderId="71" xfId="0" applyNumberFormat="1" applyFont="1" applyFill="1" applyBorder="1" applyAlignment="1" applyProtection="1">
      <protection locked="0"/>
    </xf>
    <xf numFmtId="49" fontId="10" fillId="0" borderId="90" xfId="0" applyNumberFormat="1" applyFont="1" applyFill="1" applyBorder="1" applyAlignment="1" applyProtection="1">
      <protection locked="0"/>
    </xf>
    <xf numFmtId="49" fontId="10" fillId="0" borderId="89" xfId="0" applyNumberFormat="1" applyFont="1" applyFill="1" applyBorder="1" applyAlignment="1" applyProtection="1">
      <protection locked="0"/>
    </xf>
    <xf numFmtId="49" fontId="10" fillId="0" borderId="0" xfId="0" applyNumberFormat="1" applyFont="1" applyFill="1" applyAlignment="1">
      <alignment horizontal="center" vertical="center" wrapText="1"/>
    </xf>
    <xf numFmtId="4" fontId="10" fillId="0" borderId="25" xfId="0" applyNumberFormat="1" applyFont="1" applyFill="1" applyBorder="1" applyAlignment="1" applyProtection="1">
      <alignment wrapText="1"/>
      <protection locked="0"/>
    </xf>
    <xf numFmtId="49" fontId="10" fillId="0" borderId="25" xfId="0" applyNumberFormat="1" applyFont="1" applyFill="1" applyBorder="1" applyAlignment="1" applyProtection="1">
      <alignment horizontal="center" wrapText="1"/>
      <protection locked="0"/>
    </xf>
    <xf numFmtId="49" fontId="10" fillId="0" borderId="27" xfId="0" applyNumberFormat="1" applyFont="1" applyFill="1" applyBorder="1" applyAlignment="1" applyProtection="1">
      <alignment horizontal="center" wrapText="1"/>
      <protection locked="0"/>
    </xf>
    <xf numFmtId="49" fontId="10" fillId="0" borderId="25" xfId="0" applyNumberFormat="1" applyFont="1" applyFill="1" applyBorder="1" applyAlignment="1" applyProtection="1">
      <alignment wrapText="1"/>
      <protection locked="0"/>
    </xf>
    <xf numFmtId="49" fontId="10" fillId="0" borderId="30" xfId="0" applyNumberFormat="1" applyFont="1" applyFill="1" applyBorder="1" applyAlignment="1">
      <alignment horizontal="center"/>
    </xf>
    <xf numFmtId="4" fontId="10" fillId="0" borderId="30" xfId="0" applyNumberFormat="1" applyFont="1" applyFill="1" applyBorder="1" applyAlignment="1">
      <alignment wrapText="1"/>
    </xf>
    <xf numFmtId="49" fontId="10" fillId="0" borderId="28" xfId="0" applyNumberFormat="1" applyFont="1" applyFill="1" applyBorder="1" applyAlignment="1">
      <alignment wrapText="1"/>
    </xf>
    <xf numFmtId="49" fontId="10" fillId="0" borderId="0" xfId="0" applyNumberFormat="1" applyFont="1" applyFill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1" fillId="0" borderId="0" xfId="0" applyNumberFormat="1" applyFont="1" applyFill="1" applyBorder="1" applyAlignment="1">
      <alignment horizontal="center" vertical="top" wrapText="1"/>
    </xf>
    <xf numFmtId="4" fontId="10" fillId="0" borderId="11" xfId="0" applyNumberFormat="1" applyFont="1" applyFill="1" applyBorder="1" applyAlignment="1">
      <alignment vertical="top" wrapText="1"/>
    </xf>
    <xf numFmtId="43" fontId="10" fillId="0" borderId="0" xfId="5" applyFont="1" applyFill="1" applyAlignment="1">
      <alignment wrapText="1"/>
    </xf>
    <xf numFmtId="49" fontId="10" fillId="0" borderId="18" xfId="0" applyNumberFormat="1" applyFont="1" applyFill="1" applyBorder="1" applyAlignment="1">
      <alignment horizontal="center" wrapText="1"/>
    </xf>
    <xf numFmtId="43" fontId="10" fillId="0" borderId="30" xfId="5" applyFont="1" applyFill="1" applyBorder="1" applyAlignment="1">
      <alignment wrapText="1"/>
    </xf>
    <xf numFmtId="0" fontId="10" fillId="0" borderId="0" xfId="0" applyFont="1" applyFill="1" applyBorder="1" applyAlignment="1">
      <alignment vertical="justify"/>
    </xf>
    <xf numFmtId="0" fontId="10" fillId="0" borderId="0" xfId="0" applyFont="1" applyFill="1" applyBorder="1" applyAlignment="1">
      <alignment horizontal="center" vertical="justify"/>
    </xf>
    <xf numFmtId="43" fontId="10" fillId="0" borderId="0" xfId="5" applyFont="1" applyFill="1" applyBorder="1" applyAlignment="1">
      <alignment wrapText="1"/>
    </xf>
    <xf numFmtId="49" fontId="10" fillId="0" borderId="36" xfId="0" applyNumberFormat="1" applyFont="1" applyFill="1" applyBorder="1" applyAlignment="1">
      <alignment horizontal="center" wrapText="1"/>
    </xf>
    <xf numFmtId="49" fontId="10" fillId="0" borderId="28" xfId="0" applyNumberFormat="1" applyFont="1" applyFill="1" applyBorder="1" applyAlignment="1">
      <alignment horizontal="center" wrapText="1"/>
    </xf>
    <xf numFmtId="43" fontId="10" fillId="0" borderId="11" xfId="5" applyFont="1" applyFill="1" applyBorder="1" applyAlignment="1">
      <alignment wrapText="1"/>
    </xf>
    <xf numFmtId="164" fontId="10" fillId="0" borderId="0" xfId="5" applyNumberFormat="1" applyFont="1" applyFill="1" applyBorder="1" applyAlignment="1" applyProtection="1">
      <alignment horizontal="center" vertical="top"/>
      <protection locked="0"/>
    </xf>
    <xf numFmtId="4" fontId="11" fillId="0" borderId="32" xfId="0" applyNumberFormat="1" applyFont="1" applyFill="1" applyBorder="1" applyAlignment="1" applyProtection="1">
      <alignment vertical="top"/>
      <protection locked="0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25" xfId="0" applyNumberFormat="1" applyFont="1" applyFill="1" applyBorder="1" applyAlignment="1">
      <alignment wrapText="1"/>
    </xf>
    <xf numFmtId="1" fontId="10" fillId="0" borderId="0" xfId="0" applyNumberFormat="1" applyFont="1" applyFill="1" applyAlignment="1">
      <alignment vertical="top" wrapText="1"/>
    </xf>
    <xf numFmtId="49" fontId="11" fillId="0" borderId="0" xfId="0" applyNumberFormat="1" applyFont="1" applyFill="1" applyAlignment="1">
      <alignment vertical="top" wrapText="1"/>
    </xf>
    <xf numFmtId="49" fontId="10" fillId="0" borderId="14" xfId="0" applyNumberFormat="1" applyFont="1" applyFill="1" applyBorder="1" applyAlignment="1" applyProtection="1">
      <alignment horizontal="center"/>
      <protection locked="0"/>
    </xf>
    <xf numFmtId="49" fontId="10" fillId="0" borderId="0" xfId="6" applyNumberFormat="1" applyFont="1" applyFill="1" applyBorder="1"/>
    <xf numFmtId="0" fontId="36" fillId="0" borderId="117" xfId="6" applyFont="1" applyFill="1" applyBorder="1" applyAlignment="1">
      <alignment horizontal="justify" vertical="center" wrapText="1"/>
    </xf>
    <xf numFmtId="0" fontId="36" fillId="0" borderId="117" xfId="6" applyFont="1" applyFill="1" applyBorder="1" applyAlignment="1">
      <alignment horizontal="center" vertical="center" wrapText="1"/>
    </xf>
    <xf numFmtId="168" fontId="36" fillId="0" borderId="118" xfId="6" applyNumberFormat="1" applyFont="1" applyFill="1" applyBorder="1" applyAlignment="1">
      <alignment horizontal="right" vertical="center" wrapText="1"/>
    </xf>
    <xf numFmtId="0" fontId="11" fillId="0" borderId="121" xfId="6" applyFont="1" applyFill="1" applyBorder="1" applyAlignment="1">
      <alignment horizontal="justify" vertical="center" wrapText="1"/>
    </xf>
    <xf numFmtId="0" fontId="11" fillId="0" borderId="123" xfId="6" applyFont="1" applyFill="1" applyBorder="1" applyAlignment="1">
      <alignment horizontal="justify" vertical="center" wrapText="1"/>
    </xf>
    <xf numFmtId="0" fontId="11" fillId="0" borderId="32" xfId="6" applyFont="1" applyFill="1" applyBorder="1" applyAlignment="1">
      <alignment horizontal="justify" vertical="center" wrapText="1"/>
    </xf>
    <xf numFmtId="0" fontId="11" fillId="0" borderId="9" xfId="6" applyNumberFormat="1" applyFont="1" applyFill="1" applyBorder="1" applyAlignment="1">
      <alignment horizontal="center"/>
    </xf>
    <xf numFmtId="49" fontId="10" fillId="0" borderId="0" xfId="6" applyNumberFormat="1" applyFont="1" applyFill="1"/>
    <xf numFmtId="3" fontId="10" fillId="0" borderId="9" xfId="6" applyNumberFormat="1" applyFont="1" applyFill="1" applyBorder="1"/>
    <xf numFmtId="49" fontId="11" fillId="0" borderId="0" xfId="6" applyNumberFormat="1" applyFont="1" applyFill="1"/>
    <xf numFmtId="49" fontId="10" fillId="0" borderId="30" xfId="6" applyNumberFormat="1" applyFont="1" applyFill="1" applyBorder="1" applyAlignment="1" applyProtection="1">
      <protection locked="0"/>
    </xf>
    <xf numFmtId="49" fontId="10" fillId="0" borderId="12" xfId="6" applyNumberFormat="1" applyFont="1" applyFill="1" applyBorder="1" applyAlignment="1" applyProtection="1">
      <protection locked="0"/>
    </xf>
    <xf numFmtId="49" fontId="10" fillId="0" borderId="9" xfId="6" applyNumberFormat="1" applyFont="1" applyFill="1" applyBorder="1"/>
    <xf numFmtId="0" fontId="11" fillId="0" borderId="110" xfId="6" applyFont="1" applyFill="1" applyBorder="1" applyAlignment="1">
      <alignment vertical="center"/>
    </xf>
    <xf numFmtId="14" fontId="11" fillId="0" borderId="111" xfId="6" applyNumberFormat="1" applyFont="1" applyFill="1" applyBorder="1" applyAlignment="1">
      <alignment vertical="center"/>
    </xf>
    <xf numFmtId="4" fontId="11" fillId="0" borderId="111" xfId="6" applyNumberFormat="1" applyFont="1" applyFill="1" applyBorder="1" applyAlignment="1">
      <alignment vertical="center"/>
    </xf>
    <xf numFmtId="14" fontId="11" fillId="0" borderId="124" xfId="6" applyNumberFormat="1" applyFont="1" applyFill="1" applyBorder="1" applyAlignment="1">
      <alignment vertical="center"/>
    </xf>
    <xf numFmtId="0" fontId="11" fillId="0" borderId="125" xfId="6" applyFont="1" applyFill="1" applyBorder="1" applyAlignment="1">
      <alignment horizontal="justify" vertical="center" wrapText="1"/>
    </xf>
    <xf numFmtId="0" fontId="11" fillId="0" borderId="127" xfId="6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 applyProtection="1">
      <alignment horizontal="center"/>
      <protection locked="0"/>
    </xf>
    <xf numFmtId="43" fontId="10" fillId="0" borderId="0" xfId="14" applyNumberFormat="1" applyFont="1" applyFill="1" applyAlignment="1">
      <alignment horizontal="right"/>
    </xf>
    <xf numFmtId="49" fontId="11" fillId="0" borderId="19" xfId="0" applyNumberFormat="1" applyFont="1" applyFill="1" applyBorder="1" applyAlignment="1" applyProtection="1">
      <alignment horizontal="center"/>
      <protection locked="0"/>
    </xf>
    <xf numFmtId="43" fontId="11" fillId="0" borderId="22" xfId="14" applyNumberFormat="1" applyFont="1" applyFill="1" applyBorder="1" applyAlignment="1">
      <alignment horizontal="center" vertical="center" wrapText="1"/>
    </xf>
    <xf numFmtId="43" fontId="10" fillId="0" borderId="12" xfId="14" applyNumberFormat="1" applyFont="1" applyFill="1" applyBorder="1" applyAlignment="1" applyProtection="1">
      <alignment horizontal="right"/>
      <protection locked="0"/>
    </xf>
    <xf numFmtId="43" fontId="10" fillId="0" borderId="9" xfId="14" applyNumberFormat="1" applyFont="1" applyFill="1" applyBorder="1" applyAlignment="1" applyProtection="1">
      <alignment horizontal="right"/>
      <protection locked="0"/>
    </xf>
    <xf numFmtId="49" fontId="11" fillId="0" borderId="11" xfId="0" applyNumberFormat="1" applyFont="1" applyFill="1" applyBorder="1" applyAlignment="1">
      <alignment horizontal="center"/>
    </xf>
    <xf numFmtId="43" fontId="10" fillId="0" borderId="30" xfId="14" applyNumberFormat="1" applyFont="1" applyFill="1" applyBorder="1" applyAlignment="1" applyProtection="1">
      <alignment horizontal="right"/>
      <protection locked="0"/>
    </xf>
    <xf numFmtId="49" fontId="11" fillId="0" borderId="11" xfId="0" applyNumberFormat="1" applyFont="1" applyFill="1" applyBorder="1" applyAlignment="1">
      <alignment horizontal="left"/>
    </xf>
    <xf numFmtId="43" fontId="10" fillId="0" borderId="11" xfId="14" applyNumberFormat="1" applyFont="1" applyFill="1" applyBorder="1" applyAlignment="1">
      <alignment horizontal="right"/>
    </xf>
    <xf numFmtId="49" fontId="14" fillId="0" borderId="9" xfId="0" applyNumberFormat="1" applyFont="1" applyFill="1" applyBorder="1"/>
    <xf numFmtId="15" fontId="10" fillId="0" borderId="9" xfId="0" applyNumberFormat="1" applyFont="1" applyFill="1" applyBorder="1" applyAlignment="1">
      <alignment horizontal="left"/>
    </xf>
    <xf numFmtId="43" fontId="10" fillId="0" borderId="9" xfId="14" applyNumberFormat="1" applyFont="1" applyFill="1" applyBorder="1" applyAlignment="1">
      <alignment horizontal="right"/>
    </xf>
    <xf numFmtId="43" fontId="10" fillId="0" borderId="32" xfId="14" applyNumberFormat="1" applyFont="1" applyFill="1" applyBorder="1" applyAlignment="1" applyProtection="1">
      <alignment horizontal="right"/>
      <protection locked="0"/>
    </xf>
    <xf numFmtId="49" fontId="34" fillId="0" borderId="0" xfId="0" applyNumberFormat="1" applyFont="1" applyFill="1" applyBorder="1"/>
    <xf numFmtId="49" fontId="34" fillId="0" borderId="0" xfId="0" applyNumberFormat="1" applyFont="1" applyFill="1"/>
    <xf numFmtId="49" fontId="35" fillId="0" borderId="12" xfId="0" applyNumberFormat="1" applyFont="1" applyFill="1" applyBorder="1" applyAlignment="1">
      <alignment horizontal="center" vertical="center" wrapText="1"/>
    </xf>
    <xf numFmtId="49" fontId="35" fillId="0" borderId="14" xfId="0" applyNumberFormat="1" applyFont="1" applyFill="1" applyBorder="1" applyAlignment="1">
      <alignment horizontal="left" vertical="center"/>
    </xf>
    <xf numFmtId="49" fontId="34" fillId="0" borderId="14" xfId="0" applyNumberFormat="1" applyFont="1" applyFill="1" applyBorder="1" applyProtection="1">
      <protection locked="0"/>
    </xf>
    <xf numFmtId="49" fontId="34" fillId="0" borderId="15" xfId="0" applyNumberFormat="1" applyFont="1" applyFill="1" applyBorder="1"/>
    <xf numFmtId="49" fontId="34" fillId="0" borderId="14" xfId="0" applyNumberFormat="1" applyFont="1" applyFill="1" applyBorder="1"/>
    <xf numFmtId="49" fontId="34" fillId="0" borderId="16" xfId="0" applyNumberFormat="1" applyFont="1" applyFill="1" applyBorder="1"/>
    <xf numFmtId="49" fontId="35" fillId="0" borderId="0" xfId="0" applyNumberFormat="1" applyFont="1" applyFill="1" applyAlignment="1">
      <alignment vertical="center"/>
    </xf>
    <xf numFmtId="49" fontId="35" fillId="0" borderId="0" xfId="0" applyNumberFormat="1" applyFont="1" applyFill="1" applyAlignment="1" applyProtection="1">
      <alignment vertical="center"/>
      <protection locked="0"/>
    </xf>
    <xf numFmtId="49" fontId="34" fillId="0" borderId="0" xfId="0" applyNumberFormat="1" applyFont="1" applyFill="1" applyAlignment="1">
      <alignment vertical="center"/>
    </xf>
    <xf numFmtId="49" fontId="34" fillId="0" borderId="9" xfId="0" applyNumberFormat="1" applyFont="1" applyFill="1" applyBorder="1" applyAlignment="1">
      <alignment wrapText="1"/>
    </xf>
    <xf numFmtId="49" fontId="34" fillId="0" borderId="13" xfId="0" applyNumberFormat="1" applyFont="1" applyFill="1" applyBorder="1"/>
    <xf numFmtId="4" fontId="34" fillId="0" borderId="9" xfId="0" applyNumberFormat="1" applyFont="1" applyFill="1" applyBorder="1" applyAlignment="1" applyProtection="1">
      <alignment wrapText="1"/>
      <protection locked="0"/>
    </xf>
    <xf numFmtId="4" fontId="34" fillId="0" borderId="9" xfId="0" applyNumberFormat="1" applyFont="1" applyFill="1" applyBorder="1" applyAlignment="1" applyProtection="1">
      <alignment vertical="top"/>
      <protection locked="0"/>
    </xf>
    <xf numFmtId="49" fontId="34" fillId="0" borderId="9" xfId="0" applyNumberFormat="1" applyFont="1" applyFill="1" applyBorder="1" applyAlignment="1">
      <alignment vertical="top"/>
    </xf>
    <xf numFmtId="49" fontId="34" fillId="0" borderId="9" xfId="0" applyNumberFormat="1" applyFont="1" applyFill="1" applyBorder="1" applyAlignment="1">
      <alignment horizontal="center" vertical="top" wrapText="1"/>
    </xf>
    <xf numFmtId="0" fontId="31" fillId="0" borderId="0" xfId="0" applyFont="1" applyFill="1"/>
    <xf numFmtId="49" fontId="35" fillId="0" borderId="0" xfId="0" applyNumberFormat="1" applyFont="1" applyFill="1" applyAlignment="1">
      <alignment vertical="top"/>
    </xf>
    <xf numFmtId="0" fontId="37" fillId="0" borderId="0" xfId="0" applyFont="1" applyFill="1"/>
    <xf numFmtId="49" fontId="35" fillId="0" borderId="13" xfId="0" applyNumberFormat="1" applyFont="1" applyFill="1" applyBorder="1" applyAlignment="1">
      <alignment horizontal="left" vertical="top"/>
    </xf>
    <xf numFmtId="49" fontId="34" fillId="0" borderId="13" xfId="0" applyNumberFormat="1" applyFont="1" applyFill="1" applyBorder="1" applyAlignment="1" applyProtection="1">
      <alignment vertical="top"/>
      <protection locked="0"/>
    </xf>
    <xf numFmtId="49" fontId="34" fillId="0" borderId="0" xfId="0" applyNumberFormat="1" applyFont="1" applyFill="1" applyAlignment="1">
      <alignment vertical="top"/>
    </xf>
    <xf numFmtId="14" fontId="34" fillId="0" borderId="0" xfId="0" applyNumberFormat="1" applyFont="1" applyFill="1" applyAlignment="1">
      <alignment vertical="top"/>
    </xf>
    <xf numFmtId="49" fontId="34" fillId="0" borderId="0" xfId="0" applyNumberFormat="1" applyFont="1" applyFill="1" applyBorder="1" applyAlignment="1">
      <alignment vertical="top"/>
    </xf>
    <xf numFmtId="4" fontId="34" fillId="0" borderId="12" xfId="0" applyNumberFormat="1" applyFont="1" applyFill="1" applyBorder="1" applyAlignment="1" applyProtection="1">
      <alignment vertical="top"/>
      <protection locked="0"/>
    </xf>
    <xf numFmtId="49" fontId="34" fillId="0" borderId="9" xfId="0" applyNumberFormat="1" applyFont="1" applyFill="1" applyBorder="1" applyAlignment="1" applyProtection="1">
      <alignment horizontal="center" vertical="top"/>
      <protection locked="0"/>
    </xf>
    <xf numFmtId="49" fontId="34" fillId="0" borderId="9" xfId="0" applyNumberFormat="1" applyFont="1" applyFill="1" applyBorder="1" applyAlignment="1">
      <alignment horizontal="center" vertical="top"/>
    </xf>
    <xf numFmtId="14" fontId="34" fillId="0" borderId="9" xfId="0" applyNumberFormat="1" applyFont="1" applyFill="1" applyBorder="1" applyAlignment="1">
      <alignment vertical="top"/>
    </xf>
    <xf numFmtId="49" fontId="34" fillId="0" borderId="12" xfId="0" applyNumberFormat="1" applyFont="1" applyFill="1" applyBorder="1" applyAlignment="1">
      <alignment vertical="top"/>
    </xf>
    <xf numFmtId="49" fontId="34" fillId="0" borderId="16" xfId="0" applyNumberFormat="1" applyFont="1" applyFill="1" applyBorder="1" applyAlignment="1">
      <alignment horizontal="center" vertical="top" wrapText="1"/>
    </xf>
    <xf numFmtId="4" fontId="34" fillId="0" borderId="9" xfId="0" applyNumberFormat="1" applyFont="1" applyFill="1" applyBorder="1" applyAlignment="1" applyProtection="1">
      <alignment vertical="top" wrapText="1"/>
      <protection locked="0"/>
    </xf>
    <xf numFmtId="0" fontId="34" fillId="0" borderId="30" xfId="0" applyFont="1" applyFill="1" applyBorder="1" applyAlignment="1">
      <alignment horizontal="center" wrapText="1"/>
    </xf>
    <xf numFmtId="0" fontId="31" fillId="0" borderId="9" xfId="0" applyFont="1" applyFill="1" applyBorder="1"/>
    <xf numFmtId="49" fontId="11" fillId="0" borderId="15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32" xfId="0" applyNumberFormat="1" applyFont="1" applyFill="1" applyBorder="1" applyAlignment="1" applyProtection="1">
      <alignment vertical="top" wrapText="1"/>
      <protection locked="0"/>
    </xf>
    <xf numFmtId="49" fontId="11" fillId="0" borderId="15" xfId="0" applyNumberFormat="1" applyFont="1" applyFill="1" applyBorder="1" applyAlignment="1">
      <alignment horizontal="left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" fontId="34" fillId="0" borderId="32" xfId="0" applyNumberFormat="1" applyFont="1" applyFill="1" applyBorder="1" applyAlignment="1" applyProtection="1">
      <alignment wrapText="1"/>
      <protection locked="0"/>
    </xf>
    <xf numFmtId="0" fontId="31" fillId="0" borderId="38" xfId="0" applyFont="1" applyFill="1" applyBorder="1"/>
    <xf numFmtId="0" fontId="31" fillId="0" borderId="33" xfId="0" applyFont="1" applyFill="1" applyBorder="1"/>
    <xf numFmtId="0" fontId="31" fillId="0" borderId="0" xfId="0" applyFont="1" applyFill="1"/>
    <xf numFmtId="0" fontId="31" fillId="0" borderId="12" xfId="0" applyFont="1" applyFill="1" applyBorder="1" applyAlignment="1">
      <alignment horizontal="left"/>
    </xf>
    <xf numFmtId="49" fontId="35" fillId="0" borderId="25" xfId="0" applyNumberFormat="1" applyFont="1" applyFill="1" applyBorder="1" applyAlignment="1">
      <alignment wrapText="1"/>
    </xf>
    <xf numFmtId="49" fontId="34" fillId="0" borderId="25" xfId="0" applyNumberFormat="1" applyFont="1" applyFill="1" applyBorder="1" applyAlignment="1">
      <alignment wrapText="1"/>
    </xf>
    <xf numFmtId="0" fontId="31" fillId="0" borderId="34" xfId="0" applyFont="1" applyFill="1" applyBorder="1"/>
    <xf numFmtId="0" fontId="31" fillId="0" borderId="19" xfId="0" applyFont="1" applyFill="1" applyBorder="1"/>
    <xf numFmtId="0" fontId="31" fillId="0" borderId="13" xfId="0" applyFont="1" applyFill="1" applyBorder="1"/>
    <xf numFmtId="0" fontId="31" fillId="0" borderId="0" xfId="0" applyFont="1" applyFill="1" applyBorder="1"/>
    <xf numFmtId="49" fontId="34" fillId="0" borderId="0" xfId="0" applyNumberFormat="1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wrapText="1"/>
    </xf>
    <xf numFmtId="0" fontId="31" fillId="0" borderId="30" xfId="0" applyFont="1" applyFill="1" applyBorder="1" applyAlignment="1">
      <alignment horizontal="center" wrapText="1"/>
    </xf>
    <xf numFmtId="0" fontId="40" fillId="0" borderId="30" xfId="0" applyFont="1" applyFill="1" applyBorder="1" applyAlignment="1">
      <alignment horizontal="left"/>
    </xf>
    <xf numFmtId="0" fontId="31" fillId="0" borderId="12" xfId="0" applyFont="1" applyFill="1" applyBorder="1" applyAlignment="1">
      <alignment horizontal="center" wrapText="1"/>
    </xf>
    <xf numFmtId="0" fontId="40" fillId="0" borderId="32" xfId="0" applyFont="1" applyFill="1" applyBorder="1" applyAlignment="1">
      <alignment horizontal="left"/>
    </xf>
    <xf numFmtId="0" fontId="31" fillId="0" borderId="9" xfId="0" applyFont="1" applyFill="1" applyBorder="1" applyAlignment="1">
      <alignment horizontal="center"/>
    </xf>
    <xf numFmtId="0" fontId="40" fillId="0" borderId="0" xfId="0" applyFont="1" applyFill="1"/>
    <xf numFmtId="0" fontId="31" fillId="0" borderId="18" xfId="0" applyFont="1" applyFill="1" applyBorder="1"/>
    <xf numFmtId="0" fontId="40" fillId="0" borderId="38" xfId="0" applyFont="1" applyFill="1" applyBorder="1"/>
    <xf numFmtId="0" fontId="40" fillId="0" borderId="0" xfId="0" applyFont="1" applyFill="1" applyBorder="1"/>
    <xf numFmtId="0" fontId="37" fillId="0" borderId="0" xfId="0" applyFont="1" applyFill="1" applyBorder="1"/>
    <xf numFmtId="0" fontId="37" fillId="0" borderId="9" xfId="0" applyFont="1" applyFill="1" applyBorder="1"/>
    <xf numFmtId="0" fontId="37" fillId="0" borderId="9" xfId="0" applyFont="1" applyFill="1" applyBorder="1" applyAlignment="1"/>
    <xf numFmtId="0" fontId="37" fillId="0" borderId="9" xfId="0" applyFont="1" applyFill="1" applyBorder="1" applyAlignment="1">
      <alignment wrapText="1"/>
    </xf>
    <xf numFmtId="0" fontId="37" fillId="0" borderId="30" xfId="0" applyFont="1" applyFill="1" applyBorder="1" applyAlignment="1">
      <alignment horizontal="left"/>
    </xf>
    <xf numFmtId="0" fontId="31" fillId="0" borderId="30" xfId="0" applyFont="1" applyFill="1" applyBorder="1" applyAlignment="1">
      <alignment horizontal="center"/>
    </xf>
    <xf numFmtId="3" fontId="31" fillId="0" borderId="9" xfId="0" applyNumberFormat="1" applyFont="1" applyFill="1" applyBorder="1" applyAlignment="1">
      <alignment horizontal="center"/>
    </xf>
    <xf numFmtId="0" fontId="34" fillId="0" borderId="9" xfId="0" applyFont="1" applyFill="1" applyBorder="1" applyAlignment="1">
      <alignment horizontal="center" wrapText="1"/>
    </xf>
    <xf numFmtId="3" fontId="31" fillId="0" borderId="30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wrapText="1"/>
    </xf>
    <xf numFmtId="0" fontId="31" fillId="0" borderId="17" xfId="0" applyFont="1" applyFill="1" applyBorder="1" applyAlignment="1">
      <alignment horizontal="center" wrapText="1"/>
    </xf>
    <xf numFmtId="0" fontId="31" fillId="0" borderId="12" xfId="0" applyFont="1" applyFill="1" applyBorder="1" applyAlignment="1">
      <alignment horizontal="center"/>
    </xf>
    <xf numFmtId="3" fontId="31" fillId="0" borderId="12" xfId="0" applyNumberFormat="1" applyFont="1" applyFill="1" applyBorder="1" applyAlignment="1">
      <alignment horizontal="center" wrapText="1"/>
    </xf>
    <xf numFmtId="0" fontId="34" fillId="0" borderId="12" xfId="0" applyFont="1" applyFill="1" applyBorder="1" applyAlignment="1">
      <alignment horizontal="center" wrapText="1"/>
    </xf>
    <xf numFmtId="0" fontId="31" fillId="0" borderId="32" xfId="0" applyFont="1" applyFill="1" applyBorder="1" applyAlignment="1">
      <alignment horizontal="left"/>
    </xf>
    <xf numFmtId="0" fontId="37" fillId="0" borderId="30" xfId="0" applyFont="1" applyFill="1" applyBorder="1" applyAlignment="1">
      <alignment horizontal="left" wrapText="1"/>
    </xf>
    <xf numFmtId="0" fontId="40" fillId="0" borderId="9" xfId="0" applyFont="1" applyFill="1" applyBorder="1" applyAlignment="1">
      <alignment horizontal="center"/>
    </xf>
    <xf numFmtId="3" fontId="40" fillId="0" borderId="9" xfId="0" applyNumberFormat="1" applyFont="1" applyFill="1" applyBorder="1" applyAlignment="1">
      <alignment horizontal="center"/>
    </xf>
    <xf numFmtId="9" fontId="40" fillId="0" borderId="9" xfId="0" applyNumberFormat="1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 wrapText="1"/>
    </xf>
    <xf numFmtId="0" fontId="37" fillId="0" borderId="12" xfId="0" applyFont="1" applyFill="1" applyBorder="1" applyAlignment="1">
      <alignment horizontal="left" wrapText="1"/>
    </xf>
    <xf numFmtId="0" fontId="37" fillId="0" borderId="32" xfId="0" applyFont="1" applyFill="1" applyBorder="1" applyAlignment="1">
      <alignment horizontal="left" wrapText="1"/>
    </xf>
    <xf numFmtId="0" fontId="37" fillId="0" borderId="12" xfId="0" applyFont="1" applyFill="1" applyBorder="1"/>
    <xf numFmtId="3" fontId="37" fillId="0" borderId="9" xfId="0" applyNumberFormat="1" applyFont="1" applyFill="1" applyBorder="1"/>
    <xf numFmtId="0" fontId="41" fillId="0" borderId="0" xfId="0" applyFont="1" applyFill="1" applyBorder="1"/>
    <xf numFmtId="0" fontId="43" fillId="0" borderId="0" xfId="0" applyFont="1" applyFill="1" applyBorder="1"/>
    <xf numFmtId="0" fontId="31" fillId="0" borderId="0" xfId="0" applyFont="1" applyFill="1" applyAlignment="1">
      <alignment wrapTex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wrapText="1"/>
    </xf>
    <xf numFmtId="0" fontId="12" fillId="0" borderId="3" xfId="0" applyFont="1" applyFill="1" applyBorder="1" applyAlignment="1">
      <alignment wrapText="1"/>
    </xf>
    <xf numFmtId="0" fontId="15" fillId="0" borderId="1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4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12" fillId="0" borderId="5" xfId="0" applyFont="1" applyFill="1" applyBorder="1"/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4" fontId="12" fillId="0" borderId="1" xfId="0" applyNumberFormat="1" applyFont="1" applyFill="1" applyBorder="1" applyAlignment="1">
      <alignment horizontal="left" vertical="center" wrapText="1"/>
    </xf>
    <xf numFmtId="14" fontId="12" fillId="0" borderId="1" xfId="0" applyNumberFormat="1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2" fillId="0" borderId="4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44" xfId="0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37" xfId="0" applyFont="1" applyFill="1" applyBorder="1" applyAlignment="1">
      <alignment horizontal="left"/>
    </xf>
    <xf numFmtId="0" fontId="12" fillId="0" borderId="4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left"/>
    </xf>
    <xf numFmtId="0" fontId="12" fillId="0" borderId="41" xfId="0" applyFont="1" applyFill="1" applyBorder="1" applyAlignment="1">
      <alignment horizontal="left"/>
    </xf>
    <xf numFmtId="0" fontId="12" fillId="0" borderId="41" xfId="0" applyFont="1" applyFill="1" applyBorder="1" applyAlignment="1">
      <alignment horizontal="left" vertical="center" wrapText="1"/>
    </xf>
    <xf numFmtId="0" fontId="12" fillId="0" borderId="42" xfId="0" applyFont="1" applyFill="1" applyBorder="1" applyAlignment="1">
      <alignment horizontal="left" vertical="center" wrapText="1"/>
    </xf>
    <xf numFmtId="4" fontId="10" fillId="0" borderId="15" xfId="0" applyNumberFormat="1" applyFont="1" applyFill="1" applyBorder="1" applyAlignment="1" applyProtection="1">
      <alignment horizontal="left" wrapText="1"/>
      <protection locked="0"/>
    </xf>
    <xf numFmtId="0" fontId="16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wrapText="1"/>
    </xf>
    <xf numFmtId="0" fontId="11" fillId="0" borderId="32" xfId="0" applyNumberFormat="1" applyFont="1" applyFill="1" applyBorder="1" applyAlignment="1" applyProtection="1">
      <protection locked="0"/>
    </xf>
    <xf numFmtId="49" fontId="44" fillId="0" borderId="9" xfId="0" applyNumberFormat="1" applyFont="1" applyFill="1" applyBorder="1" applyAlignment="1"/>
    <xf numFmtId="49" fontId="44" fillId="0" borderId="9" xfId="0" applyNumberFormat="1" applyFont="1" applyFill="1" applyBorder="1" applyAlignment="1">
      <alignment horizontal="center"/>
    </xf>
    <xf numFmtId="4" fontId="44" fillId="0" borderId="9" xfId="0" applyNumberFormat="1" applyFont="1" applyFill="1" applyBorder="1" applyAlignment="1"/>
    <xf numFmtId="49" fontId="44" fillId="0" borderId="15" xfId="0" applyNumberFormat="1" applyFont="1" applyFill="1" applyBorder="1" applyAlignment="1"/>
    <xf numFmtId="49" fontId="44" fillId="0" borderId="9" xfId="0" applyNumberFormat="1" applyFont="1" applyFill="1" applyBorder="1" applyAlignment="1">
      <alignment wrapText="1"/>
    </xf>
    <xf numFmtId="49" fontId="44" fillId="0" borderId="0" xfId="0" applyNumberFormat="1" applyFont="1" applyFill="1"/>
    <xf numFmtId="49" fontId="44" fillId="0" borderId="12" xfId="0" applyNumberFormat="1" applyFont="1" applyFill="1" applyBorder="1" applyAlignment="1" applyProtection="1">
      <alignment horizontal="center"/>
      <protection locked="0"/>
    </xf>
    <xf numFmtId="4" fontId="44" fillId="0" borderId="9" xfId="0" applyNumberFormat="1" applyFont="1" applyFill="1" applyBorder="1" applyAlignment="1" applyProtection="1">
      <protection locked="0"/>
    </xf>
    <xf numFmtId="49" fontId="44" fillId="0" borderId="9" xfId="0" applyNumberFormat="1" applyFont="1" applyFill="1" applyBorder="1" applyAlignment="1" applyProtection="1">
      <protection locked="0"/>
    </xf>
    <xf numFmtId="49" fontId="44" fillId="0" borderId="12" xfId="0" applyNumberFormat="1" applyFont="1" applyFill="1" applyBorder="1" applyAlignment="1" applyProtection="1">
      <protection locked="0"/>
    </xf>
    <xf numFmtId="49" fontId="44" fillId="0" borderId="9" xfId="0" applyNumberFormat="1" applyFont="1" applyFill="1" applyBorder="1" applyAlignment="1" applyProtection="1">
      <alignment horizontal="center"/>
      <protection locked="0"/>
    </xf>
    <xf numFmtId="49" fontId="44" fillId="0" borderId="0" xfId="0" applyNumberFormat="1" applyFont="1" applyFill="1" applyAlignment="1">
      <alignment horizontal="center"/>
    </xf>
    <xf numFmtId="49" fontId="44" fillId="0" borderId="15" xfId="0" applyNumberFormat="1" applyFont="1" applyFill="1" applyBorder="1" applyAlignment="1" applyProtection="1">
      <protection locked="0"/>
    </xf>
    <xf numFmtId="49" fontId="44" fillId="0" borderId="16" xfId="0" applyNumberFormat="1" applyFont="1" applyFill="1" applyBorder="1" applyAlignment="1" applyProtection="1">
      <protection locked="0"/>
    </xf>
    <xf numFmtId="49" fontId="44" fillId="0" borderId="16" xfId="0" applyNumberFormat="1" applyFont="1" applyFill="1" applyBorder="1" applyAlignment="1"/>
    <xf numFmtId="49" fontId="44" fillId="0" borderId="30" xfId="0" applyNumberFormat="1" applyFont="1" applyFill="1" applyBorder="1" applyAlignment="1" applyProtection="1">
      <protection locked="0"/>
    </xf>
    <xf numFmtId="49" fontId="44" fillId="0" borderId="19" xfId="0" applyNumberFormat="1" applyFont="1" applyFill="1" applyBorder="1" applyAlignment="1" applyProtection="1">
      <protection locked="0"/>
    </xf>
    <xf numFmtId="4" fontId="44" fillId="0" borderId="21" xfId="0" applyNumberFormat="1" applyFont="1" applyFill="1" applyBorder="1" applyAlignment="1" applyProtection="1">
      <protection locked="0"/>
    </xf>
    <xf numFmtId="4" fontId="44" fillId="0" borderId="12" xfId="0" applyNumberFormat="1" applyFont="1" applyFill="1" applyBorder="1" applyAlignment="1" applyProtection="1">
      <protection locked="0"/>
    </xf>
    <xf numFmtId="49" fontId="44" fillId="0" borderId="16" xfId="0" applyNumberFormat="1" applyFont="1" applyFill="1" applyBorder="1" applyAlignment="1">
      <alignment horizontal="center" wrapText="1"/>
    </xf>
    <xf numFmtId="49" fontId="45" fillId="0" borderId="13" xfId="0" applyNumberFormat="1" applyFont="1" applyFill="1" applyBorder="1" applyAlignment="1">
      <alignment horizontal="left" vertical="center"/>
    </xf>
    <xf numFmtId="49" fontId="46" fillId="0" borderId="13" xfId="0" applyNumberFormat="1" applyFont="1" applyFill="1" applyBorder="1" applyProtection="1">
      <protection locked="0"/>
    </xf>
    <xf numFmtId="49" fontId="45" fillId="0" borderId="0" xfId="0" applyNumberFormat="1" applyFont="1" applyFill="1"/>
    <xf numFmtId="49" fontId="46" fillId="0" borderId="0" xfId="0" applyNumberFormat="1" applyFont="1" applyFill="1"/>
    <xf numFmtId="49" fontId="46" fillId="0" borderId="0" xfId="0" applyNumberFormat="1" applyFont="1" applyFill="1" applyBorder="1"/>
    <xf numFmtId="49" fontId="46" fillId="0" borderId="0" xfId="0" applyNumberFormat="1" applyFont="1" applyFill="1" applyBorder="1" applyAlignment="1">
      <alignment horizontal="center"/>
    </xf>
    <xf numFmtId="49" fontId="45" fillId="0" borderId="13" xfId="0" applyNumberFormat="1" applyFont="1" applyFill="1" applyBorder="1" applyAlignment="1">
      <alignment vertical="center"/>
    </xf>
    <xf numFmtId="0" fontId="47" fillId="0" borderId="17" xfId="0" applyFont="1" applyFill="1" applyBorder="1" applyAlignment="1">
      <alignment horizontal="center" vertical="center" wrapText="1"/>
    </xf>
    <xf numFmtId="49" fontId="46" fillId="0" borderId="0" xfId="0" applyNumberFormat="1" applyFont="1" applyFill="1" applyAlignment="1">
      <alignment horizontal="center"/>
    </xf>
    <xf numFmtId="49" fontId="45" fillId="0" borderId="0" xfId="0" applyNumberFormat="1" applyFont="1" applyFill="1" applyAlignment="1">
      <alignment vertical="center"/>
    </xf>
    <xf numFmtId="49" fontId="45" fillId="0" borderId="0" xfId="0" applyNumberFormat="1" applyFont="1" applyFill="1" applyAlignment="1" applyProtection="1">
      <alignment vertical="center"/>
      <protection locked="0"/>
    </xf>
    <xf numFmtId="49" fontId="45" fillId="0" borderId="12" xfId="0" applyNumberFormat="1" applyFont="1" applyFill="1" applyBorder="1" applyAlignment="1">
      <alignment horizontal="center" vertical="center" wrapText="1"/>
    </xf>
    <xf numFmtId="49" fontId="46" fillId="0" borderId="0" xfId="0" applyNumberFormat="1" applyFont="1" applyFill="1" applyAlignment="1">
      <alignment vertical="center"/>
    </xf>
    <xf numFmtId="49" fontId="45" fillId="0" borderId="21" xfId="0" applyNumberFormat="1" applyFont="1" applyFill="1" applyBorder="1" applyAlignment="1">
      <alignment horizontal="center" vertical="center"/>
    </xf>
    <xf numFmtId="49" fontId="45" fillId="0" borderId="22" xfId="0" applyNumberFormat="1" applyFont="1" applyFill="1" applyBorder="1" applyAlignment="1">
      <alignment horizontal="center" vertical="center" wrapText="1"/>
    </xf>
    <xf numFmtId="49" fontId="45" fillId="0" borderId="23" xfId="0" applyNumberFormat="1" applyFont="1" applyFill="1" applyBorder="1" applyAlignment="1">
      <alignment horizontal="center" vertical="center" wrapText="1"/>
    </xf>
    <xf numFmtId="49" fontId="45" fillId="0" borderId="21" xfId="0" applyNumberFormat="1" applyFont="1" applyFill="1" applyBorder="1" applyAlignment="1">
      <alignment horizontal="center" vertical="center" wrapText="1"/>
    </xf>
    <xf numFmtId="49" fontId="46" fillId="0" borderId="25" xfId="0" applyNumberFormat="1" applyFont="1" applyFill="1" applyBorder="1" applyAlignment="1" applyProtection="1">
      <protection locked="0"/>
    </xf>
    <xf numFmtId="4" fontId="46" fillId="0" borderId="25" xfId="0" applyNumberFormat="1" applyFont="1" applyFill="1" applyBorder="1" applyAlignment="1" applyProtection="1">
      <protection locked="0"/>
    </xf>
    <xf numFmtId="49" fontId="46" fillId="0" borderId="27" xfId="0" applyNumberFormat="1" applyFont="1" applyFill="1" applyBorder="1" applyAlignment="1" applyProtection="1">
      <alignment horizontal="center"/>
      <protection locked="0"/>
    </xf>
    <xf numFmtId="49" fontId="46" fillId="0" borderId="25" xfId="0" applyNumberFormat="1" applyFont="1" applyFill="1" applyBorder="1" applyAlignment="1" applyProtection="1">
      <alignment horizontal="center"/>
      <protection locked="0"/>
    </xf>
    <xf numFmtId="49" fontId="46" fillId="0" borderId="26" xfId="0" applyNumberFormat="1" applyFont="1" applyFill="1" applyBorder="1" applyAlignment="1" applyProtection="1">
      <alignment horizontal="center"/>
      <protection locked="0"/>
    </xf>
    <xf numFmtId="4" fontId="46" fillId="0" borderId="25" xfId="0" applyNumberFormat="1" applyFont="1" applyFill="1" applyBorder="1" applyAlignment="1" applyProtection="1">
      <alignment horizontal="center"/>
      <protection locked="0"/>
    </xf>
    <xf numFmtId="49" fontId="46" fillId="0" borderId="26" xfId="0" applyNumberFormat="1" applyFont="1" applyFill="1" applyBorder="1" applyAlignment="1" applyProtection="1">
      <protection locked="0"/>
    </xf>
    <xf numFmtId="49" fontId="46" fillId="0" borderId="12" xfId="0" applyNumberFormat="1" applyFont="1" applyFill="1" applyBorder="1" applyAlignment="1" applyProtection="1">
      <protection locked="0"/>
    </xf>
    <xf numFmtId="49" fontId="46" fillId="0" borderId="12" xfId="0" applyNumberFormat="1" applyFont="1" applyFill="1" applyBorder="1" applyAlignment="1" applyProtection="1">
      <alignment horizontal="center"/>
      <protection locked="0"/>
    </xf>
    <xf numFmtId="49" fontId="46" fillId="0" borderId="9" xfId="0" applyNumberFormat="1" applyFont="1" applyFill="1" applyBorder="1" applyAlignment="1" applyProtection="1">
      <protection locked="0"/>
    </xf>
    <xf numFmtId="4" fontId="46" fillId="0" borderId="9" xfId="0" applyNumberFormat="1" applyFont="1" applyFill="1" applyBorder="1" applyAlignment="1" applyProtection="1">
      <protection locked="0"/>
    </xf>
    <xf numFmtId="49" fontId="46" fillId="0" borderId="15" xfId="0" applyNumberFormat="1" applyFont="1" applyFill="1" applyBorder="1" applyAlignment="1" applyProtection="1">
      <protection locked="0"/>
    </xf>
    <xf numFmtId="49" fontId="46" fillId="0" borderId="16" xfId="0" applyNumberFormat="1" applyFont="1" applyFill="1" applyBorder="1" applyAlignment="1" applyProtection="1">
      <protection locked="0"/>
    </xf>
    <xf numFmtId="4" fontId="46" fillId="0" borderId="9" xfId="0" applyNumberFormat="1" applyFont="1" applyFill="1" applyBorder="1" applyAlignment="1" applyProtection="1">
      <alignment horizontal="center"/>
      <protection locked="0"/>
    </xf>
    <xf numFmtId="49" fontId="46" fillId="0" borderId="9" xfId="0" applyNumberFormat="1" applyFont="1" applyFill="1" applyBorder="1" applyAlignment="1" applyProtection="1">
      <alignment horizontal="center"/>
      <protection locked="0"/>
    </xf>
    <xf numFmtId="49" fontId="46" fillId="0" borderId="11" xfId="0" applyNumberFormat="1" applyFont="1" applyFill="1" applyBorder="1" applyAlignment="1">
      <alignment horizontal="center"/>
    </xf>
    <xf numFmtId="49" fontId="46" fillId="0" borderId="11" xfId="0" applyNumberFormat="1" applyFont="1" applyFill="1" applyBorder="1" applyAlignment="1"/>
    <xf numFmtId="4" fontId="46" fillId="0" borderId="11" xfId="0" applyNumberFormat="1" applyFont="1" applyFill="1" applyBorder="1" applyAlignment="1"/>
    <xf numFmtId="49" fontId="46" fillId="0" borderId="28" xfId="0" applyNumberFormat="1" applyFont="1" applyFill="1" applyBorder="1" applyAlignment="1"/>
    <xf numFmtId="4" fontId="46" fillId="0" borderId="11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 applyProtection="1">
      <protection locked="0"/>
    </xf>
    <xf numFmtId="49" fontId="46" fillId="0" borderId="20" xfId="0" applyNumberFormat="1" applyFont="1" applyFill="1" applyBorder="1" applyAlignment="1" applyProtection="1">
      <protection locked="0"/>
    </xf>
    <xf numFmtId="49" fontId="46" fillId="0" borderId="17" xfId="0" applyNumberFormat="1" applyFont="1" applyFill="1" applyBorder="1" applyAlignment="1" applyProtection="1">
      <protection locked="0"/>
    </xf>
    <xf numFmtId="4" fontId="46" fillId="0" borderId="12" xfId="0" applyNumberFormat="1" applyFont="1" applyFill="1" applyBorder="1" applyAlignment="1" applyProtection="1">
      <alignment horizontal="center"/>
      <protection locked="0"/>
    </xf>
    <xf numFmtId="49" fontId="46" fillId="0" borderId="9" xfId="0" applyNumberFormat="1" applyFont="1" applyFill="1" applyBorder="1" applyAlignment="1"/>
    <xf numFmtId="4" fontId="46" fillId="0" borderId="9" xfId="0" applyNumberFormat="1" applyFont="1" applyFill="1" applyBorder="1" applyAlignment="1"/>
    <xf numFmtId="49" fontId="46" fillId="0" borderId="16" xfId="0" applyNumberFormat="1" applyFont="1" applyFill="1" applyBorder="1" applyAlignment="1"/>
    <xf numFmtId="4" fontId="46" fillId="0" borderId="9" xfId="0" applyNumberFormat="1" applyFont="1" applyFill="1" applyBorder="1" applyAlignment="1">
      <alignment horizontal="center"/>
    </xf>
    <xf numFmtId="49" fontId="46" fillId="0" borderId="9" xfId="0" applyNumberFormat="1" applyFont="1" applyFill="1" applyBorder="1" applyAlignment="1">
      <alignment horizontal="center"/>
    </xf>
    <xf numFmtId="49" fontId="46" fillId="0" borderId="30" xfId="0" applyNumberFormat="1" applyFont="1" applyFill="1" applyBorder="1" applyAlignment="1"/>
    <xf numFmtId="49" fontId="46" fillId="0" borderId="30" xfId="0" applyNumberFormat="1" applyFont="1" applyFill="1" applyBorder="1" applyAlignment="1" applyProtection="1">
      <protection locked="0"/>
    </xf>
    <xf numFmtId="4" fontId="46" fillId="0" borderId="30" xfId="0" applyNumberFormat="1" applyFont="1" applyFill="1" applyBorder="1" applyAlignment="1" applyProtection="1">
      <protection locked="0"/>
    </xf>
    <xf numFmtId="49" fontId="46" fillId="0" borderId="18" xfId="0" applyNumberFormat="1" applyFont="1" applyFill="1" applyBorder="1" applyAlignment="1" applyProtection="1">
      <protection locked="0"/>
    </xf>
    <xf numFmtId="49" fontId="46" fillId="0" borderId="19" xfId="0" applyNumberFormat="1" applyFont="1" applyFill="1" applyBorder="1" applyAlignment="1" applyProtection="1">
      <protection locked="0"/>
    </xf>
    <xf numFmtId="4" fontId="46" fillId="0" borderId="30" xfId="0" applyNumberFormat="1" applyFont="1" applyFill="1" applyBorder="1" applyAlignment="1" applyProtection="1">
      <alignment horizontal="center"/>
      <protection locked="0"/>
    </xf>
    <xf numFmtId="4" fontId="46" fillId="0" borderId="21" xfId="0" applyNumberFormat="1" applyFont="1" applyFill="1" applyBorder="1" applyAlignment="1" applyProtection="1">
      <protection locked="0"/>
    </xf>
    <xf numFmtId="49" fontId="46" fillId="0" borderId="22" xfId="0" applyNumberFormat="1" applyFont="1" applyFill="1" applyBorder="1" applyAlignment="1" applyProtection="1">
      <protection locked="0"/>
    </xf>
    <xf numFmtId="49" fontId="46" fillId="0" borderId="21" xfId="0" applyNumberFormat="1" applyFont="1" applyFill="1" applyBorder="1" applyAlignment="1" applyProtection="1">
      <protection locked="0"/>
    </xf>
    <xf numFmtId="4" fontId="46" fillId="0" borderId="21" xfId="0" applyNumberFormat="1" applyFont="1" applyFill="1" applyBorder="1" applyAlignment="1" applyProtection="1">
      <alignment horizontal="center"/>
      <protection locked="0"/>
    </xf>
    <xf numFmtId="49" fontId="45" fillId="0" borderId="25" xfId="0" applyNumberFormat="1" applyFont="1" applyFill="1" applyBorder="1" applyAlignment="1"/>
    <xf numFmtId="49" fontId="46" fillId="0" borderId="25" xfId="0" applyNumberFormat="1" applyFont="1" applyFill="1" applyBorder="1" applyAlignment="1"/>
    <xf numFmtId="4" fontId="46" fillId="0" borderId="32" xfId="0" applyNumberFormat="1" applyFont="1" applyFill="1" applyBorder="1" applyAlignment="1" applyProtection="1">
      <protection locked="0"/>
    </xf>
    <xf numFmtId="49" fontId="46" fillId="0" borderId="26" xfId="0" applyNumberFormat="1" applyFont="1" applyFill="1" applyBorder="1" applyAlignment="1"/>
    <xf numFmtId="49" fontId="46" fillId="0" borderId="33" xfId="0" applyNumberFormat="1" applyFont="1" applyFill="1" applyBorder="1" applyAlignment="1"/>
    <xf numFmtId="49" fontId="46" fillId="0" borderId="32" xfId="0" applyNumberFormat="1" applyFont="1" applyFill="1" applyBorder="1" applyAlignment="1"/>
    <xf numFmtId="4" fontId="46" fillId="0" borderId="32" xfId="0" applyNumberFormat="1" applyFont="1" applyFill="1" applyBorder="1" applyAlignment="1" applyProtection="1">
      <alignment horizontal="center"/>
      <protection locked="0"/>
    </xf>
    <xf numFmtId="49" fontId="46" fillId="0" borderId="9" xfId="0" applyNumberFormat="1" applyFont="1" applyFill="1" applyBorder="1"/>
    <xf numFmtId="49" fontId="46" fillId="0" borderId="16" xfId="0" applyNumberFormat="1" applyFont="1" applyFill="1" applyBorder="1"/>
    <xf numFmtId="49" fontId="46" fillId="0" borderId="15" xfId="0" applyNumberFormat="1" applyFont="1" applyFill="1" applyBorder="1"/>
    <xf numFmtId="49" fontId="46" fillId="0" borderId="14" xfId="0" applyNumberFormat="1" applyFont="1" applyFill="1" applyBorder="1"/>
    <xf numFmtId="49" fontId="45" fillId="0" borderId="9" xfId="0" applyNumberFormat="1" applyFont="1" applyFill="1" applyBorder="1" applyAlignment="1">
      <alignment horizontal="center" vertical="center" wrapText="1"/>
    </xf>
    <xf numFmtId="49" fontId="45" fillId="0" borderId="14" xfId="0" applyNumberFormat="1" applyFont="1" applyFill="1" applyBorder="1" applyAlignment="1">
      <alignment horizontal="center" vertical="center"/>
    </xf>
    <xf numFmtId="49" fontId="45" fillId="0" borderId="15" xfId="0" applyNumberFormat="1" applyFont="1" applyFill="1" applyBorder="1" applyAlignment="1">
      <alignment horizontal="center" vertical="center"/>
    </xf>
    <xf numFmtId="49" fontId="45" fillId="0" borderId="16" xfId="0" applyNumberFormat="1" applyFont="1" applyFill="1" applyBorder="1" applyAlignment="1">
      <alignment horizontal="center" vertical="center"/>
    </xf>
    <xf numFmtId="49" fontId="46" fillId="0" borderId="0" xfId="0" applyNumberFormat="1" applyFont="1" applyFill="1" applyAlignment="1">
      <alignment horizontal="center" vertical="center"/>
    </xf>
    <xf numFmtId="49" fontId="45" fillId="0" borderId="35" xfId="0" applyNumberFormat="1" applyFont="1" applyFill="1" applyBorder="1" applyAlignment="1">
      <alignment horizontal="center" vertical="center" wrapText="1"/>
    </xf>
    <xf numFmtId="49" fontId="45" fillId="0" borderId="16" xfId="0" applyNumberFormat="1" applyFont="1" applyFill="1" applyBorder="1" applyAlignment="1">
      <alignment horizontal="center" vertical="center" wrapText="1"/>
    </xf>
    <xf numFmtId="49" fontId="46" fillId="0" borderId="17" xfId="0" applyNumberFormat="1" applyFont="1" applyFill="1" applyBorder="1" applyAlignment="1">
      <alignment horizontal="center" wrapText="1"/>
    </xf>
    <xf numFmtId="49" fontId="46" fillId="0" borderId="16" xfId="0" applyNumberFormat="1" applyFont="1" applyFill="1" applyBorder="1" applyAlignment="1">
      <alignment horizontal="center" wrapText="1"/>
    </xf>
    <xf numFmtId="49" fontId="46" fillId="0" borderId="36" xfId="0" applyNumberFormat="1" applyFont="1" applyFill="1" applyBorder="1" applyAlignment="1"/>
    <xf numFmtId="49" fontId="46" fillId="0" borderId="15" xfId="0" applyNumberFormat="1" applyFont="1" applyFill="1" applyBorder="1" applyAlignment="1"/>
    <xf numFmtId="49" fontId="46" fillId="0" borderId="9" xfId="0" applyNumberFormat="1" applyFont="1" applyFill="1" applyBorder="1" applyAlignment="1">
      <alignment wrapText="1"/>
    </xf>
    <xf numFmtId="49" fontId="46" fillId="0" borderId="32" xfId="0" applyNumberFormat="1" applyFont="1" applyFill="1" applyBorder="1" applyAlignment="1" applyProtection="1">
      <protection locked="0"/>
    </xf>
    <xf numFmtId="49" fontId="46" fillId="0" borderId="30" xfId="0" applyNumberFormat="1" applyFont="1" applyFill="1" applyBorder="1" applyAlignment="1" applyProtection="1">
      <alignment horizontal="center"/>
      <protection locked="0"/>
    </xf>
    <xf numFmtId="49" fontId="46" fillId="0" borderId="9" xfId="0" applyNumberFormat="1" applyFont="1" applyFill="1" applyBorder="1" applyAlignment="1">
      <alignment horizontal="center" wrapText="1"/>
    </xf>
    <xf numFmtId="4" fontId="46" fillId="0" borderId="9" xfId="0" applyNumberFormat="1" applyFont="1" applyFill="1" applyBorder="1" applyAlignment="1" applyProtection="1">
      <alignment horizontal="right"/>
      <protection locked="0"/>
    </xf>
    <xf numFmtId="49" fontId="47" fillId="0" borderId="31" xfId="0" applyNumberFormat="1" applyFont="1" applyFill="1" applyBorder="1" applyAlignment="1">
      <alignment wrapText="1"/>
    </xf>
    <xf numFmtId="49" fontId="46" fillId="0" borderId="21" xfId="0" applyNumberFormat="1" applyFont="1" applyFill="1" applyBorder="1" applyAlignment="1" applyProtection="1">
      <alignment horizontal="center"/>
      <protection locked="0"/>
    </xf>
    <xf numFmtId="49" fontId="46" fillId="0" borderId="26" xfId="0" applyNumberFormat="1" applyFont="1" applyFill="1" applyBorder="1" applyAlignment="1">
      <alignment horizontal="center" wrapText="1"/>
    </xf>
    <xf numFmtId="49" fontId="46" fillId="0" borderId="12" xfId="0" applyNumberFormat="1" applyFont="1" applyFill="1" applyBorder="1" applyAlignment="1">
      <alignment horizontal="center"/>
    </xf>
    <xf numFmtId="49" fontId="46" fillId="0" borderId="12" xfId="0" applyNumberFormat="1" applyFont="1" applyFill="1" applyBorder="1" applyAlignment="1"/>
    <xf numFmtId="49" fontId="46" fillId="0" borderId="0" xfId="0" applyNumberFormat="1" applyFont="1" applyFill="1" applyBorder="1" applyAlignment="1"/>
    <xf numFmtId="49" fontId="45" fillId="0" borderId="19" xfId="0" applyNumberFormat="1" applyFont="1" applyFill="1" applyBorder="1" applyProtection="1">
      <protection locked="0"/>
    </xf>
    <xf numFmtId="49" fontId="45" fillId="0" borderId="9" xfId="0" applyNumberFormat="1" applyFont="1" applyFill="1" applyBorder="1" applyAlignment="1">
      <alignment horizontal="center" vertical="center"/>
    </xf>
    <xf numFmtId="49" fontId="45" fillId="0" borderId="30" xfId="0" applyNumberFormat="1" applyFont="1" applyFill="1" applyBorder="1" applyAlignment="1">
      <alignment horizontal="center" vertical="center" wrapText="1"/>
    </xf>
    <xf numFmtId="49" fontId="45" fillId="0" borderId="19" xfId="0" applyNumberFormat="1" applyFont="1" applyFill="1" applyBorder="1" applyAlignment="1">
      <alignment horizontal="center" vertical="center" wrapText="1"/>
    </xf>
    <xf numFmtId="49" fontId="46" fillId="0" borderId="20" xfId="0" applyNumberFormat="1" applyFont="1" applyFill="1" applyBorder="1" applyAlignment="1" applyProtection="1">
      <alignment horizontal="center"/>
      <protection locked="0"/>
    </xf>
    <xf numFmtId="49" fontId="46" fillId="0" borderId="12" xfId="0" applyNumberFormat="1" applyFont="1" applyFill="1" applyBorder="1" applyAlignment="1" applyProtection="1">
      <alignment wrapText="1"/>
      <protection locked="0"/>
    </xf>
    <xf numFmtId="49" fontId="46" fillId="0" borderId="14" xfId="0" applyNumberFormat="1" applyFont="1" applyFill="1" applyBorder="1" applyAlignment="1" applyProtection="1">
      <protection locked="0"/>
    </xf>
    <xf numFmtId="49" fontId="46" fillId="0" borderId="34" xfId="0" applyNumberFormat="1" applyFont="1" applyFill="1" applyBorder="1" applyAlignment="1" applyProtection="1">
      <protection locked="0"/>
    </xf>
    <xf numFmtId="49" fontId="46" fillId="0" borderId="27" xfId="0" applyNumberFormat="1" applyFont="1" applyFill="1" applyBorder="1" applyAlignment="1"/>
    <xf numFmtId="0" fontId="47" fillId="0" borderId="0" xfId="0" applyFont="1" applyFill="1"/>
    <xf numFmtId="0" fontId="47" fillId="0" borderId="0" xfId="0" applyFont="1" applyFill="1" applyAlignment="1">
      <alignment horizontal="center"/>
    </xf>
    <xf numFmtId="49" fontId="45" fillId="0" borderId="17" xfId="0" applyNumberFormat="1" applyFont="1" applyFill="1" applyBorder="1" applyAlignment="1">
      <alignment vertical="center"/>
    </xf>
    <xf numFmtId="49" fontId="49" fillId="0" borderId="9" xfId="7" applyNumberFormat="1" applyFont="1" applyFill="1" applyBorder="1" applyAlignment="1" applyProtection="1">
      <alignment wrapText="1"/>
      <protection locked="0"/>
    </xf>
    <xf numFmtId="4" fontId="46" fillId="0" borderId="9" xfId="0" applyNumberFormat="1" applyFont="1" applyFill="1" applyBorder="1" applyAlignment="1" applyProtection="1">
      <alignment vertical="center" wrapText="1"/>
      <protection locked="0"/>
    </xf>
    <xf numFmtId="49" fontId="46" fillId="0" borderId="12" xfId="0" applyNumberFormat="1" applyFont="1" applyFill="1" applyBorder="1" applyAlignment="1" applyProtection="1">
      <alignment horizontal="center" wrapText="1"/>
      <protection locked="0"/>
    </xf>
    <xf numFmtId="4" fontId="46" fillId="0" borderId="9" xfId="0" applyNumberFormat="1" applyFont="1" applyFill="1" applyBorder="1" applyAlignment="1" applyProtection="1">
      <alignment wrapText="1"/>
      <protection locked="0"/>
    </xf>
    <xf numFmtId="49" fontId="46" fillId="0" borderId="9" xfId="0" applyNumberFormat="1" applyFont="1" applyFill="1" applyBorder="1" applyAlignment="1" applyProtection="1">
      <alignment vertical="center" wrapText="1"/>
      <protection locked="0"/>
    </xf>
    <xf numFmtId="49" fontId="46" fillId="0" borderId="9" xfId="0" applyNumberFormat="1" applyFont="1" applyFill="1" applyBorder="1" applyAlignment="1" applyProtection="1">
      <alignment wrapText="1"/>
      <protection locked="0"/>
    </xf>
    <xf numFmtId="4" fontId="45" fillId="0" borderId="9" xfId="0" applyNumberFormat="1" applyFont="1" applyFill="1" applyBorder="1" applyAlignment="1" applyProtection="1">
      <alignment vertical="center" wrapText="1"/>
      <protection locked="0"/>
    </xf>
    <xf numFmtId="49" fontId="46" fillId="0" borderId="9" xfId="0" applyNumberFormat="1" applyFont="1" applyFill="1" applyBorder="1" applyAlignment="1" applyProtection="1">
      <alignment horizontal="center" wrapText="1"/>
      <protection locked="0"/>
    </xf>
    <xf numFmtId="49" fontId="46" fillId="0" borderId="15" xfId="0" applyNumberFormat="1" applyFont="1" applyFill="1" applyBorder="1" applyAlignment="1" applyProtection="1">
      <alignment wrapText="1"/>
      <protection locked="0"/>
    </xf>
    <xf numFmtId="49" fontId="46" fillId="0" borderId="15" xfId="0" applyNumberFormat="1" applyFont="1" applyFill="1" applyBorder="1" applyAlignment="1" applyProtection="1">
      <alignment horizontal="center" wrapText="1"/>
      <protection locked="0"/>
    </xf>
    <xf numFmtId="49" fontId="46" fillId="0" borderId="14" xfId="0" applyNumberFormat="1" applyFont="1" applyFill="1" applyBorder="1" applyAlignment="1" applyProtection="1">
      <alignment horizontal="center" wrapText="1"/>
      <protection locked="0"/>
    </xf>
    <xf numFmtId="49" fontId="46" fillId="0" borderId="16" xfId="0" applyNumberFormat="1" applyFont="1" applyFill="1" applyBorder="1" applyAlignment="1" applyProtection="1">
      <alignment horizontal="center" wrapText="1"/>
      <protection locked="0"/>
    </xf>
    <xf numFmtId="49" fontId="46" fillId="0" borderId="15" xfId="0" applyNumberFormat="1" applyFont="1" applyFill="1" applyBorder="1" applyAlignment="1">
      <alignment horizontal="center" wrapText="1"/>
    </xf>
    <xf numFmtId="4" fontId="4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46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46" fillId="0" borderId="17" xfId="0" applyNumberFormat="1" applyFont="1" applyFill="1" applyBorder="1" applyAlignment="1" applyProtection="1">
      <alignment horizontal="center" wrapText="1"/>
      <protection locked="0"/>
    </xf>
    <xf numFmtId="164" fontId="46" fillId="0" borderId="0" xfId="5" applyNumberFormat="1" applyFont="1" applyFill="1" applyBorder="1" applyAlignment="1">
      <alignment horizontal="left" wrapText="1"/>
    </xf>
    <xf numFmtId="49" fontId="46" fillId="0" borderId="12" xfId="0" applyNumberFormat="1" applyFont="1" applyFill="1" applyBorder="1" applyAlignment="1">
      <alignment horizontal="center" wrapText="1"/>
    </xf>
    <xf numFmtId="49" fontId="46" fillId="0" borderId="0" xfId="0" applyNumberFormat="1" applyFont="1" applyFill="1" applyAlignment="1">
      <alignment vertical="top"/>
    </xf>
    <xf numFmtId="0" fontId="49" fillId="0" borderId="9" xfId="0" applyFont="1" applyFill="1" applyBorder="1" applyAlignment="1">
      <alignment vertical="top" wrapText="1"/>
    </xf>
    <xf numFmtId="49" fontId="46" fillId="0" borderId="16" xfId="0" applyNumberFormat="1" applyFont="1" applyFill="1" applyBorder="1" applyAlignment="1" applyProtection="1">
      <alignment horizontal="center" vertical="top" wrapText="1"/>
      <protection locked="0"/>
    </xf>
    <xf numFmtId="4" fontId="46" fillId="0" borderId="9" xfId="0" applyNumberFormat="1" applyFont="1" applyFill="1" applyBorder="1" applyAlignment="1" applyProtection="1">
      <alignment vertical="top" wrapText="1"/>
      <protection locked="0"/>
    </xf>
    <xf numFmtId="49" fontId="46" fillId="0" borderId="9" xfId="0" applyNumberFormat="1" applyFont="1" applyFill="1" applyBorder="1" applyAlignment="1" applyProtection="1">
      <alignment horizontal="center" vertical="top" wrapText="1"/>
      <protection locked="0"/>
    </xf>
    <xf numFmtId="49" fontId="46" fillId="0" borderId="9" xfId="0" applyNumberFormat="1" applyFont="1" applyFill="1" applyBorder="1" applyAlignment="1" applyProtection="1">
      <alignment vertical="top" wrapText="1"/>
      <protection locked="0"/>
    </xf>
    <xf numFmtId="49" fontId="46" fillId="0" borderId="16" xfId="0" applyNumberFormat="1" applyFont="1" applyFill="1" applyBorder="1" applyAlignment="1">
      <alignment horizontal="center" vertical="top" wrapText="1"/>
    </xf>
    <xf numFmtId="49" fontId="4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46" fillId="0" borderId="19" xfId="0" applyNumberFormat="1" applyFont="1" applyFill="1" applyBorder="1" applyAlignment="1">
      <alignment horizontal="center" vertical="top" wrapText="1"/>
    </xf>
    <xf numFmtId="4" fontId="46" fillId="0" borderId="30" xfId="0" applyNumberFormat="1" applyFont="1" applyFill="1" applyBorder="1" applyAlignment="1">
      <alignment vertical="top" wrapText="1"/>
    </xf>
    <xf numFmtId="49" fontId="46" fillId="0" borderId="30" xfId="0" applyNumberFormat="1" applyFont="1" applyFill="1" applyBorder="1" applyAlignment="1">
      <alignment horizontal="center" vertical="top" wrapText="1"/>
    </xf>
    <xf numFmtId="49" fontId="46" fillId="0" borderId="18" xfId="0" applyNumberFormat="1" applyFont="1" applyFill="1" applyBorder="1" applyAlignment="1">
      <alignment vertical="top" wrapText="1"/>
    </xf>
    <xf numFmtId="49" fontId="46" fillId="0" borderId="30" xfId="0" applyNumberFormat="1" applyFont="1" applyFill="1" applyBorder="1" applyAlignment="1">
      <alignment vertical="top" wrapText="1"/>
    </xf>
    <xf numFmtId="49" fontId="46" fillId="0" borderId="30" xfId="0" applyNumberFormat="1" applyFont="1" applyFill="1" applyBorder="1" applyAlignment="1">
      <alignment horizontal="center" vertical="center" wrapText="1"/>
    </xf>
    <xf numFmtId="49" fontId="46" fillId="0" borderId="0" xfId="0" applyNumberFormat="1" applyFont="1" applyFill="1" applyBorder="1" applyAlignment="1">
      <alignment vertical="top"/>
    </xf>
    <xf numFmtId="49" fontId="46" fillId="0" borderId="9" xfId="0" applyNumberFormat="1" applyFont="1" applyFill="1" applyBorder="1" applyAlignment="1">
      <alignment vertical="top"/>
    </xf>
    <xf numFmtId="49" fontId="46" fillId="0" borderId="9" xfId="0" applyNumberFormat="1" applyFont="1" applyFill="1" applyBorder="1" applyAlignment="1">
      <alignment horizontal="center" vertical="top" wrapText="1"/>
    </xf>
    <xf numFmtId="4" fontId="46" fillId="0" borderId="9" xfId="0" applyNumberFormat="1" applyFont="1" applyFill="1" applyBorder="1" applyAlignment="1">
      <alignment vertical="top" wrapText="1"/>
    </xf>
    <xf numFmtId="49" fontId="46" fillId="0" borderId="9" xfId="0" applyNumberFormat="1" applyFont="1" applyFill="1" applyBorder="1" applyAlignment="1">
      <alignment vertical="top" wrapText="1"/>
    </xf>
    <xf numFmtId="49" fontId="46" fillId="0" borderId="9" xfId="0" applyNumberFormat="1" applyFont="1" applyFill="1" applyBorder="1" applyAlignment="1">
      <alignment horizontal="center" vertical="center" wrapText="1"/>
    </xf>
    <xf numFmtId="4" fontId="46" fillId="0" borderId="9" xfId="0" applyNumberFormat="1" applyFont="1" applyFill="1" applyBorder="1" applyAlignment="1">
      <alignment vertical="center" wrapText="1"/>
    </xf>
    <xf numFmtId="164" fontId="46" fillId="0" borderId="9" xfId="5" applyNumberFormat="1" applyFont="1" applyFill="1" applyBorder="1" applyAlignment="1">
      <alignment horizontal="left" vertical="center" wrapText="1"/>
    </xf>
    <xf numFmtId="4" fontId="46" fillId="0" borderId="29" xfId="0" applyNumberFormat="1" applyFont="1" applyFill="1" applyBorder="1" applyAlignment="1" applyProtection="1">
      <alignment vertical="center" wrapText="1"/>
      <protection locked="0"/>
    </xf>
    <xf numFmtId="49" fontId="46" fillId="0" borderId="20" xfId="0" applyNumberFormat="1" applyFont="1" applyFill="1" applyBorder="1" applyAlignment="1" applyProtection="1">
      <alignment horizontal="center" wrapText="1"/>
      <protection locked="0"/>
    </xf>
    <xf numFmtId="0" fontId="46" fillId="0" borderId="9" xfId="8" applyFont="1" applyFill="1" applyBorder="1" applyAlignment="1">
      <alignment horizontal="left" wrapText="1"/>
    </xf>
    <xf numFmtId="49" fontId="46" fillId="0" borderId="15" xfId="0" applyNumberFormat="1" applyFont="1" applyFill="1" applyBorder="1" applyAlignment="1">
      <alignment wrapText="1"/>
    </xf>
    <xf numFmtId="4" fontId="46" fillId="0" borderId="30" xfId="0" applyNumberFormat="1" applyFont="1" applyFill="1" applyBorder="1" applyAlignment="1" applyProtection="1">
      <alignment vertical="center" wrapText="1"/>
      <protection locked="0"/>
    </xf>
    <xf numFmtId="43" fontId="46" fillId="0" borderId="12" xfId="5" applyFont="1" applyFill="1" applyBorder="1" applyAlignment="1" applyProtection="1">
      <alignment horizontal="center" wrapText="1"/>
      <protection locked="0"/>
    </xf>
    <xf numFmtId="43" fontId="46" fillId="0" borderId="9" xfId="5" applyFont="1" applyFill="1" applyBorder="1" applyAlignment="1" applyProtection="1">
      <alignment wrapText="1"/>
      <protection locked="0"/>
    </xf>
    <xf numFmtId="43" fontId="46" fillId="0" borderId="9" xfId="5" applyFont="1" applyFill="1" applyBorder="1" applyAlignment="1">
      <alignment wrapText="1"/>
    </xf>
    <xf numFmtId="43" fontId="46" fillId="0" borderId="12" xfId="5" applyFont="1" applyFill="1" applyBorder="1" applyAlignment="1" applyProtection="1">
      <alignment wrapText="1"/>
      <protection locked="0"/>
    </xf>
    <xf numFmtId="0" fontId="47" fillId="0" borderId="9" xfId="0" applyFont="1" applyFill="1" applyBorder="1" applyAlignment="1">
      <alignment horizontal="left" wrapText="1"/>
    </xf>
    <xf numFmtId="0" fontId="46" fillId="0" borderId="9" xfId="9" applyFont="1" applyFill="1" applyBorder="1" applyAlignment="1">
      <alignment horizontal="left" wrapText="1"/>
    </xf>
    <xf numFmtId="0" fontId="46" fillId="0" borderId="9" xfId="0" applyFont="1" applyFill="1" applyBorder="1" applyAlignment="1">
      <alignment vertical="justify"/>
    </xf>
    <xf numFmtId="0" fontId="46" fillId="0" borderId="9" xfId="0" applyFont="1" applyFill="1" applyBorder="1" applyAlignment="1">
      <alignment horizontal="center" vertical="justify"/>
    </xf>
    <xf numFmtId="4" fontId="45" fillId="0" borderId="9" xfId="0" applyNumberFormat="1" applyFont="1" applyFill="1" applyBorder="1" applyAlignment="1" applyProtection="1">
      <alignment wrapText="1"/>
      <protection locked="0"/>
    </xf>
    <xf numFmtId="49" fontId="27" fillId="0" borderId="13" xfId="0" applyNumberFormat="1" applyFont="1" applyFill="1" applyBorder="1" applyAlignment="1">
      <alignment horizontal="left" vertical="center"/>
    </xf>
    <xf numFmtId="49" fontId="44" fillId="0" borderId="13" xfId="0" applyNumberFormat="1" applyFont="1" applyFill="1" applyBorder="1" applyProtection="1">
      <protection locked="0"/>
    </xf>
    <xf numFmtId="49" fontId="44" fillId="0" borderId="0" xfId="0" applyNumberFormat="1" applyFont="1" applyFill="1" applyAlignment="1">
      <alignment wrapText="1"/>
    </xf>
    <xf numFmtId="49" fontId="44" fillId="0" borderId="0" xfId="0" applyNumberFormat="1" applyFont="1" applyFill="1" applyAlignment="1">
      <alignment horizontal="center" wrapText="1"/>
    </xf>
    <xf numFmtId="43" fontId="44" fillId="0" borderId="0" xfId="5" applyFont="1" applyFill="1" applyAlignment="1">
      <alignment wrapText="1"/>
    </xf>
    <xf numFmtId="49" fontId="27" fillId="0" borderId="14" xfId="0" applyNumberFormat="1" applyFont="1" applyFill="1" applyBorder="1" applyAlignment="1">
      <alignment horizontal="left" vertical="center"/>
    </xf>
    <xf numFmtId="49" fontId="44" fillId="0" borderId="14" xfId="0" applyNumberFormat="1" applyFont="1" applyFill="1" applyBorder="1" applyProtection="1">
      <protection locked="0"/>
    </xf>
    <xf numFmtId="49" fontId="27" fillId="0" borderId="0" xfId="0" applyNumberFormat="1" applyFont="1" applyFill="1" applyAlignment="1">
      <alignment vertical="center"/>
    </xf>
    <xf numFmtId="49" fontId="27" fillId="0" borderId="19" xfId="0" applyNumberFormat="1" applyFont="1" applyFill="1" applyBorder="1" applyProtection="1">
      <protection locked="0"/>
    </xf>
    <xf numFmtId="49" fontId="27" fillId="0" borderId="9" xfId="0" applyNumberFormat="1" applyFont="1" applyFill="1" applyBorder="1" applyAlignment="1">
      <alignment horizontal="center" vertical="center" wrapText="1"/>
    </xf>
    <xf numFmtId="49" fontId="27" fillId="0" borderId="9" xfId="0" applyNumberFormat="1" applyFont="1" applyFill="1" applyBorder="1" applyAlignment="1">
      <alignment horizontal="center" vertical="center"/>
    </xf>
    <xf numFmtId="49" fontId="27" fillId="0" borderId="30" xfId="0" applyNumberFormat="1" applyFont="1" applyFill="1" applyBorder="1" applyAlignment="1">
      <alignment horizontal="center" vertical="center" wrapText="1"/>
    </xf>
    <xf numFmtId="49" fontId="27" fillId="0" borderId="23" xfId="0" applyNumberFormat="1" applyFont="1" applyFill="1" applyBorder="1" applyAlignment="1">
      <alignment horizontal="center" vertical="center" wrapText="1"/>
    </xf>
    <xf numFmtId="49" fontId="27" fillId="0" borderId="21" xfId="0" applyNumberFormat="1" applyFont="1" applyFill="1" applyBorder="1" applyAlignment="1">
      <alignment horizontal="center" vertical="center" wrapText="1"/>
    </xf>
    <xf numFmtId="49" fontId="27" fillId="0" borderId="22" xfId="0" applyNumberFormat="1" applyFont="1" applyFill="1" applyBorder="1" applyAlignment="1">
      <alignment horizontal="center" vertical="center" wrapText="1"/>
    </xf>
    <xf numFmtId="49" fontId="27" fillId="0" borderId="35" xfId="0" applyNumberFormat="1" applyFont="1" applyFill="1" applyBorder="1" applyAlignment="1">
      <alignment horizontal="center" vertical="center" wrapText="1"/>
    </xf>
    <xf numFmtId="43" fontId="27" fillId="0" borderId="22" xfId="5" applyFont="1" applyFill="1" applyBorder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/>
    </xf>
    <xf numFmtId="49" fontId="44" fillId="0" borderId="0" xfId="0" applyNumberFormat="1" applyFont="1" applyFill="1" applyBorder="1" applyAlignment="1">
      <alignment wrapText="1"/>
    </xf>
    <xf numFmtId="49" fontId="44" fillId="0" borderId="0" xfId="0" applyNumberFormat="1" applyFont="1" applyFill="1" applyBorder="1" applyAlignment="1">
      <alignment horizontal="center" wrapText="1"/>
    </xf>
    <xf numFmtId="49" fontId="44" fillId="0" borderId="13" xfId="0" applyNumberFormat="1" applyFont="1" applyFill="1" applyBorder="1" applyAlignment="1">
      <alignment wrapText="1"/>
    </xf>
    <xf numFmtId="49" fontId="27" fillId="0" borderId="12" xfId="0" applyNumberFormat="1" applyFont="1" applyFill="1" applyBorder="1" applyAlignment="1">
      <alignment horizontal="center" vertical="center" wrapText="1"/>
    </xf>
    <xf numFmtId="49" fontId="44" fillId="0" borderId="0" xfId="0" applyNumberFormat="1" applyFont="1" applyFill="1" applyAlignment="1">
      <alignment vertical="center" wrapText="1"/>
    </xf>
    <xf numFmtId="49" fontId="44" fillId="0" borderId="0" xfId="0" applyNumberFormat="1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vertical="center"/>
    </xf>
    <xf numFmtId="49" fontId="27" fillId="0" borderId="21" xfId="0" applyNumberFormat="1" applyFont="1" applyFill="1" applyBorder="1" applyAlignment="1">
      <alignment horizontal="center" vertical="center"/>
    </xf>
    <xf numFmtId="49" fontId="44" fillId="0" borderId="25" xfId="0" applyNumberFormat="1" applyFont="1" applyFill="1" applyBorder="1" applyAlignment="1" applyProtection="1">
      <protection locked="0"/>
    </xf>
    <xf numFmtId="4" fontId="44" fillId="0" borderId="25" xfId="0" applyNumberFormat="1" applyFont="1" applyFill="1" applyBorder="1" applyAlignment="1" applyProtection="1">
      <alignment wrapText="1"/>
      <protection locked="0"/>
    </xf>
    <xf numFmtId="49" fontId="44" fillId="0" borderId="25" xfId="0" applyNumberFormat="1" applyFont="1" applyFill="1" applyBorder="1" applyAlignment="1" applyProtection="1">
      <alignment horizontal="center" wrapText="1"/>
      <protection locked="0"/>
    </xf>
    <xf numFmtId="49" fontId="44" fillId="0" borderId="27" xfId="0" applyNumberFormat="1" applyFont="1" applyFill="1" applyBorder="1" applyAlignment="1" applyProtection="1">
      <alignment horizontal="center" wrapText="1"/>
      <protection locked="0"/>
    </xf>
    <xf numFmtId="49" fontId="44" fillId="0" borderId="25" xfId="0" applyNumberFormat="1" applyFont="1" applyFill="1" applyBorder="1" applyAlignment="1" applyProtection="1">
      <alignment wrapText="1"/>
      <protection locked="0"/>
    </xf>
    <xf numFmtId="49" fontId="44" fillId="0" borderId="26" xfId="0" applyNumberFormat="1" applyFont="1" applyFill="1" applyBorder="1" applyAlignment="1" applyProtection="1">
      <alignment horizontal="center" wrapText="1"/>
      <protection locked="0"/>
    </xf>
    <xf numFmtId="49" fontId="44" fillId="0" borderId="12" xfId="0" applyNumberFormat="1" applyFont="1" applyFill="1" applyBorder="1" applyAlignment="1" applyProtection="1">
      <alignment wrapText="1"/>
      <protection locked="0"/>
    </xf>
    <xf numFmtId="49" fontId="44" fillId="0" borderId="9" xfId="0" applyNumberFormat="1" applyFont="1" applyFill="1" applyBorder="1" applyAlignment="1" applyProtection="1">
      <alignment wrapText="1"/>
      <protection locked="0"/>
    </xf>
    <xf numFmtId="4" fontId="44" fillId="0" borderId="9" xfId="0" applyNumberFormat="1" applyFont="1" applyFill="1" applyBorder="1" applyAlignment="1" applyProtection="1">
      <alignment wrapText="1"/>
      <protection locked="0"/>
    </xf>
    <xf numFmtId="49" fontId="44" fillId="0" borderId="9" xfId="0" applyNumberFormat="1" applyFont="1" applyFill="1" applyBorder="1" applyAlignment="1" applyProtection="1">
      <alignment horizontal="center" wrapText="1"/>
      <protection locked="0"/>
    </xf>
    <xf numFmtId="49" fontId="44" fillId="0" borderId="15" xfId="0" applyNumberFormat="1" applyFont="1" applyFill="1" applyBorder="1" applyAlignment="1" applyProtection="1">
      <alignment wrapText="1"/>
      <protection locked="0"/>
    </xf>
    <xf numFmtId="49" fontId="44" fillId="0" borderId="16" xfId="0" applyNumberFormat="1" applyFont="1" applyFill="1" applyBorder="1" applyAlignment="1" applyProtection="1">
      <alignment wrapText="1"/>
      <protection locked="0"/>
    </xf>
    <xf numFmtId="49" fontId="44" fillId="0" borderId="11" xfId="0" applyNumberFormat="1" applyFont="1" applyFill="1" applyBorder="1" applyAlignment="1"/>
    <xf numFmtId="49" fontId="44" fillId="0" borderId="11" xfId="0" applyNumberFormat="1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>
      <alignment wrapText="1"/>
    </xf>
    <xf numFmtId="49" fontId="44" fillId="0" borderId="28" xfId="0" applyNumberFormat="1" applyFont="1" applyFill="1" applyBorder="1" applyAlignment="1">
      <alignment wrapText="1"/>
    </xf>
    <xf numFmtId="49" fontId="44" fillId="0" borderId="12" xfId="0" applyNumberFormat="1" applyFont="1" applyFill="1" applyBorder="1" applyAlignment="1" applyProtection="1">
      <alignment horizontal="center" wrapText="1"/>
      <protection locked="0"/>
    </xf>
    <xf numFmtId="49" fontId="44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44" fillId="0" borderId="15" xfId="0" applyNumberFormat="1" applyFont="1" applyFill="1" applyBorder="1" applyAlignment="1">
      <alignment wrapText="1"/>
    </xf>
    <xf numFmtId="49" fontId="44" fillId="0" borderId="16" xfId="0" applyNumberFormat="1" applyFont="1" applyFill="1" applyBorder="1" applyAlignment="1">
      <alignment wrapText="1"/>
    </xf>
    <xf numFmtId="4" fontId="44" fillId="0" borderId="9" xfId="0" applyNumberFormat="1" applyFont="1" applyFill="1" applyBorder="1" applyAlignment="1">
      <alignment wrapText="1"/>
    </xf>
    <xf numFmtId="49" fontId="44" fillId="0" borderId="19" xfId="0" applyNumberFormat="1" applyFont="1" applyFill="1" applyBorder="1" applyAlignment="1" applyProtection="1">
      <alignment wrapText="1"/>
      <protection locked="0"/>
    </xf>
    <xf numFmtId="49" fontId="44" fillId="0" borderId="12" xfId="0" applyNumberFormat="1" applyFont="1" applyFill="1" applyBorder="1" applyAlignment="1"/>
    <xf numFmtId="49" fontId="44" fillId="0" borderId="30" xfId="0" applyNumberFormat="1" applyFont="1" applyFill="1" applyBorder="1" applyAlignment="1" applyProtection="1">
      <alignment wrapText="1"/>
      <protection locked="0"/>
    </xf>
    <xf numFmtId="0" fontId="33" fillId="0" borderId="0" xfId="0" applyFont="1" applyFill="1"/>
    <xf numFmtId="49" fontId="44" fillId="0" borderId="0" xfId="0" applyNumberFormat="1" applyFont="1" applyFill="1" applyAlignment="1">
      <alignment vertical="top" wrapText="1"/>
    </xf>
    <xf numFmtId="49" fontId="44" fillId="0" borderId="0" xfId="0" applyNumberFormat="1" applyFont="1" applyFill="1" applyAlignment="1">
      <alignment horizontal="center" vertical="top" wrapText="1"/>
    </xf>
    <xf numFmtId="49" fontId="44" fillId="0" borderId="0" xfId="0" applyNumberFormat="1" applyFont="1" applyFill="1" applyBorder="1" applyAlignment="1">
      <alignment vertical="top" wrapText="1"/>
    </xf>
    <xf numFmtId="49" fontId="44" fillId="0" borderId="0" xfId="0" applyNumberFormat="1" applyFont="1" applyFill="1" applyAlignment="1">
      <alignment vertical="top"/>
    </xf>
    <xf numFmtId="49" fontId="27" fillId="0" borderId="14" xfId="0" applyNumberFormat="1" applyFont="1" applyFill="1" applyBorder="1" applyAlignment="1">
      <alignment horizontal="left" vertical="top"/>
    </xf>
    <xf numFmtId="49" fontId="44" fillId="0" borderId="15" xfId="0" applyNumberFormat="1" applyFont="1" applyFill="1" applyBorder="1" applyAlignment="1">
      <alignment vertical="top" wrapText="1"/>
    </xf>
    <xf numFmtId="49" fontId="27" fillId="0" borderId="0" xfId="0" applyNumberFormat="1" applyFont="1" applyFill="1" applyAlignment="1">
      <alignment vertical="top"/>
    </xf>
    <xf numFmtId="49" fontId="27" fillId="0" borderId="9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horizontal="center" vertical="top" wrapText="1"/>
    </xf>
    <xf numFmtId="49" fontId="27" fillId="0" borderId="15" xfId="0" applyNumberFormat="1" applyFont="1" applyFill="1" applyBorder="1" applyAlignment="1">
      <alignment horizontal="center" vertical="top" wrapText="1"/>
    </xf>
    <xf numFmtId="49" fontId="27" fillId="0" borderId="16" xfId="0" applyNumberFormat="1" applyFont="1" applyFill="1" applyBorder="1" applyAlignment="1">
      <alignment horizontal="center" vertical="top" wrapText="1"/>
    </xf>
    <xf numFmtId="49" fontId="27" fillId="0" borderId="20" xfId="0" applyNumberFormat="1" applyFont="1" applyFill="1" applyBorder="1" applyAlignment="1">
      <alignment horizontal="center" vertical="top" wrapText="1"/>
    </xf>
    <xf numFmtId="49" fontId="27" fillId="0" borderId="21" xfId="0" applyNumberFormat="1" applyFont="1" applyFill="1" applyBorder="1" applyAlignment="1">
      <alignment horizontal="center" vertical="top"/>
    </xf>
    <xf numFmtId="49" fontId="27" fillId="0" borderId="22" xfId="0" applyNumberFormat="1" applyFont="1" applyFill="1" applyBorder="1" applyAlignment="1">
      <alignment horizontal="center" vertical="top" wrapText="1"/>
    </xf>
    <xf numFmtId="49" fontId="27" fillId="0" borderId="23" xfId="0" applyNumberFormat="1" applyFont="1" applyFill="1" applyBorder="1" applyAlignment="1">
      <alignment horizontal="center" vertical="top" wrapText="1"/>
    </xf>
    <xf numFmtId="49" fontId="27" fillId="0" borderId="21" xfId="0" applyNumberFormat="1" applyFont="1" applyFill="1" applyBorder="1" applyAlignment="1">
      <alignment horizontal="center" vertical="top" wrapText="1"/>
    </xf>
    <xf numFmtId="49" fontId="27" fillId="0" borderId="35" xfId="0" applyNumberFormat="1" applyFont="1" applyFill="1" applyBorder="1" applyAlignment="1">
      <alignment horizontal="center" vertical="top" wrapText="1"/>
    </xf>
    <xf numFmtId="49" fontId="44" fillId="0" borderId="12" xfId="0" applyNumberFormat="1" applyFont="1" applyFill="1" applyBorder="1" applyAlignment="1" applyProtection="1">
      <alignment vertical="top" wrapText="1"/>
      <protection locked="0"/>
    </xf>
    <xf numFmtId="4" fontId="44" fillId="0" borderId="12" xfId="0" applyNumberFormat="1" applyFont="1" applyFill="1" applyBorder="1" applyAlignment="1" applyProtection="1">
      <alignment vertical="top" wrapText="1"/>
      <protection locked="0"/>
    </xf>
    <xf numFmtId="49" fontId="44" fillId="0" borderId="9" xfId="0" applyNumberFormat="1" applyFont="1" applyFill="1" applyBorder="1" applyAlignment="1" applyProtection="1">
      <alignment vertical="top" wrapText="1"/>
      <protection locked="0"/>
    </xf>
    <xf numFmtId="4" fontId="44" fillId="0" borderId="9" xfId="0" applyNumberFormat="1" applyFont="1" applyFill="1" applyBorder="1" applyAlignment="1" applyProtection="1">
      <alignment vertical="top" wrapText="1"/>
      <protection locked="0"/>
    </xf>
    <xf numFmtId="49" fontId="44" fillId="0" borderId="11" xfId="0" applyNumberFormat="1" applyFont="1" applyFill="1" applyBorder="1" applyAlignment="1">
      <alignment vertical="top" wrapText="1"/>
    </xf>
    <xf numFmtId="4" fontId="44" fillId="0" borderId="11" xfId="0" applyNumberFormat="1" applyFont="1" applyFill="1" applyBorder="1" applyAlignment="1">
      <alignment vertical="top" wrapText="1"/>
    </xf>
    <xf numFmtId="49" fontId="44" fillId="0" borderId="36" xfId="0" applyNumberFormat="1" applyFont="1" applyFill="1" applyBorder="1" applyAlignment="1">
      <alignment vertical="top" wrapText="1"/>
    </xf>
    <xf numFmtId="49" fontId="44" fillId="0" borderId="9" xfId="0" applyNumberFormat="1" applyFont="1" applyFill="1" applyBorder="1" applyAlignment="1">
      <alignment vertical="top" wrapText="1"/>
    </xf>
    <xf numFmtId="4" fontId="44" fillId="0" borderId="9" xfId="0" applyNumberFormat="1" applyFont="1" applyFill="1" applyBorder="1" applyAlignment="1">
      <alignment vertical="top" wrapText="1"/>
    </xf>
    <xf numFmtId="4" fontId="44" fillId="0" borderId="12" xfId="0" applyNumberFormat="1" applyFont="1" applyFill="1" applyBorder="1" applyAlignment="1" applyProtection="1">
      <alignment wrapText="1"/>
      <protection locked="0"/>
    </xf>
    <xf numFmtId="43" fontId="44" fillId="0" borderId="12" xfId="5" applyFont="1" applyFill="1" applyBorder="1" applyAlignment="1" applyProtection="1">
      <alignment horizontal="center" wrapText="1"/>
      <protection locked="0"/>
    </xf>
    <xf numFmtId="43" fontId="44" fillId="0" borderId="9" xfId="5" applyFont="1" applyFill="1" applyBorder="1" applyAlignment="1" applyProtection="1">
      <alignment wrapText="1"/>
      <protection locked="0"/>
    </xf>
    <xf numFmtId="49" fontId="44" fillId="0" borderId="11" xfId="0" applyNumberFormat="1" applyFont="1" applyFill="1" applyBorder="1" applyAlignment="1">
      <alignment horizontal="center"/>
    </xf>
    <xf numFmtId="4" fontId="44" fillId="0" borderId="11" xfId="0" applyNumberFormat="1" applyFont="1" applyFill="1" applyBorder="1" applyAlignment="1">
      <alignment wrapText="1"/>
    </xf>
    <xf numFmtId="49" fontId="44" fillId="0" borderId="36" xfId="0" applyNumberFormat="1" applyFont="1" applyFill="1" applyBorder="1" applyAlignment="1">
      <alignment wrapText="1"/>
    </xf>
    <xf numFmtId="43" fontId="44" fillId="0" borderId="11" xfId="5" applyFont="1" applyFill="1" applyBorder="1" applyAlignment="1">
      <alignment wrapText="1"/>
    </xf>
    <xf numFmtId="43" fontId="44" fillId="0" borderId="9" xfId="5" applyFont="1" applyFill="1" applyBorder="1" applyAlignment="1">
      <alignment wrapText="1"/>
    </xf>
    <xf numFmtId="43" fontId="44" fillId="0" borderId="12" xfId="5" applyFont="1" applyFill="1" applyBorder="1" applyAlignment="1" applyProtection="1">
      <alignment wrapText="1"/>
      <protection locked="0"/>
    </xf>
    <xf numFmtId="49" fontId="44" fillId="0" borderId="0" xfId="0" applyNumberFormat="1" applyFont="1" applyFill="1" applyBorder="1"/>
    <xf numFmtId="49" fontId="44" fillId="0" borderId="9" xfId="0" applyNumberFormat="1" applyFont="1" applyFill="1" applyBorder="1"/>
    <xf numFmtId="49" fontId="44" fillId="0" borderId="20" xfId="0" applyNumberFormat="1" applyFont="1" applyFill="1" applyBorder="1" applyAlignment="1" applyProtection="1">
      <alignment wrapText="1"/>
      <protection locked="0"/>
    </xf>
    <xf numFmtId="49" fontId="44" fillId="0" borderId="17" xfId="0" applyNumberFormat="1" applyFont="1" applyFill="1" applyBorder="1" applyAlignment="1" applyProtection="1">
      <alignment wrapText="1"/>
      <protection locked="0"/>
    </xf>
    <xf numFmtId="49" fontId="44" fillId="0" borderId="14" xfId="0" applyNumberFormat="1" applyFont="1" applyFill="1" applyBorder="1" applyAlignment="1" applyProtection="1">
      <alignment wrapText="1"/>
      <protection locked="0"/>
    </xf>
    <xf numFmtId="4" fontId="44" fillId="0" borderId="21" xfId="0" applyNumberFormat="1" applyFont="1" applyFill="1" applyBorder="1" applyAlignment="1" applyProtection="1">
      <alignment wrapText="1"/>
      <protection locked="0"/>
    </xf>
    <xf numFmtId="49" fontId="44" fillId="0" borderId="34" xfId="0" applyNumberFormat="1" applyFont="1" applyFill="1" applyBorder="1" applyAlignment="1" applyProtection="1">
      <alignment wrapText="1"/>
      <protection locked="0"/>
    </xf>
    <xf numFmtId="43" fontId="44" fillId="0" borderId="21" xfId="5" applyFont="1" applyFill="1" applyBorder="1" applyAlignment="1" applyProtection="1">
      <alignment wrapText="1"/>
      <protection locked="0"/>
    </xf>
    <xf numFmtId="49" fontId="44" fillId="0" borderId="31" xfId="0" applyNumberFormat="1" applyFont="1" applyFill="1" applyBorder="1" applyAlignment="1">
      <alignment wrapText="1"/>
    </xf>
    <xf numFmtId="49" fontId="27" fillId="0" borderId="17" xfId="0" applyNumberFormat="1" applyFont="1" applyFill="1" applyBorder="1" applyAlignment="1">
      <alignment horizontal="center" vertical="top" wrapText="1"/>
    </xf>
    <xf numFmtId="1" fontId="27" fillId="0" borderId="22" xfId="0" applyNumberFormat="1" applyFont="1" applyFill="1" applyBorder="1" applyAlignment="1">
      <alignment horizontal="center" vertical="top" wrapText="1"/>
    </xf>
    <xf numFmtId="1" fontId="44" fillId="0" borderId="12" xfId="0" applyNumberFormat="1" applyFont="1" applyFill="1" applyBorder="1" applyAlignment="1" applyProtection="1">
      <alignment vertical="top" wrapText="1"/>
      <protection locked="0"/>
    </xf>
    <xf numFmtId="1" fontId="44" fillId="0" borderId="9" xfId="0" applyNumberFormat="1" applyFont="1" applyFill="1" applyBorder="1" applyAlignment="1" applyProtection="1">
      <alignment vertical="top" wrapText="1"/>
      <protection locked="0"/>
    </xf>
    <xf numFmtId="49" fontId="27" fillId="0" borderId="11" xfId="0" applyNumberFormat="1" applyFont="1" applyFill="1" applyBorder="1" applyAlignment="1">
      <alignment horizontal="center" vertical="top" wrapText="1"/>
    </xf>
    <xf numFmtId="1" fontId="44" fillId="0" borderId="11" xfId="0" applyNumberFormat="1" applyFont="1" applyFill="1" applyBorder="1" applyAlignment="1">
      <alignment vertical="top" wrapText="1"/>
    </xf>
    <xf numFmtId="1" fontId="44" fillId="0" borderId="12" xfId="0" applyNumberFormat="1" applyFont="1" applyFill="1" applyBorder="1" applyAlignment="1" applyProtection="1">
      <alignment horizontal="center" vertical="top" wrapText="1"/>
      <protection locked="0"/>
    </xf>
    <xf numFmtId="1" fontId="44" fillId="0" borderId="9" xfId="0" applyNumberFormat="1" applyFont="1" applyFill="1" applyBorder="1" applyAlignment="1" applyProtection="1">
      <alignment horizontal="center" vertical="top" wrapText="1"/>
      <protection locked="0"/>
    </xf>
    <xf numFmtId="1" fontId="44" fillId="0" borderId="9" xfId="0" applyNumberFormat="1" applyFont="1" applyFill="1" applyBorder="1" applyAlignment="1">
      <alignment horizontal="center" vertical="top" wrapText="1"/>
    </xf>
    <xf numFmtId="4" fontId="44" fillId="0" borderId="0" xfId="0" applyNumberFormat="1" applyFont="1" applyFill="1" applyBorder="1" applyAlignment="1">
      <alignment horizontal="right" wrapText="1"/>
    </xf>
    <xf numFmtId="49" fontId="27" fillId="0" borderId="25" xfId="0" applyNumberFormat="1" applyFont="1" applyFill="1" applyBorder="1" applyAlignment="1">
      <alignment vertical="top" wrapText="1"/>
    </xf>
    <xf numFmtId="49" fontId="44" fillId="0" borderId="25" xfId="0" applyNumberFormat="1" applyFont="1" applyFill="1" applyBorder="1" applyAlignment="1">
      <alignment vertical="top" wrapText="1"/>
    </xf>
    <xf numFmtId="1" fontId="44" fillId="0" borderId="32" xfId="0" applyNumberFormat="1" applyFont="1" applyFill="1" applyBorder="1" applyAlignment="1" applyProtection="1">
      <alignment horizontal="center" vertical="top" wrapText="1"/>
      <protection locked="0"/>
    </xf>
    <xf numFmtId="4" fontId="44" fillId="0" borderId="32" xfId="0" applyNumberFormat="1" applyFont="1" applyFill="1" applyBorder="1" applyAlignment="1" applyProtection="1">
      <alignment vertical="top" wrapText="1"/>
      <protection locked="0"/>
    </xf>
    <xf numFmtId="49" fontId="44" fillId="0" borderId="32" xfId="0" applyNumberFormat="1" applyFont="1" applyFill="1" applyBorder="1" applyAlignment="1">
      <alignment vertical="top" wrapText="1"/>
    </xf>
    <xf numFmtId="49" fontId="44" fillId="0" borderId="26" xfId="0" applyNumberFormat="1" applyFont="1" applyFill="1" applyBorder="1" applyAlignment="1">
      <alignment horizontal="center" vertical="top" wrapText="1"/>
    </xf>
    <xf numFmtId="49" fontId="44" fillId="0" borderId="12" xfId="0" applyNumberFormat="1" applyFont="1" applyFill="1" applyBorder="1" applyAlignment="1">
      <alignment vertical="top" wrapText="1"/>
    </xf>
    <xf numFmtId="49" fontId="44" fillId="0" borderId="0" xfId="0" applyNumberFormat="1" applyFont="1" applyFill="1" applyBorder="1" applyAlignment="1">
      <alignment vertical="top"/>
    </xf>
    <xf numFmtId="49" fontId="44" fillId="0" borderId="16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vertical="center"/>
    </xf>
    <xf numFmtId="49" fontId="27" fillId="0" borderId="0" xfId="0" applyNumberFormat="1" applyFont="1" applyFill="1" applyBorder="1" applyAlignment="1">
      <alignment vertical="center"/>
    </xf>
    <xf numFmtId="49" fontId="27" fillId="0" borderId="11" xfId="0" applyNumberFormat="1" applyFont="1" applyFill="1" applyBorder="1" applyAlignment="1">
      <alignment horizontal="center" vertical="center" wrapText="1"/>
    </xf>
    <xf numFmtId="49" fontId="44" fillId="0" borderId="26" xfId="0" applyNumberFormat="1" applyFont="1" applyFill="1" applyBorder="1" applyAlignment="1" applyProtection="1">
      <alignment wrapText="1"/>
      <protection locked="0"/>
    </xf>
    <xf numFmtId="49" fontId="44" fillId="0" borderId="31" xfId="0" applyNumberFormat="1" applyFont="1" applyFill="1" applyBorder="1" applyAlignment="1">
      <alignment vertical="top" wrapText="1"/>
    </xf>
    <xf numFmtId="49" fontId="27" fillId="0" borderId="25" xfId="0" applyNumberFormat="1" applyFont="1" applyFill="1" applyBorder="1" applyAlignment="1"/>
    <xf numFmtId="49" fontId="44" fillId="0" borderId="25" xfId="0" applyNumberFormat="1" applyFont="1" applyFill="1" applyBorder="1" applyAlignment="1">
      <alignment wrapText="1"/>
    </xf>
    <xf numFmtId="4" fontId="44" fillId="0" borderId="32" xfId="0" applyNumberFormat="1" applyFont="1" applyFill="1" applyBorder="1" applyAlignment="1" applyProtection="1">
      <alignment wrapText="1"/>
      <protection locked="0"/>
    </xf>
    <xf numFmtId="49" fontId="44" fillId="0" borderId="26" xfId="0" applyNumberFormat="1" applyFont="1" applyFill="1" applyBorder="1" applyAlignment="1">
      <alignment wrapText="1"/>
    </xf>
    <xf numFmtId="49" fontId="44" fillId="0" borderId="33" xfId="0" applyNumberFormat="1" applyFont="1" applyFill="1" applyBorder="1" applyAlignment="1">
      <alignment wrapText="1"/>
    </xf>
    <xf numFmtId="49" fontId="44" fillId="0" borderId="32" xfId="0" applyNumberFormat="1" applyFont="1" applyFill="1" applyBorder="1" applyAlignment="1">
      <alignment wrapText="1"/>
    </xf>
    <xf numFmtId="49" fontId="44" fillId="0" borderId="14" xfId="0" applyNumberFormat="1" applyFont="1" applyFill="1" applyBorder="1" applyAlignment="1" applyProtection="1">
      <alignment vertical="top"/>
      <protection locked="0"/>
    </xf>
    <xf numFmtId="49" fontId="44" fillId="0" borderId="15" xfId="0" applyNumberFormat="1" applyFont="1" applyFill="1" applyBorder="1" applyAlignment="1">
      <alignment vertical="top"/>
    </xf>
    <xf numFmtId="49" fontId="44" fillId="0" borderId="14" xfId="0" applyNumberFormat="1" applyFont="1" applyFill="1" applyBorder="1" applyAlignment="1">
      <alignment vertical="top"/>
    </xf>
    <xf numFmtId="49" fontId="44" fillId="0" borderId="16" xfId="0" applyNumberFormat="1" applyFont="1" applyFill="1" applyBorder="1" applyAlignment="1">
      <alignment vertical="top"/>
    </xf>
    <xf numFmtId="49" fontId="27" fillId="0" borderId="0" xfId="0" applyNumberFormat="1" applyFont="1" applyFill="1" applyAlignment="1">
      <alignment vertical="top" wrapText="1"/>
    </xf>
    <xf numFmtId="49" fontId="27" fillId="0" borderId="0" xfId="0" applyNumberFormat="1" applyFont="1" applyFill="1" applyAlignment="1" applyProtection="1">
      <alignment vertical="top"/>
      <protection locked="0"/>
    </xf>
    <xf numFmtId="49" fontId="44" fillId="0" borderId="12" xfId="0" applyNumberFormat="1" applyFont="1" applyFill="1" applyBorder="1" applyAlignment="1" applyProtection="1">
      <alignment vertical="top"/>
      <protection locked="0"/>
    </xf>
    <xf numFmtId="4" fontId="44" fillId="0" borderId="12" xfId="0" applyNumberFormat="1" applyFont="1" applyFill="1" applyBorder="1" applyAlignment="1" applyProtection="1">
      <alignment vertical="top"/>
      <protection locked="0"/>
    </xf>
    <xf numFmtId="49" fontId="44" fillId="0" borderId="12" xfId="0" applyNumberFormat="1" applyFont="1" applyFill="1" applyBorder="1" applyAlignment="1" applyProtection="1">
      <alignment horizontal="center" vertical="top"/>
      <protection locked="0"/>
    </xf>
    <xf numFmtId="49" fontId="44" fillId="0" borderId="9" xfId="0" applyNumberFormat="1" applyFont="1" applyFill="1" applyBorder="1" applyAlignment="1" applyProtection="1">
      <alignment vertical="top"/>
      <protection locked="0"/>
    </xf>
    <xf numFmtId="4" fontId="44" fillId="0" borderId="9" xfId="0" applyNumberFormat="1" applyFont="1" applyFill="1" applyBorder="1" applyAlignment="1" applyProtection="1">
      <alignment vertical="top"/>
      <protection locked="0"/>
    </xf>
    <xf numFmtId="49" fontId="44" fillId="0" borderId="11" xfId="0" applyNumberFormat="1" applyFont="1" applyFill="1" applyBorder="1" applyAlignment="1">
      <alignment vertical="top"/>
    </xf>
    <xf numFmtId="4" fontId="44" fillId="0" borderId="11" xfId="0" applyNumberFormat="1" applyFont="1" applyFill="1" applyBorder="1" applyAlignment="1">
      <alignment vertical="top"/>
    </xf>
    <xf numFmtId="49" fontId="44" fillId="0" borderId="36" xfId="0" applyNumberFormat="1" applyFont="1" applyFill="1" applyBorder="1" applyAlignment="1">
      <alignment vertical="top"/>
    </xf>
    <xf numFmtId="49" fontId="44" fillId="0" borderId="9" xfId="0" applyNumberFormat="1" applyFont="1" applyFill="1" applyBorder="1" applyAlignment="1">
      <alignment vertical="top"/>
    </xf>
    <xf numFmtId="4" fontId="44" fillId="0" borderId="9" xfId="0" applyNumberFormat="1" applyFont="1" applyFill="1" applyBorder="1" applyAlignment="1">
      <alignment vertical="top"/>
    </xf>
    <xf numFmtId="49" fontId="44" fillId="0" borderId="30" xfId="0" applyNumberFormat="1" applyFont="1" applyFill="1" applyBorder="1" applyAlignment="1" applyProtection="1">
      <alignment vertical="top"/>
      <protection locked="0"/>
    </xf>
    <xf numFmtId="4" fontId="44" fillId="0" borderId="21" xfId="0" applyNumberFormat="1" applyFont="1" applyFill="1" applyBorder="1" applyAlignment="1" applyProtection="1">
      <alignment vertical="top"/>
      <protection locked="0"/>
    </xf>
    <xf numFmtId="49" fontId="44" fillId="0" borderId="21" xfId="0" applyNumberFormat="1" applyFont="1" applyFill="1" applyBorder="1" applyAlignment="1" applyProtection="1">
      <alignment vertical="top"/>
      <protection locked="0"/>
    </xf>
    <xf numFmtId="49" fontId="44" fillId="0" borderId="30" xfId="0" applyNumberFormat="1" applyFont="1" applyFill="1" applyBorder="1" applyAlignment="1" applyProtection="1">
      <alignment vertical="top" wrapText="1"/>
      <protection locked="0"/>
    </xf>
    <xf numFmtId="4" fontId="44" fillId="0" borderId="21" xfId="0" applyNumberFormat="1" applyFont="1" applyFill="1" applyBorder="1" applyAlignment="1" applyProtection="1">
      <alignment vertical="top" wrapText="1"/>
      <protection locked="0"/>
    </xf>
    <xf numFmtId="49" fontId="44" fillId="0" borderId="21" xfId="0" applyNumberFormat="1" applyFont="1" applyFill="1" applyBorder="1" applyAlignment="1" applyProtection="1">
      <alignment vertical="top" wrapText="1"/>
      <protection locked="0"/>
    </xf>
    <xf numFmtId="49" fontId="27" fillId="0" borderId="25" xfId="0" applyNumberFormat="1" applyFont="1" applyFill="1" applyBorder="1" applyAlignment="1">
      <alignment vertical="top"/>
    </xf>
    <xf numFmtId="49" fontId="44" fillId="0" borderId="25" xfId="0" applyNumberFormat="1" applyFont="1" applyFill="1" applyBorder="1" applyAlignment="1">
      <alignment vertical="top"/>
    </xf>
    <xf numFmtId="4" fontId="44" fillId="0" borderId="32" xfId="0" applyNumberFormat="1" applyFont="1" applyFill="1" applyBorder="1" applyAlignment="1" applyProtection="1">
      <alignment vertical="top"/>
      <protection locked="0"/>
    </xf>
    <xf numFmtId="49" fontId="44" fillId="0" borderId="32" xfId="0" applyNumberFormat="1" applyFont="1" applyFill="1" applyBorder="1" applyAlignment="1">
      <alignment vertical="top"/>
    </xf>
    <xf numFmtId="49" fontId="27" fillId="0" borderId="0" xfId="0" applyNumberFormat="1" applyFont="1" applyFill="1" applyBorder="1" applyAlignment="1">
      <alignment vertical="top" wrapText="1"/>
    </xf>
    <xf numFmtId="49" fontId="27" fillId="0" borderId="13" xfId="0" applyNumberFormat="1" applyFont="1" applyFill="1" applyBorder="1" applyAlignment="1">
      <alignment vertical="top"/>
    </xf>
    <xf numFmtId="49" fontId="44" fillId="0" borderId="12" xfId="0" applyNumberFormat="1" applyFont="1" applyFill="1" applyBorder="1" applyAlignment="1">
      <alignment vertical="top"/>
    </xf>
    <xf numFmtId="43" fontId="44" fillId="0" borderId="0" xfId="5" applyFont="1" applyFill="1"/>
    <xf numFmtId="49" fontId="44" fillId="0" borderId="14" xfId="0" applyNumberFormat="1" applyFont="1" applyFill="1" applyBorder="1"/>
    <xf numFmtId="49" fontId="44" fillId="0" borderId="16" xfId="0" applyNumberFormat="1" applyFont="1" applyFill="1" applyBorder="1"/>
    <xf numFmtId="49" fontId="44" fillId="0" borderId="20" xfId="0" applyNumberFormat="1" applyFont="1" applyFill="1" applyBorder="1" applyAlignment="1" applyProtection="1">
      <protection locked="0"/>
    </xf>
    <xf numFmtId="49" fontId="44" fillId="0" borderId="17" xfId="0" applyNumberFormat="1" applyFont="1" applyFill="1" applyBorder="1" applyAlignment="1" applyProtection="1">
      <protection locked="0"/>
    </xf>
    <xf numFmtId="43" fontId="44" fillId="0" borderId="12" xfId="5" applyFont="1" applyFill="1" applyBorder="1" applyAlignment="1" applyProtection="1">
      <alignment horizontal="center"/>
      <protection locked="0"/>
    </xf>
    <xf numFmtId="43" fontId="44" fillId="0" borderId="9" xfId="5" applyFont="1" applyFill="1" applyBorder="1" applyAlignment="1" applyProtection="1">
      <protection locked="0"/>
    </xf>
    <xf numFmtId="4" fontId="44" fillId="0" borderId="11" xfId="0" applyNumberFormat="1" applyFont="1" applyFill="1" applyBorder="1" applyAlignment="1"/>
    <xf numFmtId="49" fontId="44" fillId="0" borderId="36" xfId="0" applyNumberFormat="1" applyFont="1" applyFill="1" applyBorder="1" applyAlignment="1"/>
    <xf numFmtId="49" fontId="44" fillId="0" borderId="28" xfId="0" applyNumberFormat="1" applyFont="1" applyFill="1" applyBorder="1" applyAlignment="1"/>
    <xf numFmtId="43" fontId="44" fillId="0" borderId="11" xfId="5" applyFont="1" applyFill="1" applyBorder="1" applyAlignment="1"/>
    <xf numFmtId="43" fontId="44" fillId="0" borderId="12" xfId="5" applyFont="1" applyFill="1" applyBorder="1" applyAlignment="1" applyProtection="1">
      <protection locked="0"/>
    </xf>
    <xf numFmtId="43" fontId="44" fillId="0" borderId="9" xfId="5" applyFont="1" applyFill="1" applyBorder="1" applyAlignment="1"/>
    <xf numFmtId="49" fontId="44" fillId="0" borderId="25" xfId="0" applyNumberFormat="1" applyFont="1" applyFill="1" applyBorder="1" applyAlignment="1"/>
    <xf numFmtId="49" fontId="44" fillId="0" borderId="26" xfId="0" applyNumberFormat="1" applyFont="1" applyFill="1" applyBorder="1" applyAlignment="1">
      <alignment horizontal="center" wrapText="1"/>
    </xf>
    <xf numFmtId="4" fontId="44" fillId="0" borderId="32" xfId="0" applyNumberFormat="1" applyFont="1" applyFill="1" applyBorder="1" applyAlignment="1" applyProtection="1">
      <protection locked="0"/>
    </xf>
    <xf numFmtId="49" fontId="44" fillId="0" borderId="27" xfId="0" applyNumberFormat="1" applyFont="1" applyFill="1" applyBorder="1" applyAlignment="1"/>
    <xf numFmtId="49" fontId="44" fillId="0" borderId="20" xfId="0" applyNumberFormat="1" applyFont="1" applyFill="1" applyBorder="1" applyAlignment="1"/>
    <xf numFmtId="49" fontId="44" fillId="0" borderId="26" xfId="0" applyNumberFormat="1" applyFont="1" applyFill="1" applyBorder="1" applyAlignment="1"/>
    <xf numFmtId="43" fontId="44" fillId="0" borderId="32" xfId="5" applyFont="1" applyFill="1" applyBorder="1" applyAlignment="1" applyProtection="1">
      <protection locked="0"/>
    </xf>
    <xf numFmtId="49" fontId="44" fillId="0" borderId="15" xfId="0" applyNumberFormat="1" applyFont="1" applyFill="1" applyBorder="1"/>
    <xf numFmtId="49" fontId="27" fillId="0" borderId="0" xfId="0" applyNumberFormat="1" applyFont="1" applyFill="1"/>
    <xf numFmtId="49" fontId="27" fillId="0" borderId="13" xfId="0" applyNumberFormat="1" applyFont="1" applyFill="1" applyBorder="1" applyAlignment="1">
      <alignment vertical="center"/>
    </xf>
    <xf numFmtId="49" fontId="27" fillId="0" borderId="17" xfId="0" applyNumberFormat="1" applyFont="1" applyFill="1" applyBorder="1" applyAlignment="1">
      <alignment vertical="center"/>
    </xf>
    <xf numFmtId="49" fontId="27" fillId="0" borderId="0" xfId="0" applyNumberFormat="1" applyFont="1" applyFill="1" applyAlignment="1" applyProtection="1">
      <alignment vertical="center"/>
      <protection locked="0"/>
    </xf>
    <xf numFmtId="49" fontId="44" fillId="0" borderId="34" xfId="0" applyNumberFormat="1" applyFont="1" applyFill="1" applyBorder="1" applyAlignment="1">
      <alignment wrapText="1"/>
    </xf>
    <xf numFmtId="49" fontId="27" fillId="0" borderId="0" xfId="0" applyNumberFormat="1" applyFont="1" applyFill="1" applyAlignment="1" applyProtection="1">
      <alignment vertical="top" wrapText="1"/>
      <protection locked="0"/>
    </xf>
    <xf numFmtId="49" fontId="44" fillId="0" borderId="14" xfId="0" applyNumberFormat="1" applyFont="1" applyFill="1" applyBorder="1" applyAlignment="1">
      <alignment wrapText="1"/>
    </xf>
    <xf numFmtId="49" fontId="44" fillId="0" borderId="11" xfId="0" applyNumberFormat="1" applyFont="1" applyFill="1" applyBorder="1" applyAlignment="1" applyProtection="1">
      <alignment wrapText="1"/>
      <protection locked="0"/>
    </xf>
    <xf numFmtId="49" fontId="44" fillId="0" borderId="27" xfId="0" applyNumberFormat="1" applyFont="1" applyFill="1" applyBorder="1" applyAlignment="1">
      <alignment wrapText="1"/>
    </xf>
    <xf numFmtId="49" fontId="44" fillId="0" borderId="20" xfId="0" applyNumberFormat="1" applyFont="1" applyFill="1" applyBorder="1" applyAlignment="1">
      <alignment wrapText="1"/>
    </xf>
    <xf numFmtId="43" fontId="44" fillId="0" borderId="32" xfId="5" applyFont="1" applyFill="1" applyBorder="1" applyAlignment="1" applyProtection="1">
      <alignment wrapText="1"/>
      <protection locked="0"/>
    </xf>
    <xf numFmtId="49" fontId="44" fillId="0" borderId="0" xfId="0" applyNumberFormat="1" applyFont="1" applyFill="1" applyBorder="1" applyProtection="1">
      <protection locked="0"/>
    </xf>
    <xf numFmtId="49" fontId="27" fillId="0" borderId="20" xfId="0" applyNumberFormat="1" applyFont="1" applyFill="1" applyBorder="1" applyAlignment="1">
      <alignment horizontal="center" vertical="top"/>
    </xf>
    <xf numFmtId="49" fontId="27" fillId="0" borderId="9" xfId="0" applyNumberFormat="1" applyFont="1" applyFill="1" applyBorder="1" applyAlignment="1">
      <alignment vertical="center"/>
    </xf>
    <xf numFmtId="49" fontId="44" fillId="0" borderId="13" xfId="0" applyNumberFormat="1" applyFont="1" applyFill="1" applyBorder="1" applyAlignment="1" applyProtection="1">
      <alignment vertical="top"/>
      <protection locked="0"/>
    </xf>
    <xf numFmtId="49" fontId="27" fillId="0" borderId="17" xfId="0" applyNumberFormat="1" applyFont="1" applyFill="1" applyBorder="1" applyAlignment="1">
      <alignment horizontal="center" vertical="top"/>
    </xf>
    <xf numFmtId="0" fontId="33" fillId="0" borderId="0" xfId="0" applyFont="1" applyFill="1" applyAlignment="1">
      <alignment wrapText="1"/>
    </xf>
    <xf numFmtId="0" fontId="29" fillId="0" borderId="0" xfId="0" applyFont="1"/>
    <xf numFmtId="0" fontId="53" fillId="0" borderId="0" xfId="0" applyFont="1"/>
    <xf numFmtId="0" fontId="42" fillId="0" borderId="0" xfId="0" applyFont="1"/>
    <xf numFmtId="49" fontId="44" fillId="0" borderId="34" xfId="0" applyNumberFormat="1" applyFont="1" applyFill="1" applyBorder="1" applyAlignment="1" applyProtection="1">
      <protection locked="0"/>
    </xf>
    <xf numFmtId="0" fontId="29" fillId="0" borderId="0" xfId="0" applyFont="1" applyAlignment="1"/>
    <xf numFmtId="49" fontId="44" fillId="0" borderId="13" xfId="0" applyNumberFormat="1" applyFont="1" applyFill="1" applyBorder="1" applyAlignment="1" applyProtection="1">
      <alignment vertical="center"/>
      <protection locked="0"/>
    </xf>
    <xf numFmtId="14" fontId="44" fillId="0" borderId="12" xfId="0" applyNumberFormat="1" applyFont="1" applyFill="1" applyBorder="1" applyAlignment="1" applyProtection="1">
      <alignment vertical="top"/>
      <protection locked="0"/>
    </xf>
    <xf numFmtId="49" fontId="34" fillId="0" borderId="9" xfId="0" applyNumberFormat="1" applyFont="1" applyFill="1" applyBorder="1" applyAlignment="1">
      <alignment vertical="top" wrapText="1"/>
    </xf>
    <xf numFmtId="49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/>
    <xf numFmtId="49" fontId="11" fillId="0" borderId="15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1" fillId="0" borderId="15" xfId="0" applyNumberFormat="1" applyFont="1" applyFill="1" applyBorder="1" applyAlignment="1">
      <alignment horizontal="center" vertical="top"/>
    </xf>
    <xf numFmtId="49" fontId="11" fillId="0" borderId="16" xfId="0" applyNumberFormat="1" applyFont="1" applyFill="1" applyBorder="1" applyAlignment="1">
      <alignment horizontal="center" vertical="top"/>
    </xf>
    <xf numFmtId="49" fontId="10" fillId="0" borderId="32" xfId="0" applyNumberFormat="1" applyFont="1" applyFill="1" applyBorder="1" applyAlignment="1">
      <alignment vertical="top" wrapText="1"/>
    </xf>
    <xf numFmtId="49" fontId="10" fillId="0" borderId="32" xfId="0" applyNumberFormat="1" applyFont="1" applyFill="1" applyBorder="1" applyAlignment="1" applyProtection="1">
      <alignment vertical="top" wrapText="1"/>
      <protection locked="0"/>
    </xf>
    <xf numFmtId="49" fontId="11" fillId="0" borderId="14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 applyProtection="1">
      <alignment vertical="center" wrapText="1"/>
      <protection locked="0"/>
    </xf>
    <xf numFmtId="49" fontId="10" fillId="0" borderId="12" xfId="0" applyNumberFormat="1" applyFont="1" applyFill="1" applyBorder="1" applyAlignment="1">
      <alignment vertical="center" wrapText="1"/>
    </xf>
    <xf numFmtId="49" fontId="10" fillId="0" borderId="12" xfId="0" applyNumberFormat="1" applyFont="1" applyFill="1" applyBorder="1" applyAlignment="1">
      <alignment horizontal="center" vertical="top" wrapText="1"/>
    </xf>
    <xf numFmtId="49" fontId="10" fillId="0" borderId="30" xfId="0" applyNumberFormat="1" applyFont="1" applyFill="1" applyBorder="1" applyAlignment="1" applyProtection="1">
      <alignment wrapText="1"/>
      <protection locked="0"/>
    </xf>
    <xf numFmtId="49" fontId="10" fillId="0" borderId="12" xfId="0" applyNumberFormat="1" applyFont="1" applyFill="1" applyBorder="1" applyAlignment="1">
      <alignment wrapText="1"/>
    </xf>
    <xf numFmtId="49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2" xfId="0" applyNumberFormat="1" applyFont="1" applyFill="1" applyBorder="1" applyAlignment="1" applyProtection="1">
      <alignment wrapText="1"/>
      <protection locked="0"/>
    </xf>
    <xf numFmtId="49" fontId="10" fillId="0" borderId="12" xfId="0" applyNumberFormat="1" applyFont="1" applyFill="1" applyBorder="1" applyAlignment="1" applyProtection="1">
      <alignment horizontal="center" wrapText="1"/>
      <protection locked="0"/>
    </xf>
    <xf numFmtId="49" fontId="12" fillId="0" borderId="31" xfId="0" applyNumberFormat="1" applyFont="1" applyFill="1" applyBorder="1" applyAlignment="1">
      <alignment wrapText="1"/>
    </xf>
    <xf numFmtId="49" fontId="10" fillId="0" borderId="32" xfId="0" applyNumberFormat="1" applyFont="1" applyFill="1" applyBorder="1" applyAlignment="1" applyProtection="1">
      <alignment wrapText="1"/>
      <protection locked="0"/>
    </xf>
    <xf numFmtId="49" fontId="11" fillId="0" borderId="14" xfId="0" applyNumberFormat="1" applyFont="1" applyFill="1" applyBorder="1" applyAlignment="1">
      <alignment horizontal="left" vertical="center" wrapText="1"/>
    </xf>
    <xf numFmtId="49" fontId="10" fillId="0" borderId="30" xfId="0" applyNumberFormat="1" applyFont="1" applyFill="1" applyBorder="1" applyAlignment="1">
      <alignment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>
      <alignment vertical="center" wrapText="1"/>
    </xf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 applyProtection="1">
      <alignment wrapText="1"/>
      <protection locked="0"/>
    </xf>
    <xf numFmtId="49" fontId="10" fillId="0" borderId="32" xfId="0" applyNumberFormat="1" applyFont="1" applyFill="1" applyBorder="1" applyAlignment="1" applyProtection="1">
      <alignment vertical="center" wrapText="1"/>
      <protection locked="0"/>
    </xf>
    <xf numFmtId="49" fontId="11" fillId="0" borderId="0" xfId="0" applyNumberFormat="1" applyFont="1" applyFill="1" applyBorder="1" applyAlignment="1">
      <alignment horizontal="center" vertical="center" wrapText="1"/>
    </xf>
    <xf numFmtId="49" fontId="10" fillId="0" borderId="29" xfId="0" applyNumberFormat="1" applyFont="1" applyFill="1" applyBorder="1" applyAlignment="1" applyProtection="1">
      <alignment wrapText="1"/>
      <protection locked="0"/>
    </xf>
    <xf numFmtId="49" fontId="11" fillId="0" borderId="13" xfId="0" applyNumberFormat="1" applyFont="1" applyFill="1" applyBorder="1" applyAlignment="1">
      <alignment horizontal="left" vertical="center" wrapText="1"/>
    </xf>
    <xf numFmtId="49" fontId="10" fillId="0" borderId="30" xfId="0" applyNumberFormat="1" applyFont="1" applyFill="1" applyBorder="1" applyAlignment="1">
      <alignment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27" fillId="0" borderId="13" xfId="0" applyNumberFormat="1" applyFont="1" applyFill="1" applyBorder="1" applyAlignment="1">
      <alignment horizontal="left" vertical="center"/>
    </xf>
    <xf numFmtId="49" fontId="11" fillId="0" borderId="30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left"/>
    </xf>
    <xf numFmtId="49" fontId="11" fillId="0" borderId="15" xfId="0" applyNumberFormat="1" applyFont="1" applyFill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49" fontId="11" fillId="0" borderId="19" xfId="0" applyNumberFormat="1" applyFont="1" applyFill="1" applyBorder="1" applyAlignment="1">
      <alignment horizontal="center" vertical="center" wrapText="1"/>
    </xf>
    <xf numFmtId="49" fontId="11" fillId="0" borderId="14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/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1" fillId="0" borderId="13" xfId="0" applyNumberFormat="1" applyFont="1" applyFill="1" applyBorder="1" applyAlignment="1">
      <alignment horizontal="left" vertical="center"/>
    </xf>
    <xf numFmtId="49" fontId="11" fillId="0" borderId="15" xfId="0" applyNumberFormat="1" applyFont="1" applyFill="1" applyBorder="1" applyAlignment="1">
      <alignment horizontal="center" vertical="top"/>
    </xf>
    <xf numFmtId="49" fontId="11" fillId="0" borderId="14" xfId="0" applyNumberFormat="1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>
      <alignment vertical="top" wrapText="1"/>
    </xf>
    <xf numFmtId="49" fontId="11" fillId="0" borderId="16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top"/>
    </xf>
    <xf numFmtId="49" fontId="11" fillId="0" borderId="13" xfId="0" applyNumberFormat="1" applyFont="1" applyFill="1" applyBorder="1" applyAlignment="1">
      <alignment horizontal="left" vertical="top"/>
    </xf>
    <xf numFmtId="0" fontId="10" fillId="0" borderId="14" xfId="0" applyFont="1" applyFill="1" applyBorder="1"/>
    <xf numFmtId="49" fontId="10" fillId="0" borderId="12" xfId="0" applyNumberFormat="1" applyFont="1" applyFill="1" applyBorder="1" applyAlignment="1" applyProtection="1">
      <alignment wrapText="1"/>
      <protection locked="0"/>
    </xf>
    <xf numFmtId="49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1" fillId="0" borderId="9" xfId="0" applyNumberFormat="1" applyFont="1" applyFill="1" applyBorder="1" applyAlignment="1">
      <alignment horizontal="center" vertical="center"/>
    </xf>
    <xf numFmtId="0" fontId="12" fillId="0" borderId="9" xfId="0" applyFont="1" applyFill="1" applyBorder="1"/>
    <xf numFmtId="49" fontId="12" fillId="0" borderId="31" xfId="0" applyNumberFormat="1" applyFont="1" applyFill="1" applyBorder="1" applyAlignment="1">
      <alignment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>
      <alignment vertical="center" wrapText="1"/>
    </xf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 applyProtection="1">
      <alignment wrapText="1"/>
      <protection locked="0"/>
    </xf>
    <xf numFmtId="0" fontId="12" fillId="0" borderId="14" xfId="0" applyFont="1" applyFill="1" applyBorder="1"/>
    <xf numFmtId="0" fontId="12" fillId="0" borderId="12" xfId="0" applyFont="1" applyFill="1" applyBorder="1" applyAlignment="1"/>
    <xf numFmtId="0" fontId="10" fillId="0" borderId="12" xfId="0" applyFont="1" applyFill="1" applyBorder="1"/>
    <xf numFmtId="0" fontId="12" fillId="0" borderId="12" xfId="0" applyFont="1" applyFill="1" applyBorder="1" applyAlignment="1">
      <alignment wrapText="1"/>
    </xf>
    <xf numFmtId="49" fontId="10" fillId="0" borderId="30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horizontal="left" vertical="center"/>
    </xf>
    <xf numFmtId="49" fontId="25" fillId="0" borderId="21" xfId="0" applyNumberFormat="1" applyFont="1" applyFill="1" applyBorder="1" applyAlignment="1">
      <alignment horizontal="center" vertical="center"/>
    </xf>
    <xf numFmtId="49" fontId="11" fillId="0" borderId="23" xfId="0" applyNumberFormat="1" applyFont="1" applyFill="1" applyBorder="1" applyAlignment="1">
      <alignment horizontal="center" wrapText="1"/>
    </xf>
    <xf numFmtId="49" fontId="11" fillId="0" borderId="133" xfId="0" applyNumberFormat="1" applyFont="1" applyFill="1" applyBorder="1" applyAlignment="1">
      <alignment horizontal="center" vertical="center" wrapText="1"/>
    </xf>
    <xf numFmtId="49" fontId="10" fillId="0" borderId="131" xfId="0" applyNumberFormat="1" applyFont="1" applyFill="1" applyBorder="1" applyAlignment="1" applyProtection="1">
      <alignment horizontal="center"/>
      <protection locked="0"/>
    </xf>
    <xf numFmtId="49" fontId="10" fillId="0" borderId="15" xfId="0" applyNumberFormat="1" applyFon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center" vertical="top"/>
      <protection locked="0"/>
    </xf>
    <xf numFmtId="49" fontId="10" fillId="0" borderId="9" xfId="0" applyNumberFormat="1" applyFont="1" applyFill="1" applyBorder="1" applyAlignment="1">
      <alignment horizontal="center" vertical="top"/>
    </xf>
    <xf numFmtId="49" fontId="10" fillId="0" borderId="9" xfId="0" applyNumberFormat="1" applyFont="1" applyFill="1" applyBorder="1" applyAlignment="1">
      <alignment vertical="top" wrapText="1"/>
    </xf>
    <xf numFmtId="49" fontId="34" fillId="0" borderId="0" xfId="0" applyNumberFormat="1" applyFont="1" applyFill="1" applyAlignment="1">
      <alignment wrapText="1"/>
    </xf>
    <xf numFmtId="49" fontId="34" fillId="0" borderId="25" xfId="0" applyNumberFormat="1" applyFont="1" applyFill="1" applyBorder="1" applyAlignment="1">
      <alignment vertical="top" wrapText="1"/>
    </xf>
    <xf numFmtId="4" fontId="10" fillId="0" borderId="30" xfId="0" applyNumberFormat="1" applyFont="1" applyFill="1" applyBorder="1" applyAlignment="1">
      <alignment horizontal="right" vertical="top" wrapText="1"/>
    </xf>
    <xf numFmtId="49" fontId="10" fillId="0" borderId="20" xfId="0" applyNumberFormat="1" applyFont="1" applyFill="1" applyBorder="1" applyAlignment="1" applyProtection="1">
      <alignment vertical="top" wrapText="1"/>
      <protection locked="0"/>
    </xf>
    <xf numFmtId="49" fontId="10" fillId="0" borderId="20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7" xfId="0" applyNumberFormat="1" applyFont="1" applyFill="1" applyBorder="1" applyAlignment="1" applyProtection="1">
      <alignment vertical="top" wrapText="1"/>
      <protection locked="0"/>
    </xf>
    <xf numFmtId="49" fontId="10" fillId="0" borderId="15" xfId="0" applyNumberFormat="1" applyFont="1" applyFill="1" applyBorder="1" applyAlignment="1" applyProtection="1">
      <alignment vertical="top" wrapText="1"/>
      <protection locked="0"/>
    </xf>
    <xf numFmtId="49" fontId="10" fillId="0" borderId="15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4" xfId="0" applyNumberFormat="1" applyFont="1" applyFill="1" applyBorder="1" applyAlignment="1" applyProtection="1">
      <alignment vertical="top" wrapText="1"/>
      <protection locked="0"/>
    </xf>
    <xf numFmtId="49" fontId="10" fillId="0" borderId="16" xfId="0" applyNumberFormat="1" applyFont="1" applyFill="1" applyBorder="1" applyAlignment="1" applyProtection="1">
      <alignment vertical="top" wrapText="1"/>
      <protection locked="0"/>
    </xf>
    <xf numFmtId="4" fontId="10" fillId="0" borderId="9" xfId="0" applyNumberFormat="1" applyFont="1" applyFill="1" applyBorder="1" applyAlignment="1">
      <alignment vertical="top" wrapText="1"/>
    </xf>
    <xf numFmtId="49" fontId="10" fillId="0" borderId="16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>
      <alignment vertical="top" wrapText="1"/>
    </xf>
    <xf numFmtId="49" fontId="10" fillId="0" borderId="20" xfId="0" applyNumberFormat="1" applyFont="1" applyFill="1" applyBorder="1" applyAlignment="1">
      <alignment vertical="top" wrapText="1"/>
    </xf>
    <xf numFmtId="49" fontId="10" fillId="0" borderId="20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vertical="top" wrapText="1"/>
    </xf>
    <xf numFmtId="4" fontId="10" fillId="0" borderId="12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vertical="top" wrapText="1"/>
    </xf>
    <xf numFmtId="49" fontId="10" fillId="0" borderId="13" xfId="0" applyNumberFormat="1" applyFont="1" applyFill="1" applyBorder="1" applyAlignment="1">
      <alignment vertical="top" wrapText="1"/>
    </xf>
    <xf numFmtId="4" fontId="22" fillId="0" borderId="9" xfId="0" applyNumberFormat="1" applyFont="1" applyFill="1" applyBorder="1" applyAlignment="1">
      <alignment horizontal="right" vertical="top" wrapText="1"/>
    </xf>
    <xf numFmtId="4" fontId="22" fillId="0" borderId="9" xfId="0" applyNumberFormat="1" applyFont="1" applyFill="1" applyBorder="1" applyAlignment="1">
      <alignment horizontal="center" vertical="top" wrapText="1"/>
    </xf>
    <xf numFmtId="49" fontId="34" fillId="0" borderId="25" xfId="0" applyNumberFormat="1" applyFont="1" applyFill="1" applyBorder="1" applyAlignment="1">
      <alignment horizontal="center" vertical="top" wrapText="1"/>
    </xf>
    <xf numFmtId="49" fontId="34" fillId="0" borderId="131" xfId="0" applyNumberFormat="1" applyFont="1" applyFill="1" applyBorder="1" applyAlignment="1">
      <alignment vertical="top" wrapText="1"/>
    </xf>
    <xf numFmtId="49" fontId="34" fillId="0" borderId="26" xfId="0" applyNumberFormat="1" applyFont="1" applyFill="1" applyBorder="1" applyAlignment="1">
      <alignment vertical="top" wrapText="1"/>
    </xf>
    <xf numFmtId="49" fontId="34" fillId="0" borderId="33" xfId="0" applyNumberFormat="1" applyFont="1" applyFill="1" applyBorder="1" applyAlignment="1">
      <alignment vertical="top" wrapText="1"/>
    </xf>
    <xf numFmtId="49" fontId="34" fillId="0" borderId="32" xfId="0" applyNumberFormat="1" applyFont="1" applyFill="1" applyBorder="1" applyAlignment="1">
      <alignment horizontal="center" vertical="top" wrapText="1"/>
    </xf>
    <xf numFmtId="4" fontId="34" fillId="0" borderId="32" xfId="0" applyNumberFormat="1" applyFont="1" applyFill="1" applyBorder="1" applyAlignment="1" applyProtection="1">
      <alignment vertical="top" wrapText="1"/>
      <protection locked="0"/>
    </xf>
    <xf numFmtId="49" fontId="34" fillId="0" borderId="14" xfId="0" applyNumberFormat="1" applyFont="1" applyFill="1" applyBorder="1" applyAlignment="1">
      <alignment vertical="top" wrapText="1"/>
    </xf>
    <xf numFmtId="49" fontId="34" fillId="0" borderId="16" xfId="0" applyNumberFormat="1" applyFont="1" applyFill="1" applyBorder="1" applyAlignment="1">
      <alignment vertical="top" wrapText="1"/>
    </xf>
    <xf numFmtId="0" fontId="12" fillId="0" borderId="0" xfId="0" applyFont="1" applyFill="1" applyAlignment="1"/>
    <xf numFmtId="49" fontId="10" fillId="0" borderId="0" xfId="0" applyNumberFormat="1" applyFont="1" applyFill="1" applyAlignment="1"/>
    <xf numFmtId="49" fontId="10" fillId="0" borderId="24" xfId="0" applyNumberFormat="1" applyFont="1" applyFill="1" applyBorder="1" applyAlignment="1" applyProtection="1">
      <alignment horizontal="center" wrapText="1"/>
      <protection locked="0"/>
    </xf>
    <xf numFmtId="49" fontId="10" fillId="0" borderId="17" xfId="0" applyNumberFormat="1" applyFont="1" applyFill="1" applyBorder="1" applyAlignment="1" applyProtection="1">
      <alignment vertical="center" wrapText="1"/>
      <protection locked="0"/>
    </xf>
    <xf numFmtId="4" fontId="16" fillId="0" borderId="12" xfId="0" applyNumberFormat="1" applyFont="1" applyFill="1" applyBorder="1" applyAlignment="1" applyProtection="1">
      <alignment wrapText="1"/>
      <protection locked="0"/>
    </xf>
    <xf numFmtId="4" fontId="16" fillId="0" borderId="9" xfId="0" applyNumberFormat="1" applyFont="1" applyFill="1" applyBorder="1" applyAlignment="1" applyProtection="1">
      <alignment wrapText="1"/>
      <protection locked="0"/>
    </xf>
    <xf numFmtId="49" fontId="10" fillId="0" borderId="17" xfId="0" applyNumberFormat="1" applyFont="1" applyFill="1" applyBorder="1" applyAlignment="1" applyProtection="1">
      <alignment wrapText="1"/>
      <protection locked="0"/>
    </xf>
    <xf numFmtId="49" fontId="10" fillId="0" borderId="0" xfId="0" applyNumberFormat="1" applyFont="1" applyFill="1" applyBorder="1" applyAlignment="1">
      <alignment vertical="center" wrapText="1"/>
    </xf>
    <xf numFmtId="49" fontId="11" fillId="0" borderId="14" xfId="0" applyNumberFormat="1" applyFont="1" applyFill="1" applyBorder="1" applyAlignment="1">
      <alignment vertical="center" wrapText="1"/>
    </xf>
    <xf numFmtId="49" fontId="11" fillId="0" borderId="16" xfId="0" applyNumberFormat="1" applyFont="1" applyFill="1" applyBorder="1" applyAlignment="1">
      <alignment vertical="center" wrapText="1"/>
    </xf>
    <xf numFmtId="49" fontId="11" fillId="0" borderId="15" xfId="0" applyNumberFormat="1" applyFont="1" applyFill="1" applyBorder="1" applyAlignment="1">
      <alignment vertical="center" wrapText="1"/>
    </xf>
    <xf numFmtId="49" fontId="10" fillId="0" borderId="24" xfId="0" applyNumberFormat="1" applyFont="1" applyFill="1" applyBorder="1" applyAlignment="1" applyProtection="1">
      <alignment vertical="center" wrapText="1"/>
      <protection locked="0"/>
    </xf>
    <xf numFmtId="4" fontId="10" fillId="0" borderId="30" xfId="0" applyNumberFormat="1" applyFont="1" applyFill="1" applyBorder="1" applyAlignment="1">
      <alignment vertical="center" wrapText="1"/>
    </xf>
    <xf numFmtId="49" fontId="10" fillId="0" borderId="18" xfId="0" applyNumberFormat="1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 wrapText="1"/>
    </xf>
    <xf numFmtId="4" fontId="11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 wrapText="1"/>
      <protection locked="0"/>
    </xf>
    <xf numFmtId="49" fontId="10" fillId="0" borderId="14" xfId="0" applyNumberFormat="1" applyFont="1" applyFill="1" applyBorder="1" applyAlignment="1" applyProtection="1">
      <alignment vertical="center" wrapText="1"/>
      <protection locked="0"/>
    </xf>
    <xf numFmtId="49" fontId="11" fillId="0" borderId="0" xfId="0" applyNumberFormat="1" applyFont="1" applyFill="1" applyBorder="1" applyAlignment="1" applyProtection="1">
      <alignment vertical="center" wrapText="1"/>
      <protection locked="0"/>
    </xf>
    <xf numFmtId="49" fontId="16" fillId="0" borderId="14" xfId="0" applyNumberFormat="1" applyFont="1" applyFill="1" applyBorder="1" applyAlignment="1">
      <alignment horizontal="left" vertical="center" wrapText="1"/>
    </xf>
    <xf numFmtId="49" fontId="22" fillId="0" borderId="14" xfId="0" applyNumberFormat="1" applyFont="1" applyFill="1" applyBorder="1" applyAlignment="1" applyProtection="1">
      <alignment vertical="center" wrapText="1"/>
      <protection locked="0"/>
    </xf>
    <xf numFmtId="49" fontId="22" fillId="0" borderId="0" xfId="0" applyNumberFormat="1" applyFont="1" applyFill="1" applyBorder="1" applyAlignment="1">
      <alignment vertical="center" wrapText="1"/>
    </xf>
    <xf numFmtId="4" fontId="10" fillId="0" borderId="30" xfId="0" applyNumberFormat="1" applyFont="1" applyFill="1" applyBorder="1" applyAlignment="1" applyProtection="1">
      <alignment vertical="center" wrapText="1"/>
      <protection locked="0"/>
    </xf>
    <xf numFmtId="49" fontId="10" fillId="0" borderId="18" xfId="0" applyNumberFormat="1" applyFont="1" applyFill="1" applyBorder="1" applyAlignment="1" applyProtection="1">
      <alignment vertical="center" wrapText="1"/>
      <protection locked="0"/>
    </xf>
    <xf numFmtId="0" fontId="10" fillId="0" borderId="30" xfId="0" applyFont="1" applyFill="1" applyBorder="1" applyAlignment="1">
      <alignment horizontal="left" vertical="top" wrapText="1"/>
    </xf>
    <xf numFmtId="49" fontId="16" fillId="0" borderId="0" xfId="0" applyNumberFormat="1" applyFont="1" applyFill="1" applyBorder="1" applyAlignment="1">
      <alignment vertical="center" wrapText="1"/>
    </xf>
    <xf numFmtId="49" fontId="10" fillId="0" borderId="13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center" wrapText="1"/>
    </xf>
    <xf numFmtId="49" fontId="11" fillId="0" borderId="12" xfId="0" applyNumberFormat="1" applyFont="1" applyFill="1" applyBorder="1" applyAlignment="1">
      <alignment horizontal="center" wrapText="1"/>
    </xf>
    <xf numFmtId="4" fontId="16" fillId="0" borderId="32" xfId="0" applyNumberFormat="1" applyFont="1" applyFill="1" applyBorder="1" applyAlignment="1" applyProtection="1">
      <alignment wrapText="1"/>
      <protection locked="0"/>
    </xf>
    <xf numFmtId="49" fontId="11" fillId="0" borderId="24" xfId="0" applyNumberFormat="1" applyFont="1" applyFill="1" applyBorder="1" applyAlignment="1">
      <alignment wrapText="1"/>
    </xf>
    <xf numFmtId="49" fontId="10" fillId="0" borderId="24" xfId="0" applyNumberFormat="1" applyFont="1" applyFill="1" applyBorder="1" applyAlignment="1">
      <alignment wrapText="1"/>
    </xf>
    <xf numFmtId="4" fontId="11" fillId="0" borderId="32" xfId="0" applyNumberFormat="1" applyFont="1" applyFill="1" applyBorder="1" applyAlignment="1" applyProtection="1">
      <alignment wrapText="1"/>
      <protection locked="0"/>
    </xf>
    <xf numFmtId="49" fontId="10" fillId="0" borderId="60" xfId="0" applyNumberFormat="1" applyFont="1" applyFill="1" applyBorder="1" applyAlignment="1">
      <alignment horizontal="center" wrapText="1"/>
    </xf>
    <xf numFmtId="49" fontId="10" fillId="0" borderId="33" xfId="0" applyNumberFormat="1" applyFont="1" applyFill="1" applyBorder="1" applyAlignment="1">
      <alignment horizontal="center" wrapText="1"/>
    </xf>
    <xf numFmtId="49" fontId="10" fillId="0" borderId="132" xfId="0" applyNumberFormat="1" applyFont="1" applyFill="1" applyBorder="1" applyAlignment="1">
      <alignment wrapText="1"/>
    </xf>
    <xf numFmtId="49" fontId="10" fillId="0" borderId="60" xfId="0" applyNumberFormat="1" applyFont="1" applyFill="1" applyBorder="1" applyAlignment="1">
      <alignment wrapText="1"/>
    </xf>
    <xf numFmtId="49" fontId="11" fillId="0" borderId="9" xfId="0" applyNumberFormat="1" applyFont="1" applyFill="1" applyBorder="1" applyAlignment="1">
      <alignment wrapText="1"/>
    </xf>
    <xf numFmtId="49" fontId="11" fillId="0" borderId="21" xfId="0" applyNumberFormat="1" applyFont="1" applyFill="1" applyBorder="1" applyAlignment="1">
      <alignment horizontal="center" wrapText="1"/>
    </xf>
    <xf numFmtId="49" fontId="11" fillId="0" borderId="35" xfId="0" applyNumberFormat="1" applyFont="1" applyFill="1" applyBorder="1" applyAlignment="1">
      <alignment horizontal="center" wrapText="1"/>
    </xf>
    <xf numFmtId="49" fontId="11" fillId="0" borderId="9" xfId="0" applyNumberFormat="1" applyFont="1" applyFill="1" applyBorder="1" applyAlignment="1">
      <alignment horizontal="center" wrapText="1"/>
    </xf>
    <xf numFmtId="49" fontId="11" fillId="0" borderId="22" xfId="0" applyNumberFormat="1" applyFont="1" applyFill="1" applyBorder="1" applyAlignment="1">
      <alignment horizontal="center" wrapText="1"/>
    </xf>
    <xf numFmtId="49" fontId="10" fillId="0" borderId="25" xfId="0" applyNumberFormat="1" applyFont="1" applyFill="1" applyBorder="1" applyAlignment="1" applyProtection="1">
      <alignment vertical="center" wrapText="1"/>
      <protection locked="0"/>
    </xf>
    <xf numFmtId="4" fontId="16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6" fillId="0" borderId="32" xfId="0" applyNumberFormat="1" applyFont="1" applyFill="1" applyBorder="1" applyAlignment="1" applyProtection="1">
      <alignment vertical="center" wrapText="1"/>
      <protection locked="0"/>
    </xf>
    <xf numFmtId="4" fontId="11" fillId="0" borderId="12" xfId="0" applyNumberFormat="1" applyFont="1" applyFill="1" applyBorder="1" applyAlignment="1" applyProtection="1">
      <alignment wrapText="1"/>
      <protection locked="0"/>
    </xf>
    <xf numFmtId="49" fontId="11" fillId="0" borderId="12" xfId="0" applyNumberFormat="1" applyFont="1" applyFill="1" applyBorder="1" applyAlignment="1">
      <alignment wrapText="1"/>
    </xf>
    <xf numFmtId="49" fontId="10" fillId="0" borderId="17" xfId="0" applyNumberFormat="1" applyFont="1" applyFill="1" applyBorder="1" applyAlignment="1">
      <alignment wrapText="1"/>
    </xf>
    <xf numFmtId="49" fontId="11" fillId="0" borderId="0" xfId="0" applyNumberFormat="1" applyFont="1" applyFill="1" applyBorder="1" applyAlignment="1">
      <alignment wrapText="1"/>
    </xf>
    <xf numFmtId="4" fontId="11" fillId="0" borderId="0" xfId="0" applyNumberFormat="1" applyFont="1" applyFill="1" applyBorder="1" applyAlignment="1" applyProtection="1">
      <alignment wrapText="1"/>
      <protection locked="0"/>
    </xf>
    <xf numFmtId="49" fontId="10" fillId="0" borderId="38" xfId="0" applyNumberFormat="1" applyFont="1" applyFill="1" applyBorder="1" applyAlignment="1">
      <alignment wrapText="1"/>
    </xf>
    <xf numFmtId="49" fontId="10" fillId="0" borderId="33" xfId="0" applyNumberFormat="1" applyFont="1" applyFill="1" applyBorder="1" applyAlignment="1">
      <alignment wrapText="1"/>
    </xf>
    <xf numFmtId="49" fontId="11" fillId="0" borderId="14" xfId="0" applyNumberFormat="1" applyFont="1" applyFill="1" applyBorder="1" applyAlignment="1">
      <alignment horizontal="center" wrapText="1"/>
    </xf>
    <xf numFmtId="49" fontId="11" fillId="0" borderId="16" xfId="0" applyNumberFormat="1" applyFont="1" applyFill="1" applyBorder="1" applyAlignment="1">
      <alignment horizontal="center" wrapText="1"/>
    </xf>
    <xf numFmtId="49" fontId="11" fillId="0" borderId="15" xfId="0" applyNumberFormat="1" applyFont="1" applyFill="1" applyBorder="1" applyAlignment="1">
      <alignment horizontal="center" wrapText="1"/>
    </xf>
    <xf numFmtId="49" fontId="11" fillId="0" borderId="30" xfId="0" applyNumberFormat="1" applyFont="1" applyFill="1" applyBorder="1" applyAlignment="1">
      <alignment horizontal="center" wrapText="1"/>
    </xf>
    <xf numFmtId="49" fontId="11" fillId="0" borderId="14" xfId="0" applyNumberFormat="1" applyFont="1" applyFill="1" applyBorder="1" applyAlignment="1">
      <alignment horizontal="left" wrapText="1"/>
    </xf>
    <xf numFmtId="4" fontId="16" fillId="0" borderId="12" xfId="0" applyNumberFormat="1" applyFont="1" applyFill="1" applyBorder="1" applyAlignment="1" applyProtection="1">
      <alignment vertical="center" wrapText="1"/>
      <protection locked="0"/>
    </xf>
    <xf numFmtId="4" fontId="16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25" xfId="0" applyNumberFormat="1" applyFont="1" applyFill="1" applyBorder="1" applyAlignment="1">
      <alignment vertical="center" wrapText="1"/>
    </xf>
    <xf numFmtId="4" fontId="11" fillId="0" borderId="32" xfId="0" applyNumberFormat="1" applyFont="1" applyFill="1" applyBorder="1" applyAlignment="1" applyProtection="1">
      <alignment vertical="center" wrapText="1"/>
      <protection locked="0"/>
    </xf>
    <xf numFmtId="49" fontId="10" fillId="0" borderId="26" xfId="0" applyNumberFormat="1" applyFont="1" applyFill="1" applyBorder="1" applyAlignment="1">
      <alignment horizontal="center" vertical="center" wrapText="1"/>
    </xf>
    <xf numFmtId="49" fontId="10" fillId="0" borderId="27" xfId="0" applyNumberFormat="1" applyFont="1" applyFill="1" applyBorder="1" applyAlignment="1">
      <alignment vertical="center" wrapText="1"/>
    </xf>
    <xf numFmtId="49" fontId="10" fillId="0" borderId="26" xfId="0" applyNumberFormat="1" applyFont="1" applyFill="1" applyBorder="1" applyAlignment="1">
      <alignment vertical="center" wrapText="1"/>
    </xf>
    <xf numFmtId="49" fontId="10" fillId="0" borderId="38" xfId="0" applyNumberFormat="1" applyFont="1" applyFill="1" applyBorder="1" applyAlignment="1" applyProtection="1">
      <alignment wrapText="1"/>
      <protection locked="0"/>
    </xf>
    <xf numFmtId="49" fontId="11" fillId="0" borderId="25" xfId="0" applyNumberFormat="1" applyFont="1" applyFill="1" applyBorder="1" applyAlignment="1">
      <alignment vertical="center" wrapText="1"/>
    </xf>
    <xf numFmtId="4" fontId="11" fillId="0" borderId="12" xfId="0" applyNumberFormat="1" applyFont="1" applyFill="1" applyBorder="1" applyAlignment="1" applyProtection="1">
      <alignment vertical="center" wrapText="1"/>
      <protection locked="0"/>
    </xf>
    <xf numFmtId="4" fontId="10" fillId="0" borderId="20" xfId="0" applyNumberFormat="1" applyFont="1" applyFill="1" applyBorder="1" applyAlignment="1" applyProtection="1">
      <alignment vertical="center" wrapText="1"/>
      <protection locked="0"/>
    </xf>
    <xf numFmtId="49" fontId="10" fillId="0" borderId="33" xfId="0" applyNumberFormat="1" applyFont="1" applyFill="1" applyBorder="1" applyAlignment="1" applyProtection="1">
      <alignment vertical="center" wrapText="1"/>
      <protection locked="0"/>
    </xf>
    <xf numFmtId="49" fontId="10" fillId="0" borderId="33" xfId="0" applyNumberFormat="1" applyFont="1" applyFill="1" applyBorder="1" applyAlignment="1" applyProtection="1">
      <alignment wrapText="1"/>
      <protection locked="0"/>
    </xf>
    <xf numFmtId="0" fontId="12" fillId="0" borderId="0" xfId="0" applyFont="1" applyFill="1" applyBorder="1" applyAlignment="1">
      <alignment wrapText="1"/>
    </xf>
    <xf numFmtId="0" fontId="12" fillId="0" borderId="0" xfId="0" applyFont="1" applyFill="1" applyAlignment="1">
      <alignment wrapText="1"/>
    </xf>
    <xf numFmtId="49" fontId="10" fillId="0" borderId="34" xfId="0" applyNumberFormat="1" applyFont="1" applyFill="1" applyBorder="1" applyAlignment="1">
      <alignment wrapText="1"/>
    </xf>
    <xf numFmtId="0" fontId="12" fillId="0" borderId="20" xfId="0" applyFont="1" applyFill="1" applyBorder="1" applyAlignment="1">
      <alignment wrapText="1"/>
    </xf>
    <xf numFmtId="0" fontId="12" fillId="0" borderId="13" xfId="0" applyFont="1" applyFill="1" applyBorder="1" applyAlignment="1">
      <alignment wrapText="1"/>
    </xf>
    <xf numFmtId="0" fontId="12" fillId="0" borderId="17" xfId="0" applyFont="1" applyFill="1" applyBorder="1" applyAlignment="1">
      <alignment wrapText="1"/>
    </xf>
    <xf numFmtId="164" fontId="12" fillId="0" borderId="0" xfId="14" applyNumberFormat="1" applyFont="1" applyFill="1" applyBorder="1" applyAlignment="1">
      <alignment wrapText="1"/>
    </xf>
    <xf numFmtId="0" fontId="16" fillId="0" borderId="0" xfId="0" applyFont="1" applyFill="1" applyAlignment="1">
      <alignment wrapText="1"/>
    </xf>
    <xf numFmtId="49" fontId="10" fillId="0" borderId="14" xfId="0" applyNumberFormat="1" applyFont="1" applyFill="1" applyBorder="1" applyAlignment="1">
      <alignment wrapText="1"/>
    </xf>
    <xf numFmtId="49" fontId="11" fillId="0" borderId="0" xfId="0" applyNumberFormat="1" applyFont="1" applyFill="1" applyAlignment="1" applyProtection="1">
      <alignment vertical="center" wrapText="1"/>
      <protection locked="0"/>
    </xf>
    <xf numFmtId="49" fontId="10" fillId="0" borderId="26" xfId="0" applyNumberFormat="1" applyFont="1" applyFill="1" applyBorder="1" applyAlignment="1" applyProtection="1">
      <alignment wrapText="1"/>
      <protection locked="0"/>
    </xf>
    <xf numFmtId="49" fontId="10" fillId="0" borderId="18" xfId="0" applyNumberFormat="1" applyFont="1" applyFill="1" applyBorder="1" applyAlignment="1" applyProtection="1">
      <alignment wrapText="1"/>
      <protection locked="0"/>
    </xf>
    <xf numFmtId="49" fontId="10" fillId="0" borderId="22" xfId="0" applyNumberFormat="1" applyFont="1" applyFill="1" applyBorder="1" applyAlignment="1" applyProtection="1">
      <alignment wrapText="1"/>
      <protection locked="0"/>
    </xf>
    <xf numFmtId="49" fontId="10" fillId="0" borderId="21" xfId="0" applyNumberFormat="1" applyFont="1" applyFill="1" applyBorder="1" applyAlignment="1" applyProtection="1">
      <alignment wrapText="1"/>
      <protection locked="0"/>
    </xf>
    <xf numFmtId="4" fontId="10" fillId="0" borderId="21" xfId="0" applyNumberFormat="1" applyFont="1" applyFill="1" applyBorder="1" applyAlignment="1" applyProtection="1">
      <alignment wrapText="1"/>
      <protection locked="0"/>
    </xf>
    <xf numFmtId="49" fontId="27" fillId="0" borderId="0" xfId="0" applyNumberFormat="1" applyFont="1" applyFill="1" applyBorder="1" applyAlignment="1">
      <alignment wrapText="1"/>
    </xf>
    <xf numFmtId="49" fontId="11" fillId="0" borderId="23" xfId="0" applyNumberFormat="1" applyFont="1" applyFill="1" applyBorder="1" applyAlignment="1">
      <alignment horizontal="center" vertical="center"/>
    </xf>
    <xf numFmtId="49" fontId="11" fillId="0" borderId="22" xfId="0" applyNumberFormat="1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/>
    <xf numFmtId="49" fontId="11" fillId="0" borderId="16" xfId="0" applyNumberFormat="1" applyFont="1" applyFill="1" applyBorder="1" applyAlignment="1" applyProtection="1">
      <alignment horizontal="center" vertical="top"/>
      <protection locked="0"/>
    </xf>
    <xf numFmtId="49" fontId="10" fillId="0" borderId="11" xfId="0" applyNumberFormat="1" applyFont="1" applyFill="1" applyBorder="1" applyAlignment="1">
      <alignment horizontal="center" vertical="top"/>
    </xf>
    <xf numFmtId="0" fontId="10" fillId="0" borderId="12" xfId="0" applyNumberFormat="1" applyFont="1" applyFill="1" applyBorder="1" applyAlignment="1" applyProtection="1">
      <alignment vertical="top"/>
      <protection locked="0"/>
    </xf>
    <xf numFmtId="0" fontId="10" fillId="0" borderId="9" xfId="0" applyNumberFormat="1" applyFont="1" applyFill="1" applyBorder="1" applyAlignment="1" applyProtection="1">
      <alignment vertical="top"/>
      <protection locked="0"/>
    </xf>
    <xf numFmtId="43" fontId="10" fillId="0" borderId="12" xfId="14" applyFont="1" applyFill="1" applyBorder="1" applyAlignment="1" applyProtection="1">
      <alignment horizontal="center"/>
      <protection locked="0"/>
    </xf>
    <xf numFmtId="43" fontId="10" fillId="0" borderId="9" xfId="14" applyFont="1" applyFill="1" applyBorder="1" applyAlignment="1" applyProtection="1">
      <protection locked="0"/>
    </xf>
    <xf numFmtId="43" fontId="10" fillId="0" borderId="11" xfId="14" applyFont="1" applyFill="1" applyBorder="1" applyAlignment="1"/>
    <xf numFmtId="43" fontId="10" fillId="0" borderId="0" xfId="14" applyFont="1" applyFill="1" applyBorder="1" applyAlignment="1"/>
    <xf numFmtId="43" fontId="10" fillId="0" borderId="0" xfId="14" applyFont="1" applyFill="1" applyBorder="1" applyAlignment="1" applyProtection="1">
      <protection locked="0"/>
    </xf>
    <xf numFmtId="49" fontId="27" fillId="0" borderId="0" xfId="0" applyNumberFormat="1" applyFont="1" applyFill="1" applyBorder="1" applyAlignment="1">
      <alignment vertical="top"/>
    </xf>
    <xf numFmtId="49" fontId="44" fillId="0" borderId="34" xfId="0" applyNumberFormat="1" applyFont="1" applyFill="1" applyBorder="1" applyAlignment="1" applyProtection="1">
      <alignment horizontal="center" vertical="top"/>
      <protection locked="0"/>
    </xf>
    <xf numFmtId="0" fontId="12" fillId="0" borderId="15" xfId="0" applyFont="1" applyFill="1" applyBorder="1" applyAlignment="1">
      <alignment wrapText="1"/>
    </xf>
    <xf numFmtId="4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" fontId="10" fillId="0" borderId="11" xfId="0" applyNumberFormat="1" applyFont="1" applyFill="1" applyBorder="1" applyAlignment="1">
      <alignment horizontal="center" vertical="top" wrapText="1"/>
    </xf>
    <xf numFmtId="4" fontId="10" fillId="0" borderId="9" xfId="0" applyNumberFormat="1" applyFont="1" applyFill="1" applyBorder="1" applyAlignment="1">
      <alignment horizontal="center" vertical="top" wrapText="1"/>
    </xf>
    <xf numFmtId="0" fontId="16" fillId="0" borderId="0" xfId="0" applyFont="1" applyFill="1" applyAlignment="1"/>
    <xf numFmtId="49" fontId="11" fillId="0" borderId="20" xfId="0" applyNumberFormat="1" applyFont="1" applyFill="1" applyBorder="1" applyAlignment="1">
      <alignment horizontal="center" vertical="top"/>
    </xf>
    <xf numFmtId="49" fontId="11" fillId="0" borderId="17" xfId="0" applyNumberFormat="1" applyFont="1" applyFill="1" applyBorder="1" applyAlignment="1">
      <alignment horizontal="center" vertical="top"/>
    </xf>
    <xf numFmtId="49" fontId="11" fillId="0" borderId="9" xfId="0" applyNumberFormat="1" applyFont="1" applyFill="1" applyBorder="1" applyAlignment="1">
      <alignment horizontal="center" vertical="top"/>
    </xf>
    <xf numFmtId="49" fontId="11" fillId="0" borderId="22" xfId="0" applyNumberFormat="1" applyFont="1" applyFill="1" applyBorder="1" applyAlignment="1">
      <alignment horizontal="center" vertical="top"/>
    </xf>
    <xf numFmtId="43" fontId="10" fillId="0" borderId="0" xfId="14" applyFont="1" applyFill="1" applyAlignment="1"/>
    <xf numFmtId="49" fontId="11" fillId="0" borderId="16" xfId="0" applyNumberFormat="1" applyFont="1" applyFill="1" applyBorder="1" applyAlignment="1" applyProtection="1">
      <protection locked="0"/>
    </xf>
    <xf numFmtId="43" fontId="11" fillId="0" borderId="22" xfId="14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49" fontId="10" fillId="0" borderId="12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>
      <alignment vertical="top" wrapText="1"/>
    </xf>
    <xf numFmtId="49" fontId="11" fillId="0" borderId="18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49" fontId="11" fillId="0" borderId="19" xfId="0" applyNumberFormat="1" applyFont="1" applyFill="1" applyBorder="1" applyAlignment="1">
      <alignment horizontal="center" vertical="center" wrapText="1"/>
    </xf>
    <xf numFmtId="49" fontId="11" fillId="0" borderId="20" xfId="0" applyNumberFormat="1" applyFont="1" applyFill="1" applyBorder="1" applyAlignment="1">
      <alignment horizontal="center" vertical="center" wrapText="1"/>
    </xf>
    <xf numFmtId="49" fontId="11" fillId="0" borderId="17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wrapText="1"/>
    </xf>
    <xf numFmtId="49" fontId="10" fillId="0" borderId="32" xfId="0" applyNumberFormat="1" applyFont="1" applyFill="1" applyBorder="1" applyAlignment="1" applyProtection="1">
      <alignment wrapText="1"/>
      <protection locked="0"/>
    </xf>
    <xf numFmtId="49" fontId="10" fillId="0" borderId="30" xfId="0" applyNumberFormat="1" applyFont="1" applyFill="1" applyBorder="1" applyAlignment="1" applyProtection="1">
      <alignment wrapText="1"/>
      <protection locked="0"/>
    </xf>
    <xf numFmtId="49" fontId="11" fillId="0" borderId="15" xfId="0" applyNumberFormat="1" applyFont="1" applyFill="1" applyBorder="1" applyAlignment="1">
      <alignment horizontal="center" vertical="top"/>
    </xf>
    <xf numFmtId="49" fontId="11" fillId="0" borderId="14" xfId="0" applyNumberFormat="1" applyFont="1" applyFill="1" applyBorder="1" applyAlignment="1">
      <alignment horizontal="center" vertical="top"/>
    </xf>
    <xf numFmtId="49" fontId="11" fillId="0" borderId="16" xfId="0" applyNumberFormat="1" applyFont="1" applyFill="1" applyBorder="1" applyAlignment="1">
      <alignment horizontal="center" vertical="top"/>
    </xf>
    <xf numFmtId="49" fontId="11" fillId="0" borderId="14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 applyProtection="1">
      <alignment wrapText="1"/>
      <protection locked="0"/>
    </xf>
    <xf numFmtId="49" fontId="11" fillId="0" borderId="18" xfId="0" applyNumberFormat="1" applyFont="1" applyFill="1" applyBorder="1" applyAlignment="1">
      <alignment horizontal="center" vertical="center"/>
    </xf>
    <xf numFmtId="49" fontId="11" fillId="0" borderId="19" xfId="0" applyNumberFormat="1" applyFont="1" applyFill="1" applyBorder="1" applyAlignment="1">
      <alignment horizontal="center" vertical="center"/>
    </xf>
    <xf numFmtId="49" fontId="11" fillId="0" borderId="15" xfId="0" applyNumberFormat="1" applyFont="1" applyFill="1" applyBorder="1" applyAlignment="1">
      <alignment horizontal="center" vertical="center"/>
    </xf>
    <xf numFmtId="49" fontId="10" fillId="0" borderId="32" xfId="0" applyNumberFormat="1" applyFont="1" applyFill="1" applyBorder="1" applyAlignment="1" applyProtection="1">
      <alignment vertical="top" wrapText="1"/>
      <protection locked="0"/>
    </xf>
    <xf numFmtId="49" fontId="11" fillId="0" borderId="20" xfId="0" applyNumberFormat="1" applyFont="1" applyFill="1" applyBorder="1" applyAlignment="1">
      <alignment horizontal="center" vertical="top"/>
    </xf>
    <xf numFmtId="49" fontId="11" fillId="0" borderId="17" xfId="0" applyNumberFormat="1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15" xfId="0" applyNumberFormat="1" applyFont="1" applyFill="1" applyBorder="1" applyAlignment="1">
      <alignment horizontal="left" vertical="center"/>
    </xf>
    <xf numFmtId="49" fontId="11" fillId="0" borderId="14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/>
    <xf numFmtId="49" fontId="11" fillId="0" borderId="20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center" vertical="top" wrapText="1"/>
    </xf>
    <xf numFmtId="49" fontId="11" fillId="0" borderId="13" xfId="0" applyNumberFormat="1" applyFont="1" applyFill="1" applyBorder="1" applyAlignment="1">
      <alignment horizontal="left" vertical="top"/>
    </xf>
    <xf numFmtId="49" fontId="10" fillId="0" borderId="32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 applyProtection="1">
      <alignment vertical="center" wrapText="1"/>
      <protection locked="0"/>
    </xf>
    <xf numFmtId="49" fontId="10" fillId="0" borderId="31" xfId="0" applyNumberFormat="1" applyFont="1" applyFill="1" applyBorder="1" applyAlignment="1">
      <alignment wrapText="1"/>
    </xf>
    <xf numFmtId="49" fontId="11" fillId="0" borderId="13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49" fontId="10" fillId="0" borderId="12" xfId="0" applyNumberFormat="1" applyFont="1" applyFill="1" applyBorder="1" applyAlignment="1">
      <alignment wrapText="1"/>
    </xf>
    <xf numFmtId="49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30" xfId="0" applyNumberFormat="1" applyFont="1" applyFill="1" applyBorder="1" applyAlignment="1" applyProtection="1">
      <alignment horizontal="center" wrapText="1"/>
      <protection locked="0"/>
    </xf>
    <xf numFmtId="49" fontId="10" fillId="0" borderId="12" xfId="0" applyNumberFormat="1" applyFont="1" applyFill="1" applyBorder="1" applyAlignment="1" applyProtection="1">
      <alignment horizontal="center" wrapText="1"/>
      <protection locked="0"/>
    </xf>
    <xf numFmtId="49" fontId="11" fillId="0" borderId="0" xfId="0" applyNumberFormat="1" applyFont="1" applyFill="1" applyBorder="1" applyAlignment="1">
      <alignment horizontal="center" vertical="top" wrapText="1"/>
    </xf>
    <xf numFmtId="49" fontId="12" fillId="0" borderId="31" xfId="0" applyNumberFormat="1" applyFont="1" applyFill="1" applyBorder="1" applyAlignment="1">
      <alignment wrapText="1"/>
    </xf>
    <xf numFmtId="49" fontId="11" fillId="0" borderId="9" xfId="0" applyNumberFormat="1" applyFont="1" applyFill="1" applyBorder="1" applyAlignment="1">
      <alignment horizontal="center" vertical="center"/>
    </xf>
    <xf numFmtId="0" fontId="12" fillId="0" borderId="9" xfId="0" applyFont="1" applyFill="1" applyBorder="1"/>
    <xf numFmtId="49" fontId="11" fillId="0" borderId="9" xfId="0" applyNumberFormat="1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16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12" fillId="0" borderId="0" xfId="0" applyFont="1"/>
    <xf numFmtId="49" fontId="10" fillId="0" borderId="9" xfId="0" applyNumberFormat="1" applyFont="1" applyFill="1" applyBorder="1" applyAlignment="1" applyProtection="1">
      <alignment wrapText="1"/>
      <protection locked="0"/>
    </xf>
    <xf numFmtId="49" fontId="10" fillId="0" borderId="31" xfId="0" applyNumberFormat="1" applyFont="1" applyFill="1" applyBorder="1" applyAlignment="1" applyProtection="1">
      <alignment wrapText="1"/>
      <protection locked="0"/>
    </xf>
    <xf numFmtId="0" fontId="12" fillId="0" borderId="14" xfId="0" applyFont="1" applyFill="1" applyBorder="1"/>
    <xf numFmtId="0" fontId="12" fillId="0" borderId="16" xfId="0" applyFont="1" applyFill="1" applyBorder="1"/>
    <xf numFmtId="49" fontId="10" fillId="0" borderId="30" xfId="0" applyNumberFormat="1" applyFont="1" applyFill="1" applyBorder="1" applyAlignment="1">
      <alignment wrapText="1"/>
    </xf>
    <xf numFmtId="49" fontId="44" fillId="0" borderId="30" xfId="0" applyNumberFormat="1" applyFont="1" applyFill="1" applyBorder="1" applyAlignment="1" applyProtection="1">
      <alignment wrapText="1"/>
      <protection locked="0"/>
    </xf>
    <xf numFmtId="49" fontId="44" fillId="0" borderId="12" xfId="0" applyNumberFormat="1" applyFont="1" applyFill="1" applyBorder="1" applyAlignment="1" applyProtection="1">
      <alignment wrapText="1"/>
      <protection locked="0"/>
    </xf>
    <xf numFmtId="49" fontId="11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44" fillId="0" borderId="16" xfId="0" applyNumberFormat="1" applyFont="1" applyFill="1" applyBorder="1" applyAlignment="1">
      <alignment horizontal="center" vertical="top" wrapText="1"/>
    </xf>
    <xf numFmtId="49" fontId="27" fillId="0" borderId="16" xfId="0" applyNumberFormat="1" applyFont="1" applyFill="1" applyBorder="1" applyAlignment="1">
      <alignment horizontal="center" vertical="top" wrapText="1"/>
    </xf>
    <xf numFmtId="49" fontId="27" fillId="0" borderId="13" xfId="0" applyNumberFormat="1" applyFont="1" applyFill="1" applyBorder="1" applyAlignment="1">
      <alignment horizontal="left" vertical="center"/>
    </xf>
    <xf numFmtId="49" fontId="11" fillId="0" borderId="30" xfId="0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top"/>
    </xf>
    <xf numFmtId="49" fontId="27" fillId="0" borderId="16" xfId="0" applyNumberFormat="1" applyFont="1" applyFill="1" applyBorder="1" applyAlignment="1">
      <alignment horizontal="center" vertical="top"/>
    </xf>
    <xf numFmtId="49" fontId="27" fillId="0" borderId="15" xfId="0" applyNumberFormat="1" applyFont="1" applyFill="1" applyBorder="1" applyAlignment="1">
      <alignment horizontal="center" vertical="top"/>
    </xf>
    <xf numFmtId="49" fontId="27" fillId="0" borderId="14" xfId="0" applyNumberFormat="1" applyFont="1" applyFill="1" applyBorder="1" applyAlignment="1">
      <alignment horizontal="left" vertical="center"/>
    </xf>
    <xf numFmtId="49" fontId="27" fillId="0" borderId="13" xfId="0" applyNumberFormat="1" applyFont="1" applyFill="1" applyBorder="1" applyAlignment="1">
      <alignment horizontal="left" vertical="top"/>
    </xf>
    <xf numFmtId="49" fontId="27" fillId="0" borderId="9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43" fontId="10" fillId="0" borderId="9" xfId="14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/>
    </xf>
    <xf numFmtId="43" fontId="10" fillId="0" borderId="9" xfId="14" applyFont="1" applyFill="1" applyBorder="1" applyAlignment="1">
      <alignment wrapText="1"/>
    </xf>
    <xf numFmtId="0" fontId="10" fillId="0" borderId="9" xfId="0" applyFont="1" applyFill="1" applyBorder="1"/>
    <xf numFmtId="0" fontId="10" fillId="0" borderId="0" xfId="0" applyFont="1" applyFill="1" applyAlignment="1">
      <alignment wrapText="1"/>
    </xf>
    <xf numFmtId="0" fontId="12" fillId="0" borderId="9" xfId="0" applyFont="1" applyFill="1" applyBorder="1" applyAlignment="1">
      <alignment wrapText="1"/>
    </xf>
    <xf numFmtId="43" fontId="12" fillId="0" borderId="9" xfId="14" applyFont="1" applyFill="1" applyBorder="1" applyAlignment="1">
      <alignment wrapText="1"/>
    </xf>
    <xf numFmtId="43" fontId="11" fillId="0" borderId="9" xfId="14" applyFont="1" applyFill="1" applyBorder="1" applyAlignment="1">
      <alignment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9" xfId="0" quotePrefix="1" applyFont="1" applyFill="1" applyBorder="1" applyAlignment="1">
      <alignment wrapText="1"/>
    </xf>
    <xf numFmtId="14" fontId="10" fillId="0" borderId="9" xfId="0" quotePrefix="1" applyNumberFormat="1" applyFont="1" applyFill="1" applyBorder="1" applyAlignment="1">
      <alignment wrapText="1"/>
    </xf>
    <xf numFmtId="0" fontId="10" fillId="0" borderId="9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49" fontId="10" fillId="0" borderId="14" xfId="0" applyNumberFormat="1" applyFont="1" applyFill="1" applyBorder="1" applyAlignment="1">
      <alignment vertical="center"/>
    </xf>
    <xf numFmtId="49" fontId="10" fillId="0" borderId="30" xfId="0" applyNumberFormat="1" applyFont="1" applyFill="1" applyBorder="1" applyAlignment="1" applyProtection="1">
      <alignment vertical="center"/>
      <protection locked="0"/>
    </xf>
    <xf numFmtId="49" fontId="10" fillId="0" borderId="12" xfId="0" applyNumberFormat="1" applyFont="1" applyFill="1" applyBorder="1" applyAlignment="1" applyProtection="1">
      <alignment vertical="center"/>
      <protection locked="0"/>
    </xf>
    <xf numFmtId="49" fontId="10" fillId="0" borderId="11" xfId="0" applyNumberFormat="1" applyFont="1" applyFill="1" applyBorder="1" applyAlignment="1">
      <alignment vertical="center" shrinkToFit="1"/>
    </xf>
    <xf numFmtId="49" fontId="10" fillId="0" borderId="25" xfId="0" applyNumberFormat="1" applyFont="1" applyFill="1" applyBorder="1" applyAlignment="1">
      <alignment horizontal="right"/>
    </xf>
    <xf numFmtId="0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 applyProtection="1"/>
    <xf numFmtId="49" fontId="11" fillId="0" borderId="0" xfId="0" applyNumberFormat="1" applyFont="1" applyFill="1" applyBorder="1"/>
    <xf numFmtId="49" fontId="10" fillId="0" borderId="12" xfId="0" applyNumberFormat="1" applyFont="1" applyFill="1" applyBorder="1" applyAlignment="1" applyProtection="1"/>
    <xf numFmtId="0" fontId="10" fillId="0" borderId="9" xfId="0" applyNumberFormat="1" applyFont="1" applyFill="1" applyBorder="1" applyAlignment="1">
      <alignment vertical="top" wrapText="1"/>
    </xf>
    <xf numFmtId="0" fontId="12" fillId="0" borderId="12" xfId="0" applyFont="1" applyFill="1" applyBorder="1"/>
    <xf numFmtId="3" fontId="12" fillId="0" borderId="12" xfId="0" applyNumberFormat="1" applyFont="1" applyFill="1" applyBorder="1"/>
    <xf numFmtId="0" fontId="10" fillId="0" borderId="12" xfId="0" applyFont="1" applyFill="1" applyBorder="1" applyAlignment="1">
      <alignment wrapText="1"/>
    </xf>
    <xf numFmtId="14" fontId="12" fillId="0" borderId="12" xfId="0" applyNumberFormat="1" applyFont="1" applyFill="1" applyBorder="1"/>
    <xf numFmtId="43" fontId="22" fillId="0" borderId="9" xfId="1" applyNumberFormat="1" applyFont="1" applyFill="1" applyBorder="1"/>
    <xf numFmtId="0" fontId="10" fillId="0" borderId="9" xfId="0" applyFont="1" applyFill="1" applyBorder="1" applyAlignment="1">
      <alignment vertical="top" wrapText="1"/>
    </xf>
    <xf numFmtId="3" fontId="12" fillId="0" borderId="9" xfId="0" applyNumberFormat="1" applyFont="1" applyFill="1" applyBorder="1"/>
    <xf numFmtId="14" fontId="12" fillId="0" borderId="9" xfId="0" applyNumberFormat="1" applyFont="1" applyFill="1" applyBorder="1"/>
    <xf numFmtId="0" fontId="11" fillId="0" borderId="9" xfId="0" applyFont="1" applyFill="1" applyBorder="1"/>
    <xf numFmtId="3" fontId="11" fillId="0" borderId="9" xfId="0" applyNumberFormat="1" applyFont="1" applyFill="1" applyBorder="1"/>
    <xf numFmtId="43" fontId="11" fillId="0" borderId="9" xfId="1" applyNumberFormat="1" applyFont="1" applyFill="1" applyBorder="1"/>
    <xf numFmtId="3" fontId="10" fillId="0" borderId="12" xfId="0" applyNumberFormat="1" applyFont="1" applyFill="1" applyBorder="1"/>
    <xf numFmtId="0" fontId="12" fillId="0" borderId="15" xfId="0" applyFont="1" applyFill="1" applyBorder="1"/>
    <xf numFmtId="43" fontId="22" fillId="0" borderId="12" xfId="1" applyNumberFormat="1" applyFont="1" applyFill="1" applyBorder="1"/>
    <xf numFmtId="0" fontId="10" fillId="0" borderId="9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wrapText="1"/>
    </xf>
    <xf numFmtId="0" fontId="11" fillId="0" borderId="0" xfId="0" applyFont="1" applyFill="1" applyBorder="1"/>
    <xf numFmtId="3" fontId="11" fillId="0" borderId="0" xfId="0" applyNumberFormat="1" applyFont="1" applyFill="1" applyBorder="1"/>
    <xf numFmtId="43" fontId="11" fillId="0" borderId="0" xfId="1" applyNumberFormat="1" applyFont="1" applyFill="1" applyBorder="1"/>
    <xf numFmtId="49" fontId="10" fillId="0" borderId="15" xfId="0" applyNumberFormat="1" applyFont="1" applyFill="1" applyBorder="1" applyAlignment="1" applyProtection="1">
      <alignment horizontal="center" vertical="center"/>
      <protection locked="0"/>
    </xf>
    <xf numFmtId="49" fontId="10" fillId="0" borderId="20" xfId="0" applyNumberFormat="1" applyFont="1" applyFill="1" applyBorder="1" applyAlignment="1" applyProtection="1">
      <alignment horizontal="center" vertical="center"/>
      <protection locked="0"/>
    </xf>
    <xf numFmtId="49" fontId="10" fillId="0" borderId="9" xfId="0" applyNumberFormat="1" applyFont="1" applyFill="1" applyBorder="1" applyAlignment="1">
      <alignment horizontal="left" vertical="top"/>
    </xf>
    <xf numFmtId="4" fontId="10" fillId="0" borderId="9" xfId="0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 applyProtection="1">
      <alignment vertical="top"/>
      <protection locked="0"/>
    </xf>
    <xf numFmtId="3" fontId="10" fillId="0" borderId="12" xfId="0" quotePrefix="1" applyNumberFormat="1" applyFont="1" applyFill="1" applyBorder="1" applyAlignment="1" applyProtection="1">
      <alignment horizontal="center"/>
      <protection locked="0"/>
    </xf>
    <xf numFmtId="0" fontId="10" fillId="0" borderId="12" xfId="0" applyFont="1" applyFill="1" applyBorder="1" applyAlignment="1">
      <alignment vertical="top"/>
    </xf>
    <xf numFmtId="3" fontId="10" fillId="0" borderId="9" xfId="0" applyNumberFormat="1" applyFont="1" applyFill="1" applyBorder="1" applyAlignment="1" applyProtection="1">
      <alignment horizontal="center"/>
      <protection locked="0"/>
    </xf>
    <xf numFmtId="3" fontId="10" fillId="0" borderId="32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vertical="top" wrapText="1"/>
    </xf>
    <xf numFmtId="0" fontId="11" fillId="0" borderId="0" xfId="0" applyFont="1" applyFill="1"/>
    <xf numFmtId="0" fontId="10" fillId="0" borderId="13" xfId="0" applyFont="1" applyFill="1" applyBorder="1"/>
    <xf numFmtId="0" fontId="11" fillId="0" borderId="13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 wrapText="1"/>
    </xf>
    <xf numFmtId="0" fontId="11" fillId="0" borderId="9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29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04" xfId="0" applyFont="1" applyFill="1" applyBorder="1" applyAlignment="1">
      <alignment horizontal="center" vertical="center" wrapText="1"/>
    </xf>
    <xf numFmtId="0" fontId="11" fillId="0" borderId="98" xfId="0" applyFont="1" applyFill="1" applyBorder="1" applyAlignment="1">
      <alignment horizontal="centerContinuous" vertical="center" wrapText="1"/>
    </xf>
    <xf numFmtId="0" fontId="11" fillId="0" borderId="95" xfId="0" applyFont="1" applyFill="1" applyBorder="1" applyAlignment="1">
      <alignment horizontal="centerContinuous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Continuous" vertical="center" wrapText="1"/>
    </xf>
    <xf numFmtId="0" fontId="11" fillId="0" borderId="130" xfId="0" applyFont="1" applyFill="1" applyBorder="1" applyAlignment="1">
      <alignment horizontal="centerContinuous" vertical="center" wrapText="1"/>
    </xf>
    <xf numFmtId="0" fontId="11" fillId="0" borderId="83" xfId="0" applyFont="1" applyFill="1" applyBorder="1" applyAlignment="1">
      <alignment horizontal="centerContinuous" vertical="center" wrapText="1"/>
    </xf>
    <xf numFmtId="0" fontId="12" fillId="0" borderId="59" xfId="0" applyFont="1" applyFill="1" applyBorder="1" applyAlignment="1">
      <alignment horizontal="centerContinuous" vertical="center"/>
    </xf>
    <xf numFmtId="0" fontId="11" fillId="0" borderId="82" xfId="0" applyFont="1" applyFill="1" applyBorder="1" applyAlignment="1">
      <alignment horizontal="centerContinuous" vertical="center" wrapText="1"/>
    </xf>
    <xf numFmtId="0" fontId="11" fillId="0" borderId="73" xfId="0" applyFont="1" applyFill="1" applyBorder="1" applyAlignment="1">
      <alignment horizontal="centerContinuous" vertical="center" wrapText="1"/>
    </xf>
    <xf numFmtId="0" fontId="11" fillId="0" borderId="84" xfId="0" applyFont="1" applyFill="1" applyBorder="1" applyAlignment="1">
      <alignment horizontal="centerContinuous" vertical="center" wrapText="1"/>
    </xf>
    <xf numFmtId="0" fontId="11" fillId="0" borderId="51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 shrinkToFit="1"/>
    </xf>
    <xf numFmtId="0" fontId="11" fillId="0" borderId="12" xfId="0" applyFont="1" applyFill="1" applyBorder="1" applyAlignment="1">
      <alignment horizontal="center" vertical="center" wrapText="1" shrinkToFit="1"/>
    </xf>
    <xf numFmtId="0" fontId="11" fillId="0" borderId="20" xfId="0" applyFont="1" applyFill="1" applyBorder="1" applyAlignment="1">
      <alignment horizontal="center" vertical="center" wrapText="1" shrinkToFit="1"/>
    </xf>
    <xf numFmtId="0" fontId="11" fillId="0" borderId="32" xfId="0" applyFont="1" applyFill="1" applyBorder="1" applyAlignment="1">
      <alignment horizontal="center" vertical="center" wrapText="1" shrinkToFit="1"/>
    </xf>
    <xf numFmtId="0" fontId="11" fillId="0" borderId="38" xfId="0" applyFont="1" applyFill="1" applyBorder="1" applyAlignment="1">
      <alignment horizontal="center" vertical="center" wrapText="1" shrinkToFit="1"/>
    </xf>
    <xf numFmtId="0" fontId="11" fillId="0" borderId="80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/>
    </xf>
    <xf numFmtId="0" fontId="11" fillId="0" borderId="12" xfId="0" applyFont="1" applyFill="1" applyBorder="1" applyAlignment="1">
      <alignment horizontal="center" vertical="top" wrapText="1" shrinkToFit="1"/>
    </xf>
    <xf numFmtId="0" fontId="11" fillId="0" borderId="20" xfId="0" applyFont="1" applyFill="1" applyBorder="1" applyAlignment="1">
      <alignment horizontal="center" vertical="top" wrapText="1" shrinkToFi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vertical="top"/>
    </xf>
    <xf numFmtId="0" fontId="10" fillId="0" borderId="15" xfId="0" applyFont="1" applyFill="1" applyBorder="1" applyAlignment="1">
      <alignment vertical="top"/>
    </xf>
    <xf numFmtId="0" fontId="12" fillId="0" borderId="9" xfId="0" applyFont="1" applyFill="1" applyBorder="1" applyAlignment="1">
      <alignment vertical="top"/>
    </xf>
    <xf numFmtId="0" fontId="11" fillId="0" borderId="30" xfId="0" applyFont="1" applyFill="1" applyBorder="1" applyAlignment="1">
      <alignment vertical="top" wrapText="1"/>
    </xf>
    <xf numFmtId="0" fontId="11" fillId="0" borderId="32" xfId="0" applyFont="1" applyFill="1" applyBorder="1" applyAlignment="1">
      <alignment vertical="top" wrapText="1"/>
    </xf>
    <xf numFmtId="0" fontId="11" fillId="0" borderId="12" xfId="0" applyFont="1" applyFill="1" applyBorder="1" applyAlignment="1">
      <alignment vertical="top" wrapText="1"/>
    </xf>
    <xf numFmtId="0" fontId="11" fillId="0" borderId="30" xfId="0" applyFont="1" applyFill="1" applyBorder="1" applyAlignment="1">
      <alignment vertical="center" wrapText="1"/>
    </xf>
    <xf numFmtId="0" fontId="10" fillId="0" borderId="15" xfId="0" applyFont="1" applyFill="1" applyBorder="1"/>
    <xf numFmtId="0" fontId="10" fillId="0" borderId="9" xfId="0" applyFont="1" applyFill="1" applyBorder="1" applyAlignment="1">
      <alignment horizontal="left"/>
    </xf>
    <xf numFmtId="0" fontId="11" fillId="0" borderId="3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25" fillId="0" borderId="30" xfId="0" applyFont="1" applyFill="1" applyBorder="1" applyAlignment="1">
      <alignment vertical="center" wrapText="1"/>
    </xf>
    <xf numFmtId="0" fontId="25" fillId="0" borderId="32" xfId="0" applyFont="1" applyFill="1" applyBorder="1" applyAlignment="1">
      <alignment vertical="center" wrapText="1"/>
    </xf>
    <xf numFmtId="0" fontId="55" fillId="0" borderId="12" xfId="0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horizontal="left" vertical="top" wrapText="1"/>
    </xf>
    <xf numFmtId="49" fontId="10" fillId="0" borderId="32" xfId="0" applyNumberFormat="1" applyFont="1" applyFill="1" applyBorder="1" applyAlignment="1" applyProtection="1">
      <protection locked="0"/>
    </xf>
    <xf numFmtId="49" fontId="10" fillId="0" borderId="20" xfId="0" applyNumberFormat="1" applyFont="1" applyFill="1" applyBorder="1" applyAlignment="1" applyProtection="1">
      <alignment vertical="center"/>
      <protection locked="0"/>
    </xf>
    <xf numFmtId="49" fontId="10" fillId="0" borderId="28" xfId="0" applyNumberFormat="1" applyFont="1" applyFill="1" applyBorder="1" applyAlignment="1">
      <alignment horizontal="center"/>
    </xf>
    <xf numFmtId="49" fontId="10" fillId="0" borderId="20" xfId="0" applyNumberFormat="1" applyFont="1" applyFill="1" applyBorder="1" applyAlignment="1" applyProtection="1">
      <alignment vertical="top"/>
      <protection locked="0"/>
    </xf>
    <xf numFmtId="49" fontId="10" fillId="0" borderId="17" xfId="0" applyNumberFormat="1" applyFont="1" applyFill="1" applyBorder="1" applyAlignment="1" applyProtection="1">
      <alignment vertical="top"/>
      <protection locked="0"/>
    </xf>
    <xf numFmtId="49" fontId="10" fillId="0" borderId="16" xfId="0" applyNumberFormat="1" applyFont="1" applyFill="1" applyBorder="1" applyAlignment="1" applyProtection="1">
      <alignment vertical="top"/>
      <protection locked="0"/>
    </xf>
    <xf numFmtId="49" fontId="10" fillId="0" borderId="31" xfId="0" applyNumberFormat="1" applyFont="1" applyFill="1" applyBorder="1" applyAlignment="1">
      <alignment vertical="top" wrapText="1"/>
    </xf>
    <xf numFmtId="4" fontId="10" fillId="0" borderId="0" xfId="0" applyNumberFormat="1" applyFont="1" applyFill="1" applyBorder="1" applyAlignment="1" applyProtection="1">
      <alignment vertical="top"/>
      <protection locked="0"/>
    </xf>
    <xf numFmtId="43" fontId="10" fillId="0" borderId="12" xfId="1" applyNumberFormat="1" applyFont="1" applyFill="1" applyBorder="1" applyAlignment="1" applyProtection="1">
      <alignment vertical="top"/>
      <protection locked="0"/>
    </xf>
    <xf numFmtId="43" fontId="10" fillId="0" borderId="12" xfId="1" applyNumberFormat="1" applyFont="1" applyFill="1" applyBorder="1" applyAlignment="1" applyProtection="1">
      <alignment vertical="top" wrapText="1"/>
      <protection locked="0"/>
    </xf>
    <xf numFmtId="43" fontId="10" fillId="0" borderId="0" xfId="1" applyNumberFormat="1" applyFont="1" applyFill="1"/>
    <xf numFmtId="43" fontId="11" fillId="0" borderId="22" xfId="1" applyNumberFormat="1" applyFont="1" applyFill="1" applyBorder="1" applyAlignment="1">
      <alignment horizontal="center" vertical="center" wrapText="1"/>
    </xf>
    <xf numFmtId="43" fontId="10" fillId="0" borderId="12" xfId="1" applyNumberFormat="1" applyFont="1" applyFill="1" applyBorder="1" applyAlignment="1" applyProtection="1">
      <alignment horizontal="center"/>
      <protection locked="0"/>
    </xf>
    <xf numFmtId="43" fontId="10" fillId="0" borderId="9" xfId="1" applyNumberFormat="1" applyFont="1" applyFill="1" applyBorder="1" applyAlignment="1" applyProtection="1">
      <protection locked="0"/>
    </xf>
    <xf numFmtId="43" fontId="10" fillId="0" borderId="11" xfId="1" applyNumberFormat="1" applyFont="1" applyFill="1" applyBorder="1" applyAlignment="1"/>
    <xf numFmtId="43" fontId="10" fillId="0" borderId="16" xfId="1" applyNumberFormat="1" applyFont="1" applyFill="1" applyBorder="1" applyAlignment="1" applyProtection="1">
      <protection locked="0"/>
    </xf>
    <xf numFmtId="43" fontId="10" fillId="0" borderId="9" xfId="1" applyNumberFormat="1" applyFont="1" applyFill="1" applyBorder="1" applyAlignment="1"/>
    <xf numFmtId="43" fontId="10" fillId="0" borderId="12" xfId="1" applyNumberFormat="1" applyFont="1" applyFill="1" applyBorder="1" applyAlignment="1" applyProtection="1">
      <protection locked="0"/>
    </xf>
    <xf numFmtId="49" fontId="56" fillId="0" borderId="12" xfId="0" applyNumberFormat="1" applyFont="1" applyFill="1" applyBorder="1" applyAlignment="1" applyProtection="1">
      <alignment wrapText="1"/>
      <protection locked="0"/>
    </xf>
    <xf numFmtId="43" fontId="10" fillId="0" borderId="16" xfId="1" applyNumberFormat="1" applyFont="1" applyFill="1" applyBorder="1" applyAlignment="1"/>
    <xf numFmtId="49" fontId="10" fillId="0" borderId="14" xfId="0" applyNumberFormat="1" applyFont="1" applyFill="1" applyBorder="1" applyAlignment="1"/>
    <xf numFmtId="43" fontId="10" fillId="0" borderId="21" xfId="1" applyNumberFormat="1" applyFont="1" applyFill="1" applyBorder="1" applyAlignment="1" applyProtection="1">
      <protection locked="0"/>
    </xf>
    <xf numFmtId="43" fontId="10" fillId="0" borderId="32" xfId="1" applyNumberFormat="1" applyFont="1" applyFill="1" applyBorder="1" applyAlignment="1" applyProtection="1">
      <protection locked="0"/>
    </xf>
    <xf numFmtId="49" fontId="10" fillId="0" borderId="9" xfId="0" applyNumberFormat="1" applyFont="1" applyFill="1" applyBorder="1" applyProtection="1">
      <protection locked="0"/>
    </xf>
    <xf numFmtId="49" fontId="12" fillId="0" borderId="31" xfId="0" applyNumberFormat="1" applyFont="1" applyFill="1" applyBorder="1" applyAlignment="1">
      <alignment vertical="top" wrapText="1"/>
    </xf>
    <xf numFmtId="49" fontId="10" fillId="0" borderId="34" xfId="0" applyNumberFormat="1" applyFont="1" applyFill="1" applyBorder="1" applyAlignment="1" applyProtection="1">
      <alignment vertical="top"/>
      <protection locked="0"/>
    </xf>
    <xf numFmtId="49" fontId="10" fillId="0" borderId="19" xfId="0" applyNumberFormat="1" applyFont="1" applyFill="1" applyBorder="1" applyAlignment="1" applyProtection="1">
      <alignment vertical="top"/>
      <protection locked="0"/>
    </xf>
    <xf numFmtId="49" fontId="10" fillId="0" borderId="27" xfId="0" applyNumberFormat="1" applyFont="1" applyFill="1" applyBorder="1" applyAlignment="1">
      <alignment vertical="top"/>
    </xf>
    <xf numFmtId="49" fontId="10" fillId="0" borderId="26" xfId="0" applyNumberFormat="1" applyFont="1" applyFill="1" applyBorder="1" applyAlignment="1">
      <alignment vertical="top"/>
    </xf>
    <xf numFmtId="0" fontId="14" fillId="0" borderId="9" xfId="6" applyFont="1" applyFill="1" applyBorder="1" applyAlignment="1">
      <alignment wrapText="1"/>
    </xf>
    <xf numFmtId="0" fontId="11" fillId="0" borderId="55" xfId="0" applyFont="1" applyFill="1" applyBorder="1" applyAlignment="1">
      <alignment horizontal="left" vertical="center"/>
    </xf>
    <xf numFmtId="0" fontId="10" fillId="0" borderId="37" xfId="0" applyFont="1" applyFill="1" applyBorder="1" applyAlignment="1">
      <alignment horizontal="centerContinuous" vertical="center"/>
    </xf>
    <xf numFmtId="0" fontId="11" fillId="0" borderId="37" xfId="0" applyFont="1" applyFill="1" applyBorder="1" applyAlignment="1">
      <alignment horizontal="centerContinuous" vertical="center"/>
    </xf>
    <xf numFmtId="0" fontId="11" fillId="0" borderId="37" xfId="0" applyFont="1" applyFill="1" applyBorder="1" applyAlignment="1">
      <alignment horizontal="centerContinuous"/>
    </xf>
    <xf numFmtId="0" fontId="11" fillId="0" borderId="40" xfId="0" applyFont="1" applyFill="1" applyBorder="1" applyAlignment="1">
      <alignment horizontal="centerContinuous"/>
    </xf>
    <xf numFmtId="0" fontId="11" fillId="0" borderId="95" xfId="0" applyFont="1" applyFill="1" applyBorder="1" applyAlignment="1">
      <alignment horizontal="center" vertical="center" wrapText="1"/>
    </xf>
    <xf numFmtId="0" fontId="11" fillId="0" borderId="96" xfId="0" applyFont="1" applyFill="1" applyBorder="1" applyAlignment="1">
      <alignment horizontal="centerContinuous" vertical="center" wrapText="1"/>
    </xf>
    <xf numFmtId="0" fontId="11" fillId="0" borderId="99" xfId="0" applyFont="1" applyFill="1" applyBorder="1" applyAlignment="1">
      <alignment horizontal="centerContinuous" vertical="center" wrapText="1"/>
    </xf>
    <xf numFmtId="0" fontId="11" fillId="0" borderId="59" xfId="0" applyFont="1" applyFill="1" applyBorder="1" applyAlignment="1">
      <alignment horizontal="centerContinuous" vertical="center" wrapText="1"/>
    </xf>
    <xf numFmtId="0" fontId="12" fillId="0" borderId="83" xfId="0" applyFont="1" applyFill="1" applyBorder="1"/>
    <xf numFmtId="0" fontId="11" fillId="0" borderId="42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 wrapText="1" shrinkToFit="1"/>
    </xf>
    <xf numFmtId="0" fontId="10" fillId="0" borderId="41" xfId="0" applyFont="1" applyFill="1" applyBorder="1"/>
    <xf numFmtId="0" fontId="11" fillId="0" borderId="9" xfId="0" applyFont="1" applyFill="1" applyBorder="1" applyAlignment="1">
      <alignment horizontal="center" vertical="top" wrapText="1" shrinkToFit="1"/>
    </xf>
    <xf numFmtId="0" fontId="11" fillId="0" borderId="9" xfId="0" applyFont="1" applyFill="1" applyBorder="1" applyAlignment="1">
      <alignment horizontal="center" vertical="top" wrapText="1"/>
    </xf>
    <xf numFmtId="0" fontId="12" fillId="0" borderId="11" xfId="0" applyFont="1" applyFill="1" applyBorder="1"/>
    <xf numFmtId="0" fontId="12" fillId="0" borderId="36" xfId="0" applyFont="1" applyFill="1" applyBorder="1"/>
    <xf numFmtId="0" fontId="11" fillId="0" borderId="9" xfId="0" applyFont="1" applyFill="1" applyBorder="1" applyAlignment="1">
      <alignment horizontal="centerContinuous" wrapText="1"/>
    </xf>
    <xf numFmtId="0" fontId="11" fillId="0" borderId="9" xfId="0" applyFont="1" applyFill="1" applyBorder="1" applyAlignment="1">
      <alignment horizontal="centerContinuous"/>
    </xf>
    <xf numFmtId="0" fontId="11" fillId="0" borderId="46" xfId="0" applyFont="1" applyFill="1" applyBorder="1" applyAlignment="1">
      <alignment horizontal="center" vertical="center" wrapText="1"/>
    </xf>
    <xf numFmtId="9" fontId="10" fillId="0" borderId="9" xfId="0" applyNumberFormat="1" applyFont="1" applyFill="1" applyBorder="1"/>
    <xf numFmtId="0" fontId="10" fillId="0" borderId="84" xfId="0" applyFont="1" applyFill="1" applyBorder="1"/>
    <xf numFmtId="0" fontId="11" fillId="0" borderId="0" xfId="0" applyFont="1" applyFill="1" applyAlignment="1">
      <alignment horizontal="left" vertical="center" wrapText="1"/>
    </xf>
    <xf numFmtId="0" fontId="10" fillId="0" borderId="37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12" fillId="0" borderId="82" xfId="0" applyFont="1" applyFill="1" applyBorder="1" applyAlignment="1">
      <alignment horizontal="centerContinuous" vertical="center"/>
    </xf>
    <xf numFmtId="0" fontId="10" fillId="0" borderId="30" xfId="0" applyFont="1" applyFill="1" applyBorder="1" applyAlignment="1">
      <alignment horizontal="center" wrapText="1"/>
    </xf>
    <xf numFmtId="0" fontId="10" fillId="0" borderId="12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/>
    </xf>
    <xf numFmtId="0" fontId="10" fillId="0" borderId="30" xfId="0" applyFont="1" applyFill="1" applyBorder="1"/>
    <xf numFmtId="0" fontId="10" fillId="0" borderId="18" xfId="0" applyFont="1" applyFill="1" applyBorder="1"/>
    <xf numFmtId="0" fontId="12" fillId="0" borderId="30" xfId="0" applyFont="1" applyFill="1" applyBorder="1"/>
    <xf numFmtId="0" fontId="10" fillId="0" borderId="34" xfId="0" applyFont="1" applyFill="1" applyBorder="1"/>
    <xf numFmtId="0" fontId="12" fillId="0" borderId="34" xfId="0" applyFont="1" applyFill="1" applyBorder="1"/>
    <xf numFmtId="0" fontId="10" fillId="0" borderId="0" xfId="0" applyFont="1" applyFill="1" applyBorder="1"/>
    <xf numFmtId="49" fontId="10" fillId="0" borderId="17" xfId="0" applyNumberFormat="1" applyFont="1" applyFill="1" applyBorder="1" applyAlignment="1" applyProtection="1">
      <alignment vertical="center"/>
      <protection locked="0"/>
    </xf>
    <xf numFmtId="49" fontId="10" fillId="0" borderId="14" xfId="0" applyNumberFormat="1" applyFont="1" applyFill="1" applyBorder="1" applyAlignment="1" applyProtection="1">
      <alignment vertical="center"/>
      <protection locked="0"/>
    </xf>
    <xf numFmtId="43" fontId="10" fillId="0" borderId="16" xfId="1" applyNumberFormat="1" applyFont="1" applyFill="1" applyBorder="1" applyAlignment="1" applyProtection="1">
      <alignment vertical="center"/>
      <protection locked="0"/>
    </xf>
    <xf numFmtId="43" fontId="10" fillId="0" borderId="9" xfId="1" applyNumberFormat="1" applyFont="1" applyFill="1" applyBorder="1" applyAlignment="1">
      <alignment vertical="center"/>
    </xf>
    <xf numFmtId="0" fontId="16" fillId="0" borderId="0" xfId="0" applyFont="1" applyFill="1"/>
    <xf numFmtId="164" fontId="10" fillId="0" borderId="0" xfId="1" applyFont="1" applyFill="1" applyAlignment="1">
      <alignment vertical="center"/>
    </xf>
    <xf numFmtId="49" fontId="10" fillId="0" borderId="15" xfId="0" applyNumberFormat="1" applyFont="1" applyFill="1" applyBorder="1" applyAlignment="1">
      <alignment vertical="center"/>
    </xf>
    <xf numFmtId="49" fontId="10" fillId="0" borderId="16" xfId="0" applyNumberFormat="1" applyFont="1" applyFill="1" applyBorder="1" applyAlignment="1">
      <alignment vertical="center"/>
    </xf>
    <xf numFmtId="164" fontId="10" fillId="0" borderId="12" xfId="1" applyFont="1" applyFill="1" applyBorder="1" applyAlignment="1" applyProtection="1">
      <alignment horizontal="center" vertical="center"/>
      <protection locked="0"/>
    </xf>
    <xf numFmtId="164" fontId="10" fillId="0" borderId="30" xfId="1" applyFont="1" applyFill="1" applyBorder="1" applyAlignment="1">
      <alignment vertical="center"/>
    </xf>
    <xf numFmtId="49" fontId="10" fillId="0" borderId="9" xfId="0" applyNumberFormat="1" applyFont="1" applyFill="1" applyBorder="1" applyAlignment="1" applyProtection="1">
      <alignment horizontal="center" vertical="top"/>
      <protection locked="0"/>
    </xf>
    <xf numFmtId="4" fontId="10" fillId="0" borderId="9" xfId="0" applyNumberFormat="1" applyFont="1" applyFill="1" applyBorder="1" applyAlignment="1" applyProtection="1">
      <alignment horizontal="center" vertical="top"/>
      <protection locked="0"/>
    </xf>
    <xf numFmtId="49" fontId="10" fillId="0" borderId="9" xfId="0" applyNumberFormat="1" applyFont="1" applyFill="1" applyBorder="1" applyAlignment="1" applyProtection="1">
      <alignment horizontal="center" vertical="center"/>
      <protection locked="0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 applyProtection="1">
      <alignment horizontal="center" vertical="top" wrapText="1"/>
      <protection locked="0"/>
    </xf>
    <xf numFmtId="4" fontId="10" fillId="0" borderId="9" xfId="0" applyNumberFormat="1" applyFont="1" applyFill="1" applyBorder="1" applyAlignment="1">
      <alignment horizontal="center" vertical="center"/>
    </xf>
    <xf numFmtId="4" fontId="10" fillId="0" borderId="9" xfId="0" applyNumberFormat="1" applyFont="1" applyFill="1" applyBorder="1" applyAlignment="1" applyProtection="1">
      <alignment horizontal="center" vertical="center"/>
      <protection locked="0"/>
    </xf>
    <xf numFmtId="164" fontId="10" fillId="0" borderId="9" xfId="1" applyFont="1" applyFill="1" applyBorder="1" applyAlignment="1">
      <alignment vertical="center"/>
    </xf>
    <xf numFmtId="49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14" fontId="10" fillId="0" borderId="0" xfId="0" applyNumberFormat="1" applyFont="1" applyFill="1" applyAlignment="1">
      <alignment vertical="top"/>
    </xf>
    <xf numFmtId="49" fontId="10" fillId="0" borderId="20" xfId="0" applyNumberFormat="1" applyFont="1" applyFill="1" applyBorder="1" applyAlignment="1">
      <alignment vertical="top"/>
    </xf>
    <xf numFmtId="49" fontId="10" fillId="0" borderId="13" xfId="0" applyNumberFormat="1" applyFont="1" applyFill="1" applyBorder="1" applyAlignment="1">
      <alignment vertical="top"/>
    </xf>
    <xf numFmtId="49" fontId="11" fillId="0" borderId="15" xfId="0" applyNumberFormat="1" applyFont="1" applyFill="1" applyBorder="1" applyAlignment="1">
      <alignment vertical="top"/>
    </xf>
    <xf numFmtId="49" fontId="11" fillId="0" borderId="14" xfId="0" applyNumberFormat="1" applyFont="1" applyFill="1" applyBorder="1" applyAlignment="1">
      <alignment vertical="top"/>
    </xf>
    <xf numFmtId="49" fontId="11" fillId="0" borderId="16" xfId="0" applyNumberFormat="1" applyFont="1" applyFill="1" applyBorder="1" applyAlignment="1">
      <alignment vertical="top"/>
    </xf>
    <xf numFmtId="49" fontId="11" fillId="0" borderId="20" xfId="0" applyNumberFormat="1" applyFont="1" applyFill="1" applyBorder="1" applyAlignment="1">
      <alignment vertical="top" wrapText="1"/>
    </xf>
    <xf numFmtId="49" fontId="11" fillId="0" borderId="17" xfId="0" applyNumberFormat="1" applyFont="1" applyFill="1" applyBorder="1" applyAlignment="1">
      <alignment vertical="top" wrapText="1"/>
    </xf>
    <xf numFmtId="49" fontId="11" fillId="0" borderId="0" xfId="0" applyNumberFormat="1" applyFont="1" applyFill="1" applyBorder="1" applyAlignment="1">
      <alignment horizontal="center" vertical="top"/>
    </xf>
    <xf numFmtId="14" fontId="11" fillId="0" borderId="9" xfId="0" applyNumberFormat="1" applyFont="1" applyFill="1" applyBorder="1" applyAlignment="1">
      <alignment horizontal="center" vertical="top" wrapText="1"/>
    </xf>
    <xf numFmtId="49" fontId="10" fillId="0" borderId="24" xfId="0" applyNumberFormat="1" applyFont="1" applyFill="1" applyBorder="1" applyAlignment="1" applyProtection="1">
      <alignment vertical="top" wrapText="1"/>
      <protection locked="0"/>
    </xf>
    <xf numFmtId="49" fontId="10" fillId="0" borderId="27" xfId="0" applyNumberFormat="1" applyFont="1" applyFill="1" applyBorder="1" applyAlignment="1" applyProtection="1">
      <alignment vertical="top"/>
      <protection locked="0"/>
    </xf>
    <xf numFmtId="49" fontId="10" fillId="0" borderId="26" xfId="0" applyNumberFormat="1" applyFont="1" applyFill="1" applyBorder="1" applyAlignment="1" applyProtection="1">
      <alignment vertical="top"/>
      <protection locked="0"/>
    </xf>
    <xf numFmtId="14" fontId="10" fillId="0" borderId="12" xfId="0" applyNumberFormat="1" applyFont="1" applyFill="1" applyBorder="1" applyAlignment="1" applyProtection="1">
      <alignment horizontal="center" vertical="top"/>
      <protection locked="0"/>
    </xf>
    <xf numFmtId="14" fontId="10" fillId="0" borderId="12" xfId="0" applyNumberFormat="1" applyFont="1" applyFill="1" applyBorder="1" applyAlignment="1" applyProtection="1">
      <alignment vertical="top"/>
      <protection locked="0"/>
    </xf>
    <xf numFmtId="14" fontId="10" fillId="0" borderId="11" xfId="0" applyNumberFormat="1" applyFont="1" applyFill="1" applyBorder="1" applyAlignment="1">
      <alignment vertical="top"/>
    </xf>
    <xf numFmtId="49" fontId="11" fillId="0" borderId="9" xfId="0" applyNumberFormat="1" applyFont="1" applyFill="1" applyBorder="1" applyAlignment="1">
      <alignment vertical="top"/>
    </xf>
    <xf numFmtId="14" fontId="10" fillId="0" borderId="9" xfId="0" applyNumberFormat="1" applyFont="1" applyFill="1" applyBorder="1" applyAlignment="1">
      <alignment vertical="top"/>
    </xf>
    <xf numFmtId="0" fontId="12" fillId="0" borderId="9" xfId="0" applyFont="1" applyFill="1" applyBorder="1" applyAlignment="1">
      <alignment vertical="center"/>
    </xf>
    <xf numFmtId="14" fontId="10" fillId="0" borderId="9" xfId="0" applyNumberFormat="1" applyFont="1" applyFill="1" applyBorder="1" applyAlignment="1" applyProtection="1">
      <alignment vertical="top"/>
      <protection locked="0"/>
    </xf>
    <xf numFmtId="0" fontId="12" fillId="0" borderId="9" xfId="0" applyFont="1" applyFill="1" applyBorder="1" applyAlignment="1"/>
    <xf numFmtId="49" fontId="11" fillId="0" borderId="9" xfId="0" applyNumberFormat="1" applyFont="1" applyFill="1" applyBorder="1" applyAlignment="1" applyProtection="1">
      <alignment vertical="center" wrapText="1"/>
      <protection locked="0"/>
    </xf>
    <xf numFmtId="49" fontId="11" fillId="0" borderId="9" xfId="0" applyNumberFormat="1" applyFont="1" applyFill="1" applyBorder="1" applyAlignment="1" applyProtection="1">
      <alignment vertical="center"/>
      <protection locked="0"/>
    </xf>
    <xf numFmtId="0" fontId="15" fillId="0" borderId="0" xfId="0" applyFont="1" applyFill="1" applyAlignment="1">
      <alignment horizontal="center"/>
    </xf>
    <xf numFmtId="0" fontId="15" fillId="0" borderId="0" xfId="0" applyFont="1" applyFill="1"/>
    <xf numFmtId="0" fontId="30" fillId="0" borderId="0" xfId="0" applyFont="1" applyFill="1"/>
    <xf numFmtId="49" fontId="27" fillId="0" borderId="15" xfId="0" applyNumberFormat="1" applyFont="1" applyFill="1" applyBorder="1" applyAlignment="1">
      <alignment horizontal="left" vertical="center"/>
    </xf>
    <xf numFmtId="0" fontId="27" fillId="0" borderId="14" xfId="0" applyFont="1" applyFill="1" applyBorder="1"/>
    <xf numFmtId="49" fontId="27" fillId="0" borderId="14" xfId="0" applyNumberFormat="1" applyFont="1" applyFill="1" applyBorder="1" applyProtection="1">
      <protection locked="0"/>
    </xf>
    <xf numFmtId="0" fontId="15" fillId="0" borderId="0" xfId="0" applyFont="1" applyFill="1" applyAlignment="1"/>
    <xf numFmtId="0" fontId="30" fillId="0" borderId="0" xfId="0" applyFont="1" applyFill="1" applyAlignment="1"/>
    <xf numFmtId="49" fontId="27" fillId="0" borderId="0" xfId="0" applyNumberFormat="1" applyFont="1" applyFill="1" applyAlignment="1"/>
    <xf numFmtId="49" fontId="10" fillId="0" borderId="26" xfId="0" applyNumberFormat="1" applyFont="1" applyFill="1" applyBorder="1" applyAlignment="1">
      <alignment horizontal="center"/>
    </xf>
    <xf numFmtId="49" fontId="10" fillId="0" borderId="16" xfId="0" applyNumberFormat="1" applyFont="1" applyFill="1" applyBorder="1" applyAlignment="1">
      <alignment horizontal="center"/>
    </xf>
    <xf numFmtId="49" fontId="10" fillId="0" borderId="17" xfId="0" applyNumberFormat="1" applyFont="1" applyFill="1" applyBorder="1" applyAlignment="1">
      <alignment horizontal="center"/>
    </xf>
    <xf numFmtId="0" fontId="11" fillId="0" borderId="9" xfId="0" applyFont="1" applyFill="1" applyBorder="1" applyAlignment="1"/>
    <xf numFmtId="0" fontId="11" fillId="0" borderId="0" xfId="0" applyFont="1" applyFill="1" applyBorder="1" applyAlignment="1"/>
    <xf numFmtId="49" fontId="10" fillId="0" borderId="26" xfId="0" applyNumberFormat="1" applyFont="1" applyFill="1" applyBorder="1" applyAlignment="1">
      <alignment horizontal="center" vertical="top"/>
    </xf>
    <xf numFmtId="49" fontId="10" fillId="0" borderId="16" xfId="0" applyNumberFormat="1" applyFont="1" applyFill="1" applyBorder="1" applyAlignment="1">
      <alignment horizontal="center" vertical="top"/>
    </xf>
    <xf numFmtId="0" fontId="11" fillId="0" borderId="0" xfId="0" applyFont="1" applyFill="1" applyAlignment="1">
      <alignment vertical="top"/>
    </xf>
    <xf numFmtId="0" fontId="11" fillId="0" borderId="1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 shrinkToFit="1"/>
    </xf>
    <xf numFmtId="0" fontId="11" fillId="0" borderId="20" xfId="0" applyFont="1" applyFill="1" applyBorder="1" applyAlignment="1">
      <alignment horizontal="center" vertical="top" shrinkToFit="1"/>
    </xf>
    <xf numFmtId="0" fontId="10" fillId="0" borderId="15" xfId="0" applyFont="1" applyFill="1" applyBorder="1" applyAlignment="1"/>
    <xf numFmtId="0" fontId="10" fillId="0" borderId="0" xfId="0" applyFont="1" applyFill="1" applyAlignment="1"/>
    <xf numFmtId="0" fontId="11" fillId="0" borderId="9" xfId="0" applyFont="1" applyFill="1" applyBorder="1" applyAlignment="1">
      <alignment horizontal="center" vertical="center" shrinkToFit="1"/>
    </xf>
    <xf numFmtId="0" fontId="10" fillId="0" borderId="9" xfId="0" applyFont="1" applyFill="1" applyBorder="1" applyAlignment="1"/>
    <xf numFmtId="0" fontId="12" fillId="0" borderId="11" xfId="0" applyFont="1" applyFill="1" applyBorder="1" applyAlignment="1"/>
    <xf numFmtId="0" fontId="11" fillId="0" borderId="0" xfId="0" applyFont="1" applyFill="1" applyAlignment="1">
      <alignment horizontal="left" vertical="center"/>
    </xf>
    <xf numFmtId="3" fontId="10" fillId="0" borderId="9" xfId="0" applyNumberFormat="1" applyFont="1" applyFill="1" applyBorder="1" applyAlignment="1" applyProtection="1">
      <protection locked="0"/>
    </xf>
    <xf numFmtId="49" fontId="57" fillId="0" borderId="12" xfId="0" applyNumberFormat="1" applyFont="1" applyFill="1" applyBorder="1" applyAlignment="1" applyProtection="1">
      <alignment wrapText="1"/>
      <protection locked="0"/>
    </xf>
    <xf numFmtId="49" fontId="57" fillId="0" borderId="9" xfId="0" applyNumberFormat="1" applyFont="1" applyFill="1" applyBorder="1" applyAlignment="1" applyProtection="1">
      <protection locked="0"/>
    </xf>
    <xf numFmtId="4" fontId="57" fillId="0" borderId="9" xfId="0" applyNumberFormat="1" applyFont="1" applyFill="1" applyBorder="1" applyAlignment="1" applyProtection="1">
      <protection locked="0"/>
    </xf>
    <xf numFmtId="49" fontId="57" fillId="0" borderId="12" xfId="0" applyNumberFormat="1" applyFont="1" applyFill="1" applyBorder="1" applyAlignment="1" applyProtection="1">
      <protection locked="0"/>
    </xf>
    <xf numFmtId="49" fontId="57" fillId="0" borderId="15" xfId="0" applyNumberFormat="1" applyFont="1" applyFill="1" applyBorder="1" applyAlignment="1" applyProtection="1">
      <protection locked="0"/>
    </xf>
    <xf numFmtId="3" fontId="10" fillId="0" borderId="9" xfId="0" applyNumberFormat="1" applyFont="1" applyFill="1" applyBorder="1" applyAlignment="1"/>
    <xf numFmtId="49" fontId="10" fillId="0" borderId="32" xfId="0" applyNumberFormat="1" applyFont="1" applyFill="1" applyBorder="1"/>
    <xf numFmtId="0" fontId="10" fillId="0" borderId="0" xfId="6" applyFont="1" applyFill="1"/>
    <xf numFmtId="0" fontId="11" fillId="0" borderId="0" xfId="6" applyFont="1" applyFill="1"/>
    <xf numFmtId="0" fontId="11" fillId="0" borderId="0" xfId="6" applyFont="1" applyFill="1" applyAlignment="1">
      <alignment horizontal="center"/>
    </xf>
    <xf numFmtId="0" fontId="58" fillId="0" borderId="111" xfId="6" applyFont="1" applyFill="1" applyBorder="1" applyAlignment="1">
      <alignment horizontal="center" vertical="top" wrapText="1"/>
    </xf>
    <xf numFmtId="0" fontId="58" fillId="0" borderId="116" xfId="6" applyFont="1" applyFill="1" applyBorder="1" applyAlignment="1">
      <alignment horizontal="center" vertical="top" wrapText="1"/>
    </xf>
    <xf numFmtId="0" fontId="58" fillId="0" borderId="0" xfId="6" applyFont="1" applyFill="1" applyAlignment="1">
      <alignment horizontal="center"/>
    </xf>
    <xf numFmtId="168" fontId="36" fillId="0" borderId="119" xfId="6" applyNumberFormat="1" applyFont="1" applyFill="1" applyBorder="1" applyAlignment="1">
      <alignment vertical="center"/>
    </xf>
    <xf numFmtId="0" fontId="36" fillId="0" borderId="119" xfId="6" applyFont="1" applyFill="1" applyBorder="1" applyAlignment="1">
      <alignment vertical="center"/>
    </xf>
    <xf numFmtId="0" fontId="36" fillId="0" borderId="120" xfId="6" applyFont="1" applyFill="1" applyBorder="1" applyAlignment="1">
      <alignment vertical="center"/>
    </xf>
    <xf numFmtId="0" fontId="11" fillId="0" borderId="121" xfId="6" applyFont="1" applyFill="1" applyBorder="1" applyAlignment="1">
      <alignment horizontal="center" vertical="center" wrapText="1"/>
    </xf>
    <xf numFmtId="0" fontId="11" fillId="0" borderId="114" xfId="6" applyFont="1" applyFill="1" applyBorder="1" applyAlignment="1">
      <alignment horizontal="center" vertical="center"/>
    </xf>
    <xf numFmtId="168" fontId="11" fillId="0" borderId="114" xfId="6" applyNumberFormat="1" applyFont="1" applyFill="1" applyBorder="1" applyAlignment="1">
      <alignment horizontal="right" vertical="center"/>
    </xf>
    <xf numFmtId="168" fontId="11" fillId="0" borderId="114" xfId="6" applyNumberFormat="1" applyFont="1" applyFill="1" applyBorder="1" applyAlignment="1">
      <alignment vertical="center"/>
    </xf>
    <xf numFmtId="14" fontId="11" fillId="0" borderId="111" xfId="6" applyNumberFormat="1" applyFont="1" applyFill="1" applyBorder="1" applyAlignment="1">
      <alignment horizontal="center" vertical="center"/>
    </xf>
    <xf numFmtId="0" fontId="11" fillId="0" borderId="111" xfId="6" applyFont="1" applyFill="1" applyBorder="1" applyAlignment="1">
      <alignment horizontal="center" vertical="center"/>
    </xf>
    <xf numFmtId="14" fontId="11" fillId="0" borderId="111" xfId="6" applyNumberFormat="1" applyFont="1" applyFill="1" applyBorder="1" applyAlignment="1">
      <alignment horizontal="right" vertical="center"/>
    </xf>
    <xf numFmtId="0" fontId="11" fillId="0" borderId="122" xfId="6" applyFont="1" applyFill="1" applyBorder="1" applyAlignment="1">
      <alignment vertical="center"/>
    </xf>
    <xf numFmtId="0" fontId="11" fillId="0" borderId="122" xfId="6" applyFont="1" applyFill="1" applyBorder="1" applyAlignment="1">
      <alignment horizontal="center" vertical="center"/>
    </xf>
    <xf numFmtId="168" fontId="11" fillId="0" borderId="122" xfId="6" applyNumberFormat="1" applyFont="1" applyFill="1" applyBorder="1" applyAlignment="1">
      <alignment horizontal="right" vertical="center"/>
    </xf>
    <xf numFmtId="168" fontId="11" fillId="0" borderId="122" xfId="6" applyNumberFormat="1" applyFont="1" applyFill="1" applyBorder="1" applyAlignment="1">
      <alignment vertical="center"/>
    </xf>
    <xf numFmtId="0" fontId="11" fillId="0" borderId="111" xfId="6" applyFont="1" applyFill="1" applyBorder="1" applyAlignment="1">
      <alignment vertical="center"/>
    </xf>
    <xf numFmtId="0" fontId="11" fillId="0" borderId="124" xfId="6" applyFont="1" applyFill="1" applyBorder="1" applyAlignment="1">
      <alignment vertical="center"/>
    </xf>
    <xf numFmtId="0" fontId="11" fillId="0" borderId="0" xfId="6" applyFont="1" applyFill="1" applyBorder="1" applyAlignment="1">
      <alignment horizontal="center" vertical="center" wrapText="1"/>
    </xf>
    <xf numFmtId="0" fontId="11" fillId="0" borderId="110" xfId="6" applyFont="1" applyFill="1" applyBorder="1" applyAlignment="1">
      <alignment horizontal="center" vertical="center"/>
    </xf>
    <xf numFmtId="168" fontId="11" fillId="0" borderId="110" xfId="6" applyNumberFormat="1" applyFont="1" applyFill="1" applyBorder="1" applyAlignment="1">
      <alignment horizontal="right" vertical="center"/>
    </xf>
    <xf numFmtId="168" fontId="11" fillId="0" borderId="110" xfId="6" applyNumberFormat="1" applyFont="1" applyFill="1" applyBorder="1" applyAlignment="1">
      <alignment vertical="center"/>
    </xf>
    <xf numFmtId="14" fontId="11" fillId="0" borderId="112" xfId="6" applyNumberFormat="1" applyFont="1" applyFill="1" applyBorder="1" applyAlignment="1">
      <alignment horizontal="center" vertical="center"/>
    </xf>
    <xf numFmtId="0" fontId="11" fillId="0" borderId="0" xfId="6" applyFont="1" applyFill="1" applyBorder="1" applyAlignment="1">
      <alignment vertical="center"/>
    </xf>
    <xf numFmtId="0" fontId="11" fillId="0" borderId="112" xfId="6" applyFont="1" applyFill="1" applyBorder="1" applyAlignment="1">
      <alignment vertical="center"/>
    </xf>
    <xf numFmtId="0" fontId="11" fillId="0" borderId="122" xfId="6" applyFont="1" applyFill="1" applyBorder="1" applyAlignment="1">
      <alignment horizontal="center" vertical="center" wrapText="1"/>
    </xf>
    <xf numFmtId="14" fontId="11" fillId="0" borderId="122" xfId="6" applyNumberFormat="1" applyFont="1" applyFill="1" applyBorder="1" applyAlignment="1">
      <alignment vertical="center"/>
    </xf>
    <xf numFmtId="14" fontId="11" fillId="0" borderId="126" xfId="6" applyNumberFormat="1" applyFont="1" applyFill="1" applyBorder="1" applyAlignment="1">
      <alignment vertical="center"/>
    </xf>
    <xf numFmtId="0" fontId="11" fillId="0" borderId="114" xfId="6" applyFont="1" applyFill="1" applyBorder="1" applyAlignment="1">
      <alignment horizontal="center" vertical="center" wrapText="1"/>
    </xf>
    <xf numFmtId="0" fontId="11" fillId="0" borderId="114" xfId="6" applyFont="1" applyFill="1" applyBorder="1" applyAlignment="1">
      <alignment vertical="center"/>
    </xf>
    <xf numFmtId="14" fontId="11" fillId="0" borderId="114" xfId="6" applyNumberFormat="1" applyFont="1" applyFill="1" applyBorder="1" applyAlignment="1">
      <alignment vertical="center"/>
    </xf>
    <xf numFmtId="14" fontId="11" fillId="0" borderId="128" xfId="6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 wrapText="1"/>
    </xf>
    <xf numFmtId="0" fontId="12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vertical="center" wrapText="1"/>
    </xf>
    <xf numFmtId="0" fontId="12" fillId="0" borderId="0" xfId="13" applyFont="1" applyFill="1"/>
    <xf numFmtId="0" fontId="12" fillId="0" borderId="0" xfId="13" applyFont="1" applyFill="1" applyAlignment="1"/>
    <xf numFmtId="0" fontId="12" fillId="0" borderId="0" xfId="13" applyFont="1" applyFill="1" applyAlignment="1">
      <alignment vertical="center" wrapText="1"/>
    </xf>
    <xf numFmtId="0" fontId="12" fillId="0" borderId="1" xfId="13" applyFont="1" applyFill="1" applyBorder="1" applyAlignment="1">
      <alignment horizontal="center" vertical="center" wrapText="1"/>
    </xf>
    <xf numFmtId="0" fontId="12" fillId="0" borderId="4" xfId="13" applyFont="1" applyFill="1" applyBorder="1" applyAlignment="1">
      <alignment horizontal="center" vertical="center" wrapText="1"/>
    </xf>
    <xf numFmtId="0" fontId="12" fillId="0" borderId="1" xfId="13" applyFont="1" applyFill="1" applyBorder="1" applyAlignment="1">
      <alignment vertical="center" wrapText="1"/>
    </xf>
    <xf numFmtId="0" fontId="12" fillId="0" borderId="4" xfId="13" applyFont="1" applyFill="1" applyBorder="1" applyAlignment="1">
      <alignment vertical="center" wrapText="1"/>
    </xf>
    <xf numFmtId="0" fontId="12" fillId="0" borderId="1" xfId="13" applyFont="1" applyFill="1" applyBorder="1" applyAlignment="1">
      <alignment horizontal="right" vertical="center" wrapText="1"/>
    </xf>
    <xf numFmtId="0" fontId="12" fillId="0" borderId="5" xfId="13" applyFont="1" applyFill="1" applyBorder="1"/>
    <xf numFmtId="0" fontId="15" fillId="0" borderId="4" xfId="13" applyFont="1" applyFill="1" applyBorder="1" applyAlignment="1">
      <alignment horizontal="center" vertical="center" wrapText="1"/>
    </xf>
    <xf numFmtId="0" fontId="27" fillId="0" borderId="0" xfId="6" applyFont="1" applyFill="1"/>
    <xf numFmtId="0" fontId="12" fillId="0" borderId="134" xfId="0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0" fontId="15" fillId="0" borderId="0" xfId="0" applyFont="1" applyFill="1" applyBorder="1" applyAlignment="1"/>
    <xf numFmtId="0" fontId="12" fillId="0" borderId="4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horizontal="left" vertical="center"/>
    </xf>
    <xf numFmtId="0" fontId="12" fillId="0" borderId="39" xfId="0" applyFont="1" applyFill="1" applyBorder="1" applyAlignment="1">
      <alignment horizontal="left" vertical="center"/>
    </xf>
    <xf numFmtId="49" fontId="27" fillId="0" borderId="9" xfId="0" applyNumberFormat="1" applyFont="1" applyFill="1" applyBorder="1" applyAlignment="1">
      <alignment horizontal="left" vertical="top"/>
    </xf>
    <xf numFmtId="0" fontId="29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horizontal="left" wrapText="1"/>
    </xf>
    <xf numFmtId="0" fontId="16" fillId="0" borderId="38" xfId="0" applyFont="1" applyBorder="1" applyAlignment="1"/>
    <xf numFmtId="0" fontId="12" fillId="0" borderId="59" xfId="0" applyFont="1" applyBorder="1" applyAlignment="1"/>
    <xf numFmtId="0" fontId="22" fillId="0" borderId="59" xfId="0" applyFont="1" applyBorder="1" applyAlignment="1">
      <alignment vertical="top"/>
    </xf>
    <xf numFmtId="0" fontId="12" fillId="0" borderId="38" xfId="0" applyFont="1" applyBorder="1" applyAlignment="1"/>
    <xf numFmtId="0" fontId="16" fillId="0" borderId="82" xfId="0" applyFont="1" applyBorder="1" applyAlignment="1"/>
    <xf numFmtId="0" fontId="12" fillId="0" borderId="0" xfId="0" applyFont="1" applyAlignment="1"/>
    <xf numFmtId="0" fontId="22" fillId="0" borderId="9" xfId="0" applyFont="1" applyFill="1" applyBorder="1" applyAlignment="1">
      <alignment horizontal="left" vertical="top" wrapText="1"/>
    </xf>
    <xf numFmtId="49" fontId="10" fillId="0" borderId="14" xfId="0" applyNumberFormat="1" applyFont="1" applyFill="1" applyBorder="1" applyAlignment="1">
      <alignment horizontal="center" wrapText="1"/>
    </xf>
    <xf numFmtId="0" fontId="12" fillId="0" borderId="9" xfId="0" applyFont="1" applyFill="1" applyBorder="1" applyAlignment="1">
      <alignment horizontal="left" vertical="top"/>
    </xf>
    <xf numFmtId="0" fontId="10" fillId="0" borderId="9" xfId="10" quotePrefix="1" applyFont="1" applyFill="1" applyBorder="1" applyAlignment="1">
      <alignment horizontal="left" vertical="top" wrapText="1"/>
    </xf>
    <xf numFmtId="0" fontId="11" fillId="0" borderId="9" xfId="8" applyFont="1" applyFill="1" applyBorder="1" applyAlignment="1">
      <alignment horizontal="left" vertical="top" wrapText="1"/>
    </xf>
    <xf numFmtId="49" fontId="10" fillId="0" borderId="19" xfId="0" applyNumberFormat="1" applyFont="1" applyFill="1" applyBorder="1" applyAlignment="1" applyProtection="1">
      <alignment horizontal="center" wrapText="1"/>
      <protection locked="0"/>
    </xf>
    <xf numFmtId="0" fontId="10" fillId="0" borderId="9" xfId="10" applyFont="1" applyFill="1" applyBorder="1" applyAlignment="1">
      <alignment horizontal="left" vertical="top" wrapText="1"/>
    </xf>
    <xf numFmtId="0" fontId="11" fillId="0" borderId="9" xfId="10" quotePrefix="1" applyFont="1" applyFill="1" applyBorder="1" applyAlignment="1">
      <alignment horizontal="left" vertical="top" wrapText="1"/>
    </xf>
    <xf numFmtId="49" fontId="10" fillId="0" borderId="20" xfId="0" applyNumberFormat="1" applyFont="1" applyFill="1" applyBorder="1" applyAlignment="1">
      <alignment horizontal="center" wrapText="1"/>
    </xf>
    <xf numFmtId="4" fontId="10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8" xfId="0" applyNumberFormat="1" applyFont="1" applyFill="1" applyBorder="1" applyAlignment="1" applyProtection="1">
      <alignment horizontal="center" wrapText="1"/>
      <protection locked="0"/>
    </xf>
    <xf numFmtId="49" fontId="10" fillId="0" borderId="34" xfId="0" applyNumberFormat="1" applyFont="1" applyFill="1" applyBorder="1" applyAlignment="1" applyProtection="1">
      <alignment horizontal="center" wrapText="1"/>
      <protection locked="0"/>
    </xf>
    <xf numFmtId="0" fontId="11" fillId="0" borderId="9" xfId="10" applyFont="1" applyFill="1" applyBorder="1" applyAlignment="1">
      <alignment horizontal="left" vertical="top" wrapText="1"/>
    </xf>
    <xf numFmtId="0" fontId="10" fillId="0" borderId="30" xfId="10" quotePrefix="1" applyFont="1" applyFill="1" applyBorder="1" applyAlignment="1">
      <alignment vertical="top" wrapText="1"/>
    </xf>
    <xf numFmtId="49" fontId="10" fillId="0" borderId="13" xfId="0" applyNumberFormat="1" applyFont="1" applyFill="1" applyBorder="1" applyAlignment="1" applyProtection="1">
      <alignment horizontal="center" vertical="top" wrapText="1"/>
      <protection locked="0"/>
    </xf>
    <xf numFmtId="164" fontId="10" fillId="0" borderId="0" xfId="5" applyNumberFormat="1" applyFont="1" applyFill="1" applyBorder="1" applyAlignment="1">
      <alignment horizontal="left" wrapText="1"/>
    </xf>
    <xf numFmtId="0" fontId="10" fillId="0" borderId="9" xfId="11" applyFont="1" applyFill="1" applyBorder="1" applyAlignment="1">
      <alignment wrapText="1"/>
    </xf>
    <xf numFmtId="0" fontId="10" fillId="0" borderId="9" xfId="10" quotePrefix="1" applyFont="1" applyFill="1" applyBorder="1" applyAlignment="1">
      <alignment horizontal="left" wrapText="1"/>
    </xf>
    <xf numFmtId="164" fontId="10" fillId="0" borderId="0" xfId="5" applyNumberFormat="1" applyFont="1" applyFill="1" applyBorder="1" applyAlignment="1">
      <alignment horizontal="left" vertical="center" wrapText="1"/>
    </xf>
    <xf numFmtId="0" fontId="22" fillId="0" borderId="30" xfId="0" applyFont="1" applyFill="1" applyBorder="1" applyAlignment="1">
      <alignment vertical="top" wrapText="1"/>
    </xf>
    <xf numFmtId="0" fontId="10" fillId="0" borderId="30" xfId="10" quotePrefix="1" applyFont="1" applyFill="1" applyBorder="1" applyAlignment="1">
      <alignment horizontal="left" wrapText="1"/>
    </xf>
    <xf numFmtId="43" fontId="10" fillId="0" borderId="12" xfId="5" applyFont="1" applyFill="1" applyBorder="1" applyAlignment="1" applyProtection="1">
      <alignment wrapText="1"/>
      <protection locked="0"/>
    </xf>
    <xf numFmtId="49" fontId="11" fillId="0" borderId="14" xfId="0" applyNumberFormat="1" applyFont="1" applyFill="1" applyBorder="1" applyAlignment="1">
      <alignment vertical="center"/>
    </xf>
    <xf numFmtId="49" fontId="10" fillId="0" borderId="19" xfId="0" applyNumberFormat="1" applyFont="1" applyFill="1" applyBorder="1" applyAlignment="1">
      <alignment wrapText="1"/>
    </xf>
    <xf numFmtId="49" fontId="11" fillId="0" borderId="20" xfId="0" applyNumberFormat="1" applyFont="1" applyFill="1" applyBorder="1"/>
    <xf numFmtId="4" fontId="10" fillId="0" borderId="21" xfId="0" applyNumberFormat="1" applyFont="1" applyFill="1" applyBorder="1" applyAlignment="1" applyProtection="1">
      <alignment vertical="top" wrapText="1"/>
      <protection locked="0"/>
    </xf>
    <xf numFmtId="4" fontId="10" fillId="0" borderId="32" xfId="0" applyNumberFormat="1" applyFont="1" applyFill="1" applyBorder="1" applyAlignment="1" applyProtection="1">
      <alignment vertical="top" wrapText="1"/>
      <protection locked="0"/>
    </xf>
    <xf numFmtId="0" fontId="10" fillId="0" borderId="9" xfId="12" applyFont="1" applyFill="1" applyBorder="1" applyAlignment="1" applyProtection="1">
      <alignment wrapText="1"/>
      <protection locked="0"/>
    </xf>
    <xf numFmtId="43" fontId="10" fillId="0" borderId="16" xfId="5" applyFont="1" applyFill="1" applyBorder="1" applyAlignment="1" applyProtection="1">
      <alignment wrapText="1"/>
      <protection locked="0"/>
    </xf>
    <xf numFmtId="43" fontId="10" fillId="0" borderId="30" xfId="5" applyFont="1" applyFill="1" applyBorder="1" applyAlignment="1" applyProtection="1">
      <alignment wrapText="1"/>
      <protection locked="0"/>
    </xf>
    <xf numFmtId="49" fontId="10" fillId="0" borderId="34" xfId="0" applyNumberFormat="1" applyFont="1" applyFill="1" applyBorder="1" applyAlignment="1" applyProtection="1">
      <alignment wrapText="1"/>
      <protection locked="0"/>
    </xf>
    <xf numFmtId="49" fontId="11" fillId="0" borderId="0" xfId="0" applyNumberFormat="1" applyFont="1" applyFill="1" applyBorder="1" applyAlignment="1">
      <alignment vertical="top" wrapText="1"/>
    </xf>
    <xf numFmtId="49" fontId="11" fillId="0" borderId="13" xfId="0" applyNumberFormat="1" applyFont="1" applyFill="1" applyBorder="1" applyAlignment="1">
      <alignment vertical="top"/>
    </xf>
    <xf numFmtId="49" fontId="10" fillId="0" borderId="37" xfId="0" applyNumberFormat="1" applyFont="1" applyFill="1" applyBorder="1" applyAlignment="1" applyProtection="1">
      <alignment vertical="top"/>
      <protection locked="0"/>
    </xf>
    <xf numFmtId="4" fontId="10" fillId="0" borderId="37" xfId="0" applyNumberFormat="1" applyFont="1" applyFill="1" applyBorder="1" applyAlignment="1" applyProtection="1">
      <alignment vertical="top"/>
      <protection locked="0"/>
    </xf>
    <xf numFmtId="4" fontId="10" fillId="0" borderId="37" xfId="0" applyNumberFormat="1" applyFont="1" applyFill="1" applyBorder="1" applyAlignment="1" applyProtection="1">
      <alignment vertical="top" wrapText="1"/>
      <protection locked="0"/>
    </xf>
    <xf numFmtId="49" fontId="10" fillId="0" borderId="37" xfId="0" applyNumberFormat="1" applyFont="1" applyFill="1" applyBorder="1" applyAlignment="1" applyProtection="1">
      <alignment vertical="top" wrapText="1"/>
      <protection locked="0"/>
    </xf>
    <xf numFmtId="49" fontId="10" fillId="0" borderId="40" xfId="0" applyNumberFormat="1" applyFont="1" applyFill="1" applyBorder="1" applyAlignment="1" applyProtection="1">
      <alignment vertical="top" wrapText="1"/>
      <protection locked="0"/>
    </xf>
    <xf numFmtId="49" fontId="10" fillId="0" borderId="11" xfId="0" applyNumberFormat="1" applyFont="1" applyFill="1" applyBorder="1" applyAlignment="1" applyProtection="1">
      <alignment vertical="top"/>
      <protection locked="0"/>
    </xf>
    <xf numFmtId="4" fontId="10" fillId="0" borderId="11" xfId="0" applyNumberFormat="1" applyFont="1" applyFill="1" applyBorder="1" applyAlignment="1" applyProtection="1">
      <alignment vertical="top"/>
      <protection locked="0"/>
    </xf>
    <xf numFmtId="4" fontId="10" fillId="0" borderId="11" xfId="0" applyNumberFormat="1" applyFont="1" applyFill="1" applyBorder="1" applyAlignment="1" applyProtection="1">
      <alignment vertical="top" wrapText="1"/>
      <protection locked="0"/>
    </xf>
    <xf numFmtId="49" fontId="10" fillId="0" borderId="11" xfId="0" applyNumberFormat="1" applyFont="1" applyFill="1" applyBorder="1" applyAlignment="1" applyProtection="1">
      <alignment vertical="top" wrapText="1"/>
      <protection locked="0"/>
    </xf>
    <xf numFmtId="49" fontId="10" fillId="0" borderId="71" xfId="0" applyNumberFormat="1" applyFont="1" applyFill="1" applyBorder="1" applyAlignment="1" applyProtection="1">
      <alignment vertical="top" wrapText="1"/>
      <protection locked="0"/>
    </xf>
    <xf numFmtId="49" fontId="10" fillId="0" borderId="91" xfId="0" applyNumberFormat="1" applyFont="1" applyFill="1" applyBorder="1" applyAlignment="1" applyProtection="1">
      <alignment vertical="top" wrapText="1"/>
      <protection locked="0"/>
    </xf>
    <xf numFmtId="49" fontId="11" fillId="0" borderId="12" xfId="0" applyNumberFormat="1" applyFont="1" applyFill="1" applyBorder="1" applyAlignment="1">
      <alignment vertical="top"/>
    </xf>
    <xf numFmtId="43" fontId="10" fillId="0" borderId="0" xfId="5" applyFont="1" applyFill="1"/>
    <xf numFmtId="43" fontId="10" fillId="0" borderId="12" xfId="5" applyFont="1" applyFill="1" applyBorder="1" applyAlignment="1" applyProtection="1">
      <alignment horizontal="center"/>
      <protection locked="0"/>
    </xf>
    <xf numFmtId="43" fontId="10" fillId="0" borderId="11" xfId="5" applyFont="1" applyFill="1" applyBorder="1" applyAlignment="1"/>
    <xf numFmtId="4" fontId="10" fillId="0" borderId="11" xfId="0" applyNumberFormat="1" applyFont="1" applyFill="1" applyBorder="1" applyAlignment="1" applyProtection="1">
      <alignment horizontal="center" vertical="center"/>
      <protection locked="0"/>
    </xf>
    <xf numFmtId="43" fontId="10" fillId="0" borderId="11" xfId="5" applyFont="1" applyFill="1" applyBorder="1" applyAlignment="1" applyProtection="1">
      <protection locked="0"/>
    </xf>
    <xf numFmtId="4" fontId="10" fillId="0" borderId="9" xfId="0" applyNumberFormat="1" applyFont="1" applyFill="1" applyBorder="1" applyAlignment="1" applyProtection="1">
      <alignment horizontal="center" wrapText="1"/>
      <protection locked="0"/>
    </xf>
    <xf numFmtId="4" fontId="10" fillId="0" borderId="9" xfId="0" applyNumberFormat="1" applyFont="1" applyFill="1" applyBorder="1" applyAlignment="1">
      <alignment horizontal="center" wrapText="1"/>
    </xf>
    <xf numFmtId="4" fontId="10" fillId="0" borderId="21" xfId="0" applyNumberFormat="1" applyFont="1" applyFill="1" applyBorder="1" applyAlignment="1" applyProtection="1">
      <alignment horizontal="center" wrapText="1"/>
      <protection locked="0"/>
    </xf>
    <xf numFmtId="49" fontId="10" fillId="0" borderId="19" xfId="0" applyNumberFormat="1" applyFont="1" applyFill="1" applyBorder="1" applyAlignment="1">
      <alignment horizontal="center" vertical="top" wrapText="1"/>
    </xf>
    <xf numFmtId="164" fontId="10" fillId="0" borderId="0" xfId="5" applyNumberFormat="1" applyFont="1" applyFill="1" applyBorder="1" applyAlignment="1">
      <alignment horizontal="right" wrapText="1"/>
    </xf>
    <xf numFmtId="49" fontId="10" fillId="0" borderId="16" xfId="0" applyNumberFormat="1" applyFont="1" applyFill="1" applyBorder="1" applyAlignment="1" applyProtection="1">
      <alignment horizontal="center"/>
      <protection locked="0"/>
    </xf>
    <xf numFmtId="49" fontId="10" fillId="0" borderId="15" xfId="0" applyNumberFormat="1" applyFont="1" applyFill="1" applyBorder="1" applyAlignment="1">
      <alignment horizontal="center"/>
    </xf>
    <xf numFmtId="49" fontId="10" fillId="0" borderId="19" xfId="0" applyNumberFormat="1" applyFont="1" applyFill="1" applyBorder="1" applyAlignment="1" applyProtection="1">
      <alignment horizontal="center"/>
      <protection locked="0"/>
    </xf>
    <xf numFmtId="4" fontId="10" fillId="0" borderId="12" xfId="0" applyNumberFormat="1" applyFont="1" applyFill="1" applyBorder="1" applyAlignment="1">
      <alignment vertical="center"/>
    </xf>
    <xf numFmtId="49" fontId="10" fillId="0" borderId="18" xfId="0" applyNumberFormat="1" applyFont="1" applyFill="1" applyBorder="1" applyAlignment="1">
      <alignment horizontal="center"/>
    </xf>
    <xf numFmtId="49" fontId="10" fillId="0" borderId="19" xfId="0" applyNumberFormat="1" applyFont="1" applyFill="1" applyBorder="1" applyAlignment="1"/>
    <xf numFmtId="49" fontId="10" fillId="0" borderId="12" xfId="0" applyNumberFormat="1" applyFont="1" applyFill="1" applyBorder="1" applyAlignment="1">
      <alignment horizontal="center"/>
    </xf>
    <xf numFmtId="49" fontId="10" fillId="0" borderId="13" xfId="0" applyNumberFormat="1" applyFont="1" applyFill="1" applyBorder="1" applyAlignment="1" applyProtection="1">
      <alignment horizontal="center" vertical="top"/>
      <protection locked="0"/>
    </xf>
    <xf numFmtId="49" fontId="10" fillId="0" borderId="0" xfId="0" applyNumberFormat="1" applyFont="1" applyFill="1" applyAlignment="1">
      <alignment horizontal="center" vertical="top"/>
    </xf>
    <xf numFmtId="49" fontId="11" fillId="0" borderId="0" xfId="0" applyNumberFormat="1" applyFont="1" applyFill="1" applyAlignment="1" applyProtection="1">
      <alignment horizontal="center" vertical="top"/>
      <protection locked="0"/>
    </xf>
    <xf numFmtId="49" fontId="10" fillId="0" borderId="30" xfId="0" applyNumberFormat="1" applyFont="1" applyFill="1" applyBorder="1" applyAlignment="1">
      <alignment vertical="top"/>
    </xf>
    <xf numFmtId="4" fontId="10" fillId="0" borderId="30" xfId="0" applyNumberFormat="1" applyFont="1" applyFill="1" applyBorder="1" applyAlignment="1">
      <alignment vertical="top"/>
    </xf>
    <xf numFmtId="49" fontId="10" fillId="0" borderId="30" xfId="0" applyNumberFormat="1" applyFont="1" applyFill="1" applyBorder="1" applyAlignment="1">
      <alignment horizontal="center" vertical="top"/>
    </xf>
    <xf numFmtId="49" fontId="10" fillId="0" borderId="18" xfId="0" applyNumberFormat="1" applyFont="1" applyFill="1" applyBorder="1" applyAlignment="1">
      <alignment vertical="top"/>
    </xf>
    <xf numFmtId="49" fontId="10" fillId="0" borderId="15" xfId="0" applyNumberFormat="1" applyFont="1" applyFill="1" applyBorder="1" applyAlignment="1">
      <alignment horizontal="center" vertical="top"/>
    </xf>
    <xf numFmtId="49" fontId="10" fillId="0" borderId="36" xfId="0" applyNumberFormat="1" applyFont="1" applyFill="1" applyBorder="1" applyAlignment="1">
      <alignment horizontal="center"/>
    </xf>
    <xf numFmtId="4" fontId="10" fillId="0" borderId="29" xfId="0" applyNumberFormat="1" applyFont="1" applyFill="1" applyBorder="1" applyAlignment="1" applyProtection="1">
      <alignment vertical="center"/>
      <protection locked="0"/>
    </xf>
    <xf numFmtId="4" fontId="10" fillId="0" borderId="30" xfId="0" applyNumberFormat="1" applyFont="1" applyFill="1" applyBorder="1" applyAlignment="1" applyProtection="1">
      <alignment vertical="center"/>
      <protection locked="0"/>
    </xf>
    <xf numFmtId="43" fontId="10" fillId="0" borderId="19" xfId="5" applyFont="1" applyFill="1" applyBorder="1" applyAlignment="1" applyProtection="1">
      <protection locked="0"/>
    </xf>
    <xf numFmtId="43" fontId="10" fillId="0" borderId="0" xfId="5" applyFont="1" applyFill="1" applyBorder="1"/>
    <xf numFmtId="49" fontId="11" fillId="0" borderId="32" xfId="0" applyNumberFormat="1" applyFont="1" applyFill="1" applyBorder="1" applyAlignment="1" applyProtection="1">
      <alignment vertical="center" wrapText="1"/>
      <protection locked="0"/>
    </xf>
    <xf numFmtId="4" fontId="11" fillId="0" borderId="9" xfId="0" applyNumberFormat="1" applyFont="1" applyFill="1" applyBorder="1" applyAlignment="1" applyProtection="1">
      <alignment vertical="center"/>
      <protection locked="0"/>
    </xf>
    <xf numFmtId="4" fontId="11" fillId="0" borderId="9" xfId="0" applyNumberFormat="1" applyFont="1" applyFill="1" applyBorder="1" applyAlignment="1">
      <alignment vertical="center"/>
    </xf>
    <xf numFmtId="49" fontId="11" fillId="0" borderId="55" xfId="0" applyNumberFormat="1" applyFont="1" applyFill="1" applyBorder="1" applyAlignment="1">
      <alignment vertical="top"/>
    </xf>
    <xf numFmtId="49" fontId="10" fillId="0" borderId="37" xfId="0" applyNumberFormat="1" applyFont="1" applyFill="1" applyBorder="1" applyAlignment="1">
      <alignment vertical="top"/>
    </xf>
    <xf numFmtId="4" fontId="10" fillId="0" borderId="29" xfId="0" applyNumberFormat="1" applyFont="1" applyFill="1" applyBorder="1" applyAlignment="1" applyProtection="1">
      <alignment vertical="top"/>
      <protection locked="0"/>
    </xf>
    <xf numFmtId="4" fontId="11" fillId="0" borderId="29" xfId="0" applyNumberFormat="1" applyFont="1" applyFill="1" applyBorder="1" applyAlignment="1" applyProtection="1">
      <alignment vertical="top"/>
      <protection locked="0"/>
    </xf>
    <xf numFmtId="49" fontId="10" fillId="0" borderId="29" xfId="0" applyNumberFormat="1" applyFont="1" applyFill="1" applyBorder="1" applyAlignment="1">
      <alignment vertical="top"/>
    </xf>
    <xf numFmtId="49" fontId="10" fillId="0" borderId="57" xfId="0" applyNumberFormat="1" applyFont="1" applyFill="1" applyBorder="1" applyAlignment="1">
      <alignment horizontal="center" vertical="top" wrapText="1"/>
    </xf>
    <xf numFmtId="49" fontId="10" fillId="0" borderId="37" xfId="0" applyNumberFormat="1" applyFont="1" applyFill="1" applyBorder="1" applyAlignment="1">
      <alignment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52" xfId="0" applyNumberFormat="1" applyFont="1" applyFill="1" applyBorder="1" applyAlignment="1">
      <alignment vertical="top"/>
    </xf>
    <xf numFmtId="4" fontId="11" fillId="0" borderId="11" xfId="0" applyNumberFormat="1" applyFont="1" applyFill="1" applyBorder="1" applyAlignment="1" applyProtection="1">
      <alignment vertical="top"/>
      <protection locked="0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71" xfId="0" applyNumberFormat="1" applyFont="1" applyFill="1" applyBorder="1" applyAlignment="1">
      <alignment vertical="top"/>
    </xf>
    <xf numFmtId="49" fontId="10" fillId="0" borderId="33" xfId="0" applyNumberFormat="1" applyFont="1" applyFill="1" applyBorder="1" applyAlignment="1" applyProtection="1">
      <alignment horizontal="center" vertical="center"/>
      <protection locked="0"/>
    </xf>
    <xf numFmtId="49" fontId="10" fillId="0" borderId="14" xfId="0" applyNumberFormat="1" applyFont="1" applyFill="1" applyBorder="1" applyAlignment="1">
      <alignment vertical="center" wrapText="1"/>
    </xf>
    <xf numFmtId="43" fontId="10" fillId="0" borderId="0" xfId="5" applyFont="1" applyFill="1" applyAlignment="1">
      <alignment vertical="center"/>
    </xf>
    <xf numFmtId="49" fontId="11" fillId="0" borderId="33" xfId="0" applyNumberFormat="1" applyFont="1" applyFill="1" applyBorder="1" applyAlignment="1" applyProtection="1">
      <alignment horizontal="center" vertical="center"/>
      <protection locked="0"/>
    </xf>
    <xf numFmtId="49" fontId="11" fillId="0" borderId="17" xfId="0" applyNumberFormat="1" applyFont="1" applyFill="1" applyBorder="1" applyAlignment="1" applyProtection="1">
      <alignment horizontal="center" vertical="center"/>
      <protection locked="0"/>
    </xf>
    <xf numFmtId="49" fontId="11" fillId="0" borderId="0" xfId="0" applyNumberFormat="1" applyFont="1" applyFill="1" applyBorder="1" applyAlignment="1">
      <alignment horizontal="center" vertical="center"/>
    </xf>
    <xf numFmtId="49" fontId="11" fillId="0" borderId="33" xfId="0" applyNumberFormat="1" applyFont="1" applyFill="1" applyBorder="1" applyAlignment="1">
      <alignment horizontal="center" vertical="center"/>
    </xf>
    <xf numFmtId="49" fontId="11" fillId="0" borderId="38" xfId="0" applyNumberFormat="1" applyFont="1" applyFill="1" applyBorder="1" applyAlignment="1">
      <alignment horizontal="center" vertical="center" wrapText="1"/>
    </xf>
    <xf numFmtId="49" fontId="11" fillId="0" borderId="33" xfId="0" applyNumberFormat="1" applyFont="1" applyFill="1" applyBorder="1" applyAlignment="1">
      <alignment horizontal="center" vertical="center" wrapText="1"/>
    </xf>
    <xf numFmtId="49" fontId="11" fillId="0" borderId="34" xfId="0" applyNumberFormat="1" applyFont="1" applyFill="1" applyBorder="1" applyAlignment="1">
      <alignment horizontal="center" vertical="center"/>
    </xf>
    <xf numFmtId="49" fontId="11" fillId="0" borderId="32" xfId="0" applyNumberFormat="1" applyFont="1" applyFill="1" applyBorder="1" applyAlignment="1">
      <alignment horizontal="center" vertical="center" wrapText="1"/>
    </xf>
    <xf numFmtId="43" fontId="11" fillId="0" borderId="19" xfId="5" applyFont="1" applyFill="1" applyBorder="1" applyAlignment="1">
      <alignment horizontal="center" vertical="center" wrapText="1"/>
    </xf>
    <xf numFmtId="49" fontId="10" fillId="0" borderId="37" xfId="0" applyNumberFormat="1" applyFont="1" applyFill="1" applyBorder="1" applyAlignment="1" applyProtection="1">
      <alignment horizontal="center" vertical="center" wrapText="1"/>
      <protection locked="0"/>
    </xf>
    <xf numFmtId="43" fontId="10" fillId="0" borderId="37" xfId="5" applyFont="1" applyFill="1" applyBorder="1" applyAlignment="1" applyProtection="1">
      <alignment horizontal="center" vertical="center"/>
      <protection locked="0"/>
    </xf>
    <xf numFmtId="43" fontId="10" fillId="0" borderId="9" xfId="5" applyFont="1" applyFill="1" applyBorder="1" applyAlignment="1" applyProtection="1">
      <alignment vertical="center"/>
      <protection locked="0"/>
    </xf>
    <xf numFmtId="43" fontId="10" fillId="0" borderId="11" xfId="5" applyFont="1" applyFill="1" applyBorder="1" applyAlignment="1">
      <alignment vertical="center"/>
    </xf>
    <xf numFmtId="43" fontId="10" fillId="0" borderId="12" xfId="5" applyFont="1" applyFill="1" applyBorder="1" applyAlignment="1" applyProtection="1">
      <alignment vertical="center"/>
      <protection locked="0"/>
    </xf>
    <xf numFmtId="43" fontId="10" fillId="0" borderId="9" xfId="5" applyFont="1" applyFill="1" applyBorder="1" applyAlignment="1">
      <alignment vertical="center"/>
    </xf>
    <xf numFmtId="43" fontId="10" fillId="0" borderId="16" xfId="5" applyFont="1" applyFill="1" applyBorder="1" applyAlignment="1" applyProtection="1">
      <alignment vertical="center"/>
      <protection locked="0"/>
    </xf>
    <xf numFmtId="49" fontId="10" fillId="0" borderId="32" xfId="0" applyNumberFormat="1" applyFont="1" applyFill="1" applyBorder="1" applyAlignment="1" applyProtection="1">
      <alignment vertical="center"/>
      <protection locked="0"/>
    </xf>
    <xf numFmtId="4" fontId="11" fillId="0" borderId="9" xfId="0" applyNumberFormat="1" applyFont="1" applyFill="1" applyBorder="1" applyAlignment="1" applyProtection="1">
      <alignment horizontal="center" vertical="center"/>
      <protection locked="0"/>
    </xf>
    <xf numFmtId="43" fontId="11" fillId="0" borderId="9" xfId="5" applyFont="1" applyFill="1" applyBorder="1" applyAlignment="1" applyProtection="1">
      <alignment vertical="center"/>
      <protection locked="0"/>
    </xf>
    <xf numFmtId="4" fontId="11" fillId="0" borderId="12" xfId="0" applyNumberFormat="1" applyFont="1" applyFill="1" applyBorder="1" applyAlignment="1" applyProtection="1">
      <alignment horizontal="center" vertical="center"/>
      <protection locked="0"/>
    </xf>
    <xf numFmtId="49" fontId="11" fillId="0" borderId="12" xfId="0" applyNumberFormat="1" applyFont="1" applyFill="1" applyBorder="1" applyAlignment="1" applyProtection="1">
      <alignment vertical="center"/>
      <protection locked="0"/>
    </xf>
    <xf numFmtId="49" fontId="11" fillId="0" borderId="9" xfId="0" applyNumberFormat="1" applyFont="1" applyFill="1" applyBorder="1" applyAlignment="1" applyProtection="1">
      <alignment horizontal="center" vertical="center"/>
      <protection locked="0"/>
    </xf>
    <xf numFmtId="4" fontId="10" fillId="0" borderId="30" xfId="0" applyNumberFormat="1" applyFont="1" applyFill="1" applyBorder="1" applyAlignment="1" applyProtection="1">
      <alignment horizontal="center" vertical="center"/>
      <protection locked="0"/>
    </xf>
    <xf numFmtId="43" fontId="10" fillId="0" borderId="30" xfId="5" applyFont="1" applyFill="1" applyBorder="1" applyAlignment="1" applyProtection="1">
      <alignment vertical="center"/>
      <protection locked="0"/>
    </xf>
    <xf numFmtId="49" fontId="10" fillId="0" borderId="30" xfId="0" applyNumberFormat="1" applyFont="1" applyFill="1" applyBorder="1" applyAlignment="1" applyProtection="1">
      <alignment horizontal="center" vertical="center"/>
      <protection locked="0"/>
    </xf>
    <xf numFmtId="49" fontId="10" fillId="0" borderId="34" xfId="0" applyNumberFormat="1" applyFont="1" applyFill="1" applyBorder="1" applyAlignment="1" applyProtection="1">
      <alignment vertical="center"/>
      <protection locked="0"/>
    </xf>
    <xf numFmtId="49" fontId="10" fillId="0" borderId="19" xfId="0" applyNumberFormat="1" applyFont="1" applyFill="1" applyBorder="1" applyAlignment="1" applyProtection="1">
      <alignment vertical="center"/>
      <protection locked="0"/>
    </xf>
    <xf numFmtId="43" fontId="10" fillId="0" borderId="19" xfId="5" applyFont="1" applyFill="1" applyBorder="1" applyAlignment="1" applyProtection="1">
      <alignment vertical="center"/>
      <protection locked="0"/>
    </xf>
    <xf numFmtId="49" fontId="11" fillId="0" borderId="92" xfId="0" applyNumberFormat="1" applyFont="1" applyFill="1" applyBorder="1" applyAlignment="1">
      <alignment vertical="center"/>
    </xf>
    <xf numFmtId="49" fontId="10" fillId="0" borderId="29" xfId="0" applyNumberFormat="1" applyFont="1" applyFill="1" applyBorder="1" applyAlignment="1">
      <alignment horizontal="center" vertical="center"/>
    </xf>
    <xf numFmtId="49" fontId="10" fillId="0" borderId="29" xfId="0" applyNumberFormat="1" applyFont="1" applyFill="1" applyBorder="1" applyAlignment="1">
      <alignment vertical="center"/>
    </xf>
    <xf numFmtId="43" fontId="10" fillId="0" borderId="29" xfId="5" applyFont="1" applyFill="1" applyBorder="1" applyAlignment="1">
      <alignment vertical="center"/>
    </xf>
    <xf numFmtId="49" fontId="10" fillId="0" borderId="93" xfId="0" applyNumberFormat="1" applyFont="1" applyFill="1" applyBorder="1" applyAlignment="1">
      <alignment vertical="center"/>
    </xf>
    <xf numFmtId="4" fontId="11" fillId="0" borderId="59" xfId="0" applyNumberFormat="1" applyFont="1" applyFill="1" applyBorder="1" applyAlignment="1" applyProtection="1">
      <alignment vertical="center"/>
      <protection locked="0"/>
    </xf>
    <xf numFmtId="49" fontId="10" fillId="0" borderId="62" xfId="0" applyNumberFormat="1" applyFont="1" applyFill="1" applyBorder="1" applyAlignment="1">
      <alignment horizontal="center" vertical="center" wrapText="1"/>
    </xf>
    <xf numFmtId="49" fontId="10" fillId="0" borderId="29" xfId="0" applyNumberFormat="1" applyFont="1" applyFill="1" applyBorder="1" applyAlignment="1">
      <alignment vertical="center" wrapText="1"/>
    </xf>
    <xf numFmtId="49" fontId="10" fillId="0" borderId="62" xfId="0" applyNumberFormat="1" applyFont="1" applyFill="1" applyBorder="1" applyAlignment="1">
      <alignment vertical="center"/>
    </xf>
    <xf numFmtId="43" fontId="10" fillId="0" borderId="29" xfId="5" applyFont="1" applyFill="1" applyBorder="1" applyAlignment="1" applyProtection="1">
      <alignment vertical="center"/>
      <protection locked="0"/>
    </xf>
    <xf numFmtId="4" fontId="10" fillId="0" borderId="94" xfId="0" applyNumberFormat="1" applyFont="1" applyFill="1" applyBorder="1" applyAlignment="1" applyProtection="1">
      <alignment vertical="center"/>
      <protection locked="0"/>
    </xf>
    <xf numFmtId="49" fontId="10" fillId="0" borderId="95" xfId="0" applyNumberFormat="1" applyFont="1" applyFill="1" applyBorder="1" applyAlignment="1">
      <alignment vertical="center"/>
    </xf>
    <xf numFmtId="49" fontId="10" fillId="0" borderId="96" xfId="0" applyNumberFormat="1" applyFont="1" applyFill="1" applyBorder="1" applyAlignment="1">
      <alignment horizontal="center" vertical="center"/>
    </xf>
    <xf numFmtId="49" fontId="10" fillId="0" borderId="96" xfId="0" applyNumberFormat="1" applyFont="1" applyFill="1" applyBorder="1" applyAlignment="1">
      <alignment vertical="center"/>
    </xf>
    <xf numFmtId="4" fontId="10" fillId="0" borderId="96" xfId="0" applyNumberFormat="1" applyFont="1" applyFill="1" applyBorder="1" applyAlignment="1" applyProtection="1">
      <alignment vertical="center"/>
      <protection locked="0"/>
    </xf>
    <xf numFmtId="49" fontId="10" fillId="0" borderId="97" xfId="0" applyNumberFormat="1" applyFont="1" applyFill="1" applyBorder="1" applyAlignment="1">
      <alignment horizontal="center" vertical="center" wrapText="1"/>
    </xf>
    <xf numFmtId="49" fontId="10" fillId="0" borderId="96" xfId="0" applyNumberFormat="1" applyFont="1" applyFill="1" applyBorder="1" applyAlignment="1">
      <alignment vertical="center" wrapText="1"/>
    </xf>
    <xf numFmtId="49" fontId="10" fillId="0" borderId="98" xfId="0" applyNumberFormat="1" applyFont="1" applyFill="1" applyBorder="1" applyAlignment="1">
      <alignment vertical="center"/>
    </xf>
    <xf numFmtId="49" fontId="10" fillId="0" borderId="97" xfId="0" applyNumberFormat="1" applyFont="1" applyFill="1" applyBorder="1" applyAlignment="1">
      <alignment vertical="center"/>
    </xf>
    <xf numFmtId="43" fontId="10" fillId="0" borderId="96" xfId="5" applyFont="1" applyFill="1" applyBorder="1" applyAlignment="1" applyProtection="1">
      <alignment vertical="center"/>
      <protection locked="0"/>
    </xf>
    <xf numFmtId="4" fontId="10" fillId="0" borderId="99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Fill="1" applyAlignment="1">
      <alignment vertical="top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/>
    <xf numFmtId="0" fontId="60" fillId="0" borderId="0" xfId="0" applyFont="1" applyFill="1" applyBorder="1" applyAlignment="1">
      <alignment vertical="top"/>
    </xf>
    <xf numFmtId="0" fontId="60" fillId="0" borderId="0" xfId="0" applyFont="1" applyFill="1" applyAlignment="1">
      <alignment vertical="top"/>
    </xf>
    <xf numFmtId="0" fontId="12" fillId="0" borderId="0" xfId="0" applyFont="1" applyFill="1" applyAlignment="1">
      <alignment vertical="top"/>
    </xf>
    <xf numFmtId="0" fontId="12" fillId="0" borderId="13" xfId="0" applyFont="1" applyFill="1" applyBorder="1" applyAlignment="1">
      <alignment vertical="top"/>
    </xf>
    <xf numFmtId="0" fontId="14" fillId="0" borderId="32" xfId="0" applyFont="1" applyFill="1" applyBorder="1" applyAlignment="1">
      <alignment horizontal="center" vertical="top"/>
    </xf>
    <xf numFmtId="0" fontId="14" fillId="0" borderId="15" xfId="0" applyFont="1" applyFill="1" applyBorder="1" applyAlignment="1">
      <alignment horizontal="left" vertical="top"/>
    </xf>
    <xf numFmtId="0" fontId="13" fillId="0" borderId="14" xfId="0" applyFont="1" applyFill="1" applyBorder="1" applyAlignment="1">
      <alignment horizontal="left" vertical="top"/>
    </xf>
    <xf numFmtId="0" fontId="14" fillId="0" borderId="16" xfId="0" applyFont="1" applyFill="1" applyBorder="1" applyAlignment="1">
      <alignment horizontal="left" vertical="top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horizontal="center" vertical="top"/>
    </xf>
    <xf numFmtId="0" fontId="14" fillId="0" borderId="9" xfId="0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center" vertical="top"/>
    </xf>
    <xf numFmtId="0" fontId="13" fillId="0" borderId="18" xfId="0" applyFont="1" applyFill="1" applyBorder="1" applyAlignment="1">
      <alignment horizontal="right" vertical="top"/>
    </xf>
    <xf numFmtId="0" fontId="14" fillId="0" borderId="19" xfId="0" applyFont="1" applyFill="1" applyBorder="1" applyAlignment="1">
      <alignment horizontal="right" vertical="top"/>
    </xf>
    <xf numFmtId="0" fontId="13" fillId="0" borderId="18" xfId="0" applyFont="1" applyFill="1" applyBorder="1" applyAlignment="1">
      <alignment vertical="top"/>
    </xf>
    <xf numFmtId="0" fontId="13" fillId="0" borderId="19" xfId="0" applyFont="1" applyFill="1" applyBorder="1" applyAlignment="1">
      <alignment horizontal="left" vertical="top"/>
    </xf>
    <xf numFmtId="0" fontId="13" fillId="0" borderId="18" xfId="0" applyFont="1" applyFill="1" applyBorder="1" applyAlignment="1">
      <alignment horizontal="left" vertical="top"/>
    </xf>
    <xf numFmtId="0" fontId="13" fillId="0" borderId="34" xfId="0" applyFont="1" applyFill="1" applyBorder="1" applyAlignment="1">
      <alignment vertical="top"/>
    </xf>
    <xf numFmtId="0" fontId="14" fillId="0" borderId="19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0" fontId="12" fillId="0" borderId="15" xfId="0" applyFont="1" applyFill="1" applyBorder="1" applyAlignment="1">
      <alignment vertical="top"/>
    </xf>
    <xf numFmtId="0" fontId="12" fillId="0" borderId="14" xfId="0" applyFont="1" applyFill="1" applyBorder="1" applyAlignment="1">
      <alignment vertical="top"/>
    </xf>
    <xf numFmtId="0" fontId="13" fillId="0" borderId="17" xfId="0" applyFont="1" applyFill="1" applyBorder="1" applyAlignment="1">
      <alignment vertical="top"/>
    </xf>
    <xf numFmtId="0" fontId="14" fillId="0" borderId="12" xfId="0" applyFont="1" applyFill="1" applyBorder="1" applyAlignment="1">
      <alignment horizontal="center" vertical="top"/>
    </xf>
    <xf numFmtId="0" fontId="13" fillId="0" borderId="20" xfId="0" applyFont="1" applyFill="1" applyBorder="1" applyAlignment="1">
      <alignment vertical="top"/>
    </xf>
    <xf numFmtId="0" fontId="14" fillId="0" borderId="33" xfId="0" applyFont="1" applyFill="1" applyBorder="1" applyAlignment="1">
      <alignment vertical="top"/>
    </xf>
    <xf numFmtId="0" fontId="14" fillId="0" borderId="20" xfId="0" applyFont="1" applyFill="1" applyBorder="1" applyAlignment="1">
      <alignment vertical="top"/>
    </xf>
    <xf numFmtId="0" fontId="14" fillId="0" borderId="20" xfId="0" applyFont="1" applyFill="1" applyBorder="1" applyAlignment="1">
      <alignment horizontal="center" vertical="top"/>
    </xf>
    <xf numFmtId="0" fontId="14" fillId="0" borderId="13" xfId="0" applyFont="1" applyFill="1" applyBorder="1" applyAlignment="1">
      <alignment vertical="top"/>
    </xf>
    <xf numFmtId="0" fontId="14" fillId="0" borderId="0" xfId="0" applyFont="1" applyFill="1"/>
    <xf numFmtId="0" fontId="13" fillId="0" borderId="15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left"/>
    </xf>
    <xf numFmtId="0" fontId="14" fillId="0" borderId="16" xfId="0" applyFont="1" applyFill="1" applyBorder="1"/>
    <xf numFmtId="0" fontId="14" fillId="0" borderId="9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top"/>
    </xf>
    <xf numFmtId="0" fontId="14" fillId="0" borderId="33" xfId="0" applyFont="1" applyFill="1" applyBorder="1" applyAlignment="1">
      <alignment horizontal="center" vertical="top"/>
    </xf>
    <xf numFmtId="0" fontId="14" fillId="0" borderId="19" xfId="0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18" xfId="0" applyFont="1" applyFill="1" applyBorder="1" applyAlignment="1">
      <alignment horizontal="center"/>
    </xf>
    <xf numFmtId="0" fontId="14" fillId="0" borderId="9" xfId="0" applyFont="1" applyFill="1" applyBorder="1" applyAlignment="1">
      <alignment vertical="top"/>
    </xf>
    <xf numFmtId="0" fontId="14" fillId="0" borderId="32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9" xfId="0" applyFont="1" applyFill="1" applyBorder="1"/>
    <xf numFmtId="0" fontId="14" fillId="0" borderId="16" xfId="0" applyFont="1" applyFill="1" applyBorder="1" applyAlignment="1">
      <alignment vertical="top"/>
    </xf>
    <xf numFmtId="0" fontId="14" fillId="0" borderId="12" xfId="0" applyFont="1" applyFill="1" applyBorder="1" applyAlignment="1">
      <alignment vertical="top"/>
    </xf>
    <xf numFmtId="0" fontId="14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32" xfId="0" applyFont="1" applyFill="1" applyBorder="1"/>
    <xf numFmtId="0" fontId="14" fillId="0" borderId="32" xfId="0" applyFont="1" applyFill="1" applyBorder="1" applyAlignment="1">
      <alignment vertical="top"/>
    </xf>
    <xf numFmtId="0" fontId="14" fillId="0" borderId="15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/>
    </xf>
    <xf numFmtId="0" fontId="14" fillId="0" borderId="14" xfId="0" applyFont="1" applyFill="1" applyBorder="1"/>
    <xf numFmtId="0" fontId="14" fillId="0" borderId="14" xfId="0" applyFont="1" applyFill="1" applyBorder="1" applyAlignment="1">
      <alignment vertical="top"/>
    </xf>
    <xf numFmtId="0" fontId="14" fillId="0" borderId="12" xfId="0" applyFont="1" applyFill="1" applyBorder="1"/>
    <xf numFmtId="0" fontId="13" fillId="0" borderId="9" xfId="0" applyFont="1" applyFill="1" applyBorder="1" applyAlignment="1">
      <alignment horizontal="center"/>
    </xf>
    <xf numFmtId="0" fontId="12" fillId="0" borderId="12" xfId="0" applyFont="1" applyFill="1" applyBorder="1" applyAlignment="1">
      <alignment vertical="top"/>
    </xf>
    <xf numFmtId="0" fontId="12" fillId="0" borderId="17" xfId="0" applyFont="1" applyFill="1" applyBorder="1" applyAlignment="1">
      <alignment vertical="top"/>
    </xf>
    <xf numFmtId="3" fontId="22" fillId="0" borderId="12" xfId="0" applyNumberFormat="1" applyFont="1" applyFill="1" applyBorder="1" applyAlignment="1">
      <alignment vertical="top"/>
    </xf>
    <xf numFmtId="0" fontId="13" fillId="0" borderId="9" xfId="0" applyFont="1" applyFill="1" applyBorder="1" applyAlignment="1">
      <alignment horizontal="center" vertical="top"/>
    </xf>
    <xf numFmtId="0" fontId="14" fillId="0" borderId="15" xfId="0" applyFont="1" applyFill="1" applyBorder="1" applyAlignment="1">
      <alignment vertical="top"/>
    </xf>
    <xf numFmtId="0" fontId="14" fillId="0" borderId="32" xfId="0" applyFont="1" applyFill="1" applyBorder="1" applyAlignment="1">
      <alignment vertical="top" wrapText="1"/>
    </xf>
    <xf numFmtId="0" fontId="14" fillId="0" borderId="13" xfId="0" applyFont="1" applyFill="1" applyBorder="1" applyAlignment="1">
      <alignment horizontal="center" vertical="top"/>
    </xf>
    <xf numFmtId="0" fontId="14" fillId="0" borderId="12" xfId="0" applyFont="1" applyFill="1" applyBorder="1" applyAlignment="1">
      <alignment horizontal="center" vertical="top" wrapText="1"/>
    </xf>
    <xf numFmtId="0" fontId="14" fillId="0" borderId="17" xfId="0" applyFont="1" applyFill="1" applyBorder="1" applyAlignment="1">
      <alignment vertical="top"/>
    </xf>
    <xf numFmtId="0" fontId="14" fillId="0" borderId="17" xfId="0" applyFont="1" applyFill="1" applyBorder="1" applyAlignment="1">
      <alignment vertical="top" wrapText="1"/>
    </xf>
    <xf numFmtId="14" fontId="14" fillId="0" borderId="9" xfId="0" applyNumberFormat="1" applyFont="1" applyFill="1" applyBorder="1" applyAlignment="1">
      <alignment horizontal="center" vertical="top"/>
    </xf>
    <xf numFmtId="14" fontId="14" fillId="0" borderId="9" xfId="0" applyNumberFormat="1" applyFont="1" applyFill="1" applyBorder="1" applyAlignment="1">
      <alignment horizontal="center"/>
    </xf>
    <xf numFmtId="14" fontId="14" fillId="0" borderId="14" xfId="0" applyNumberFormat="1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14" xfId="0" applyFont="1" applyFill="1" applyBorder="1" applyAlignment="1">
      <alignment horizontal="center"/>
    </xf>
    <xf numFmtId="0" fontId="14" fillId="0" borderId="16" xfId="0" applyFont="1" applyFill="1" applyBorder="1" applyAlignment="1">
      <alignment vertical="top" wrapText="1"/>
    </xf>
    <xf numFmtId="0" fontId="12" fillId="0" borderId="16" xfId="0" applyFont="1" applyFill="1" applyBorder="1" applyAlignment="1">
      <alignment vertical="top"/>
    </xf>
    <xf numFmtId="0" fontId="12" fillId="0" borderId="9" xfId="0" applyFont="1" applyFill="1" applyBorder="1" applyAlignment="1">
      <alignment horizontal="center" vertical="top"/>
    </xf>
    <xf numFmtId="0" fontId="14" fillId="0" borderId="12" xfId="0" applyFont="1" applyFill="1" applyBorder="1" applyAlignment="1">
      <alignment vertical="top" wrapText="1"/>
    </xf>
    <xf numFmtId="0" fontId="14" fillId="0" borderId="30" xfId="0" applyFont="1" applyFill="1" applyBorder="1" applyAlignment="1">
      <alignment vertical="top" wrapText="1"/>
    </xf>
    <xf numFmtId="0" fontId="14" fillId="0" borderId="15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14" fillId="0" borderId="30" xfId="0" applyFont="1" applyFill="1" applyBorder="1" applyAlignment="1">
      <alignment vertical="top"/>
    </xf>
    <xf numFmtId="0" fontId="12" fillId="0" borderId="32" xfId="0" applyFont="1" applyFill="1" applyBorder="1" applyAlignment="1">
      <alignment vertical="top"/>
    </xf>
    <xf numFmtId="0" fontId="14" fillId="0" borderId="20" xfId="0" applyFont="1" applyFill="1" applyBorder="1" applyAlignment="1">
      <alignment horizontal="center" vertical="top" wrapText="1"/>
    </xf>
    <xf numFmtId="0" fontId="12" fillId="0" borderId="30" xfId="0" applyFont="1" applyFill="1" applyBorder="1" applyAlignment="1">
      <alignment vertical="top"/>
    </xf>
    <xf numFmtId="0" fontId="12" fillId="0" borderId="32" xfId="0" applyFont="1" applyFill="1" applyBorder="1"/>
    <xf numFmtId="0" fontId="14" fillId="0" borderId="13" xfId="0" applyFont="1" applyFill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top" wrapText="1"/>
    </xf>
    <xf numFmtId="0" fontId="12" fillId="0" borderId="20" xfId="0" applyFont="1" applyFill="1" applyBorder="1" applyAlignment="1">
      <alignment vertical="top"/>
    </xf>
    <xf numFmtId="0" fontId="13" fillId="0" borderId="9" xfId="0" applyFont="1" applyFill="1" applyBorder="1"/>
    <xf numFmtId="3" fontId="13" fillId="0" borderId="9" xfId="0" applyNumberFormat="1" applyFont="1" applyFill="1" applyBorder="1" applyAlignment="1">
      <alignment vertical="top"/>
    </xf>
    <xf numFmtId="0" fontId="13" fillId="0" borderId="0" xfId="0" applyFont="1" applyFill="1" applyBorder="1"/>
    <xf numFmtId="0" fontId="59" fillId="0" borderId="0" xfId="0" applyFont="1" applyFill="1"/>
    <xf numFmtId="0" fontId="60" fillId="0" borderId="0" xfId="0" applyFont="1" applyFill="1" applyBorder="1"/>
    <xf numFmtId="0" fontId="60" fillId="0" borderId="0" xfId="0" applyFont="1" applyFill="1"/>
    <xf numFmtId="0" fontId="12" fillId="0" borderId="13" xfId="0" applyFont="1" applyFill="1" applyBorder="1"/>
    <xf numFmtId="0" fontId="14" fillId="0" borderId="18" xfId="0" applyFont="1" applyFill="1" applyBorder="1" applyAlignment="1">
      <alignment horizontal="left"/>
    </xf>
    <xf numFmtId="0" fontId="14" fillId="0" borderId="19" xfId="0" applyFont="1" applyFill="1" applyBorder="1"/>
    <xf numFmtId="0" fontId="14" fillId="0" borderId="20" xfId="0" applyFont="1" applyFill="1" applyBorder="1" applyAlignment="1">
      <alignment horizontal="left"/>
    </xf>
    <xf numFmtId="0" fontId="14" fillId="0" borderId="17" xfId="0" applyFont="1" applyFill="1" applyBorder="1"/>
    <xf numFmtId="0" fontId="14" fillId="0" borderId="30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/>
    </xf>
    <xf numFmtId="0" fontId="14" fillId="0" borderId="30" xfId="0" applyFont="1" applyFill="1" applyBorder="1"/>
    <xf numFmtId="0" fontId="14" fillId="0" borderId="33" xfId="0" applyFont="1" applyFill="1" applyBorder="1"/>
    <xf numFmtId="0" fontId="14" fillId="0" borderId="0" xfId="0" applyFont="1" applyFill="1" applyBorder="1"/>
    <xf numFmtId="0" fontId="14" fillId="0" borderId="15" xfId="0" applyFont="1" applyFill="1" applyBorder="1"/>
    <xf numFmtId="0" fontId="13" fillId="0" borderId="33" xfId="0" applyFont="1" applyFill="1" applyBorder="1"/>
    <xf numFmtId="0" fontId="14" fillId="0" borderId="15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2" fillId="0" borderId="33" xfId="0" applyFont="1" applyFill="1" applyBorder="1"/>
    <xf numFmtId="0" fontId="14" fillId="0" borderId="12" xfId="0" applyFont="1" applyFill="1" applyBorder="1" applyAlignment="1">
      <alignment horizontal="center" vertical="center"/>
    </xf>
    <xf numFmtId="0" fontId="12" fillId="0" borderId="17" xfId="0" applyFont="1" applyFill="1" applyBorder="1"/>
    <xf numFmtId="0" fontId="12" fillId="0" borderId="20" xfId="0" applyFont="1" applyFill="1" applyBorder="1"/>
    <xf numFmtId="0" fontId="13" fillId="0" borderId="19" xfId="0" applyFont="1" applyFill="1" applyBorder="1" applyAlignment="1">
      <alignment horizontal="center"/>
    </xf>
    <xf numFmtId="0" fontId="14" fillId="0" borderId="100" xfId="0" applyFont="1" applyFill="1" applyBorder="1" applyAlignment="1">
      <alignment horizontal="justify" vertical="top" wrapText="1"/>
    </xf>
    <xf numFmtId="0" fontId="14" fillId="0" borderId="101" xfId="0" applyFont="1" applyFill="1" applyBorder="1" applyAlignment="1">
      <alignment horizontal="center" vertical="top" wrapText="1"/>
    </xf>
    <xf numFmtId="0" fontId="14" fillId="0" borderId="30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justify" vertical="top" wrapText="1"/>
    </xf>
    <xf numFmtId="14" fontId="14" fillId="0" borderId="12" xfId="0" applyNumberFormat="1" applyFont="1" applyFill="1" applyBorder="1" applyAlignment="1">
      <alignment horizontal="center" vertical="center"/>
    </xf>
    <xf numFmtId="14" fontId="14" fillId="0" borderId="9" xfId="0" applyNumberFormat="1" applyFont="1" applyFill="1" applyBorder="1" applyAlignment="1">
      <alignment horizontal="center" vertical="center"/>
    </xf>
    <xf numFmtId="14" fontId="14" fillId="0" borderId="30" xfId="0" applyNumberFormat="1" applyFont="1" applyFill="1" applyBorder="1" applyAlignment="1">
      <alignment horizontal="center" vertical="center" wrapText="1"/>
    </xf>
    <xf numFmtId="14" fontId="14" fillId="0" borderId="17" xfId="0" applyNumberFormat="1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vertical="center"/>
    </xf>
    <xf numFmtId="0" fontId="14" fillId="0" borderId="32" xfId="0" applyFont="1" applyFill="1" applyBorder="1" applyAlignment="1">
      <alignment horizontal="justify" vertical="center" wrapText="1"/>
    </xf>
    <xf numFmtId="0" fontId="14" fillId="0" borderId="17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top" wrapText="1"/>
    </xf>
    <xf numFmtId="0" fontId="14" fillId="0" borderId="32" xfId="0" applyFont="1" applyFill="1" applyBorder="1" applyAlignment="1">
      <alignment horizontal="justify" vertical="top" wrapText="1"/>
    </xf>
    <xf numFmtId="0" fontId="14" fillId="0" borderId="9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vertical="center" wrapText="1"/>
    </xf>
    <xf numFmtId="0" fontId="14" fillId="0" borderId="30" xfId="0" applyFont="1" applyFill="1" applyBorder="1" applyAlignment="1">
      <alignment horizontal="justify" vertical="top" wrapText="1"/>
    </xf>
    <xf numFmtId="0" fontId="14" fillId="0" borderId="32" xfId="0" applyFont="1" applyFill="1" applyBorder="1" applyAlignment="1">
      <alignment horizontal="center" vertical="top" wrapText="1"/>
    </xf>
    <xf numFmtId="49" fontId="14" fillId="0" borderId="32" xfId="0" applyNumberFormat="1" applyFont="1" applyFill="1" applyBorder="1" applyAlignment="1">
      <alignment vertical="center"/>
    </xf>
    <xf numFmtId="49" fontId="14" fillId="0" borderId="9" xfId="0" applyNumberFormat="1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vertical="top" wrapText="1"/>
    </xf>
    <xf numFmtId="0" fontId="12" fillId="0" borderId="9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14" fontId="14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0" xfId="0" applyFont="1" applyBorder="1"/>
    <xf numFmtId="0" fontId="55" fillId="0" borderId="0" xfId="0" applyFont="1"/>
    <xf numFmtId="0" fontId="62" fillId="0" borderId="0" xfId="0" applyFont="1" applyBorder="1"/>
    <xf numFmtId="0" fontId="62" fillId="0" borderId="0" xfId="0" applyFont="1"/>
    <xf numFmtId="0" fontId="12" fillId="0" borderId="13" xfId="0" applyFont="1" applyBorder="1"/>
    <xf numFmtId="0" fontId="22" fillId="0" borderId="9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22" fillId="0" borderId="15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22" fillId="0" borderId="16" xfId="0" applyFont="1" applyBorder="1" applyAlignment="1">
      <alignment horizontal="left"/>
    </xf>
    <xf numFmtId="0" fontId="22" fillId="0" borderId="0" xfId="0" applyFont="1"/>
    <xf numFmtId="0" fontId="22" fillId="0" borderId="0" xfId="0" applyFont="1" applyBorder="1" applyAlignment="1">
      <alignment horizontal="center"/>
    </xf>
    <xf numFmtId="0" fontId="22" fillId="0" borderId="0" xfId="0" applyFont="1" applyBorder="1"/>
    <xf numFmtId="0" fontId="12" fillId="0" borderId="15" xfId="0" applyFont="1" applyBorder="1"/>
    <xf numFmtId="0" fontId="12" fillId="0" borderId="14" xfId="0" applyFont="1" applyBorder="1"/>
    <xf numFmtId="0" fontId="22" fillId="0" borderId="30" xfId="0" applyFont="1" applyBorder="1" applyAlignment="1">
      <alignment horizontal="center"/>
    </xf>
    <xf numFmtId="0" fontId="16" fillId="0" borderId="18" xfId="0" applyFont="1" applyBorder="1" applyAlignment="1">
      <alignment horizontal="right"/>
    </xf>
    <xf numFmtId="0" fontId="22" fillId="0" borderId="19" xfId="0" applyFont="1" applyBorder="1" applyAlignment="1">
      <alignment horizontal="right"/>
    </xf>
    <xf numFmtId="0" fontId="16" fillId="0" borderId="18" xfId="0" applyFont="1" applyBorder="1"/>
    <xf numFmtId="0" fontId="16" fillId="0" borderId="19" xfId="0" applyFont="1" applyBorder="1" applyAlignment="1">
      <alignment horizontal="left" indent="1"/>
    </xf>
    <xf numFmtId="0" fontId="16" fillId="0" borderId="18" xfId="0" applyFont="1" applyBorder="1" applyAlignment="1">
      <alignment horizontal="left"/>
    </xf>
    <xf numFmtId="0" fontId="16" fillId="0" borderId="34" xfId="0" applyFont="1" applyBorder="1"/>
    <xf numFmtId="0" fontId="22" fillId="0" borderId="19" xfId="0" applyFont="1" applyBorder="1"/>
    <xf numFmtId="0" fontId="22" fillId="0" borderId="14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16" fillId="0" borderId="17" xfId="0" applyFont="1" applyBorder="1"/>
    <xf numFmtId="0" fontId="22" fillId="0" borderId="12" xfId="0" applyFont="1" applyBorder="1" applyAlignment="1">
      <alignment horizontal="center"/>
    </xf>
    <xf numFmtId="0" fontId="16" fillId="0" borderId="20" xfId="0" applyFont="1" applyBorder="1"/>
    <xf numFmtId="0" fontId="22" fillId="0" borderId="33" xfId="0" applyFont="1" applyBorder="1"/>
    <xf numFmtId="0" fontId="22" fillId="0" borderId="20" xfId="0" applyFont="1" applyBorder="1"/>
    <xf numFmtId="0" fontId="22" fillId="0" borderId="20" xfId="0" applyFont="1" applyBorder="1" applyAlignment="1">
      <alignment horizontal="center"/>
    </xf>
    <xf numFmtId="0" fontId="22" fillId="0" borderId="13" xfId="0" applyFont="1" applyBorder="1"/>
    <xf numFmtId="0" fontId="16" fillId="0" borderId="15" xfId="0" applyFont="1" applyBorder="1" applyAlignment="1">
      <alignment horizontal="left"/>
    </xf>
    <xf numFmtId="0" fontId="22" fillId="0" borderId="14" xfId="0" applyFont="1" applyBorder="1" applyAlignment="1">
      <alignment horizontal="left"/>
    </xf>
    <xf numFmtId="0" fontId="22" fillId="0" borderId="16" xfId="0" applyFont="1" applyBorder="1"/>
    <xf numFmtId="0" fontId="22" fillId="0" borderId="19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9" xfId="0" applyFont="1" applyBorder="1"/>
    <xf numFmtId="0" fontId="22" fillId="0" borderId="32" xfId="0" applyFont="1" applyBorder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2" fillId="0" borderId="17" xfId="0" applyFont="1" applyBorder="1"/>
    <xf numFmtId="0" fontId="22" fillId="0" borderId="32" xfId="0" applyFont="1" applyBorder="1" applyAlignment="1">
      <alignment vertical="top" wrapText="1"/>
    </xf>
    <xf numFmtId="0" fontId="22" fillId="0" borderId="13" xfId="0" applyFont="1" applyBorder="1" applyAlignment="1">
      <alignment horizontal="center"/>
    </xf>
    <xf numFmtId="0" fontId="22" fillId="0" borderId="12" xfId="0" applyFont="1" applyBorder="1" applyAlignment="1">
      <alignment horizontal="center" vertical="top" wrapText="1"/>
    </xf>
    <xf numFmtId="0" fontId="22" fillId="0" borderId="17" xfId="0" applyFont="1" applyBorder="1"/>
    <xf numFmtId="0" fontId="22" fillId="0" borderId="17" xfId="0" applyFont="1" applyBorder="1" applyAlignment="1">
      <alignment vertical="top" wrapText="1"/>
    </xf>
    <xf numFmtId="0" fontId="22" fillId="0" borderId="32" xfId="0" applyFont="1" applyBorder="1" applyAlignment="1">
      <alignment horizontal="center" vertical="center"/>
    </xf>
    <xf numFmtId="0" fontId="22" fillId="0" borderId="15" xfId="0" applyFont="1" applyBorder="1"/>
    <xf numFmtId="14" fontId="22" fillId="0" borderId="9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14" fontId="22" fillId="0" borderId="9" xfId="0" applyNumberFormat="1" applyFont="1" applyBorder="1" applyAlignment="1">
      <alignment horizontal="center" vertical="center"/>
    </xf>
    <xf numFmtId="0" fontId="22" fillId="0" borderId="9" xfId="0" applyFont="1" applyBorder="1" applyAlignment="1">
      <alignment vertical="center"/>
    </xf>
    <xf numFmtId="14" fontId="22" fillId="0" borderId="9" xfId="0" quotePrefix="1" applyNumberFormat="1" applyFont="1" applyBorder="1" applyAlignment="1">
      <alignment horizontal="center"/>
    </xf>
    <xf numFmtId="0" fontId="22" fillId="0" borderId="15" xfId="0" applyFont="1" applyBorder="1" applyAlignment="1">
      <alignment vertical="top" wrapText="1"/>
    </xf>
    <xf numFmtId="0" fontId="22" fillId="0" borderId="9" xfId="0" applyFont="1" applyBorder="1" applyAlignment="1">
      <alignment horizontal="center" vertical="top" wrapText="1"/>
    </xf>
    <xf numFmtId="0" fontId="22" fillId="0" borderId="12" xfId="0" applyFont="1" applyBorder="1" applyAlignment="1">
      <alignment vertical="top" wrapText="1"/>
    </xf>
    <xf numFmtId="0" fontId="22" fillId="0" borderId="16" xfId="0" applyFont="1" applyBorder="1" applyAlignment="1">
      <alignment vertical="top" wrapText="1"/>
    </xf>
    <xf numFmtId="0" fontId="12" fillId="0" borderId="16" xfId="0" applyFont="1" applyBorder="1"/>
    <xf numFmtId="0" fontId="22" fillId="0" borderId="32" xfId="0" applyFont="1" applyFill="1" applyBorder="1" applyAlignment="1">
      <alignment horizontal="center"/>
    </xf>
    <xf numFmtId="0" fontId="22" fillId="0" borderId="30" xfId="0" applyFont="1" applyBorder="1"/>
    <xf numFmtId="0" fontId="1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 vertical="top" wrapText="1"/>
    </xf>
    <xf numFmtId="0" fontId="22" fillId="0" borderId="16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top" wrapText="1"/>
    </xf>
    <xf numFmtId="0" fontId="12" fillId="0" borderId="32" xfId="0" applyFont="1" applyBorder="1"/>
    <xf numFmtId="0" fontId="22" fillId="0" borderId="30" xfId="0" applyFont="1" applyBorder="1" applyAlignment="1">
      <alignment vertical="top" wrapText="1"/>
    </xf>
    <xf numFmtId="0" fontId="12" fillId="0" borderId="30" xfId="0" applyFont="1" applyBorder="1"/>
    <xf numFmtId="0" fontId="12" fillId="0" borderId="33" xfId="0" applyFont="1" applyBorder="1"/>
    <xf numFmtId="0" fontId="22" fillId="0" borderId="13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/>
    </xf>
    <xf numFmtId="0" fontId="16" fillId="0" borderId="9" xfId="0" applyFont="1" applyBorder="1"/>
    <xf numFmtId="0" fontId="15" fillId="0" borderId="0" xfId="0" applyFont="1"/>
    <xf numFmtId="0" fontId="22" fillId="0" borderId="18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16" fillId="0" borderId="15" xfId="0" applyFont="1" applyBorder="1"/>
    <xf numFmtId="0" fontId="16" fillId="0" borderId="13" xfId="0" applyFont="1" applyBorder="1" applyAlignment="1">
      <alignment horizontal="left"/>
    </xf>
    <xf numFmtId="0" fontId="12" fillId="0" borderId="20" xfId="0" applyFont="1" applyBorder="1"/>
    <xf numFmtId="0" fontId="22" fillId="0" borderId="30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16" fillId="0" borderId="33" xfId="0" applyFont="1" applyBorder="1"/>
    <xf numFmtId="0" fontId="16" fillId="0" borderId="33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22" fillId="0" borderId="102" xfId="0" applyFont="1" applyBorder="1" applyAlignment="1">
      <alignment horizontal="justify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32" xfId="0" applyFont="1" applyBorder="1" applyAlignment="1">
      <alignment vertical="center"/>
    </xf>
    <xf numFmtId="14" fontId="22" fillId="0" borderId="32" xfId="0" applyNumberFormat="1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 wrapText="1"/>
    </xf>
    <xf numFmtId="14" fontId="22" fillId="0" borderId="17" xfId="0" applyNumberFormat="1" applyFont="1" applyBorder="1" applyAlignment="1">
      <alignment horizontal="center" vertical="center"/>
    </xf>
    <xf numFmtId="0" fontId="22" fillId="0" borderId="32" xfId="0" quotePrefix="1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3" fontId="22" fillId="0" borderId="17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9" xfId="0" applyFont="1" applyBorder="1" applyAlignment="1">
      <alignment vertical="top" wrapText="1"/>
    </xf>
    <xf numFmtId="0" fontId="12" fillId="0" borderId="9" xfId="0" applyFont="1" applyBorder="1" applyAlignment="1">
      <alignment vertical="center"/>
    </xf>
    <xf numFmtId="0" fontId="12" fillId="0" borderId="9" xfId="0" applyFont="1" applyBorder="1" applyAlignment="1">
      <alignment horizontal="center" vertical="center"/>
    </xf>
    <xf numFmtId="0" fontId="12" fillId="0" borderId="12" xfId="0" applyFont="1" applyBorder="1" applyAlignment="1">
      <alignment vertical="top"/>
    </xf>
    <xf numFmtId="49" fontId="10" fillId="0" borderId="37" xfId="0" applyNumberFormat="1" applyFont="1" applyFill="1" applyBorder="1" applyAlignment="1" applyProtection="1">
      <alignment horizontal="center" vertical="top"/>
      <protection locked="0"/>
    </xf>
    <xf numFmtId="49" fontId="10" fillId="0" borderId="56" xfId="0" applyNumberFormat="1" applyFont="1" applyFill="1" applyBorder="1" applyAlignment="1" applyProtection="1">
      <alignment horizontal="center" vertical="top"/>
      <protection locked="0"/>
    </xf>
    <xf numFmtId="49" fontId="11" fillId="0" borderId="53" xfId="0" applyNumberFormat="1" applyFont="1" applyFill="1" applyBorder="1" applyAlignment="1">
      <alignment horizontal="center" vertical="top"/>
    </xf>
    <xf numFmtId="43" fontId="10" fillId="0" borderId="9" xfId="5" applyFont="1" applyFill="1" applyBorder="1" applyAlignment="1">
      <alignment horizontal="center" vertical="center" wrapText="1"/>
    </xf>
    <xf numFmtId="11" fontId="10" fillId="0" borderId="9" xfId="0" quotePrefix="1" applyNumberFormat="1" applyFont="1" applyFill="1" applyBorder="1" applyAlignment="1">
      <alignment horizontal="center" vertical="center" wrapText="1"/>
    </xf>
    <xf numFmtId="0" fontId="10" fillId="0" borderId="9" xfId="0" quotePrefix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wrapText="1"/>
    </xf>
    <xf numFmtId="43" fontId="10" fillId="0" borderId="9" xfId="5" applyFont="1" applyFill="1" applyBorder="1" applyAlignment="1">
      <alignment horizontal="center" wrapText="1"/>
    </xf>
    <xf numFmtId="11" fontId="10" fillId="0" borderId="9" xfId="0" quotePrefix="1" applyNumberFormat="1" applyFont="1" applyFill="1" applyBorder="1" applyAlignment="1">
      <alignment horizontal="center" wrapText="1"/>
    </xf>
    <xf numFmtId="49" fontId="11" fillId="0" borderId="9" xfId="0" applyNumberFormat="1" applyFont="1" applyFill="1" applyBorder="1" applyAlignment="1">
      <alignment vertical="top" wrapText="1"/>
    </xf>
    <xf numFmtId="4" fontId="11" fillId="0" borderId="9" xfId="0" applyNumberFormat="1" applyFont="1" applyFill="1" applyBorder="1" applyAlignment="1" applyProtection="1">
      <alignment vertical="top" wrapText="1"/>
      <protection locked="0"/>
    </xf>
    <xf numFmtId="49" fontId="11" fillId="0" borderId="36" xfId="0" applyNumberFormat="1" applyFont="1" applyFill="1" applyBorder="1" applyAlignment="1">
      <alignment horizontal="center" vertical="top" wrapText="1"/>
    </xf>
    <xf numFmtId="49" fontId="10" fillId="0" borderId="20" xfId="0" applyNumberFormat="1" applyFont="1" applyFill="1" applyBorder="1" applyAlignment="1" applyProtection="1">
      <alignment horizontal="center" vertical="top"/>
      <protection locked="0"/>
    </xf>
    <xf numFmtId="0" fontId="63" fillId="0" borderId="0" xfId="0" applyFont="1"/>
    <xf numFmtId="0" fontId="16" fillId="0" borderId="0" xfId="0" applyFont="1" applyAlignment="1"/>
    <xf numFmtId="0" fontId="16" fillId="0" borderId="30" xfId="0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16" fillId="0" borderId="95" xfId="0" applyFont="1" applyBorder="1" applyAlignment="1">
      <alignment vertical="center"/>
    </xf>
    <xf numFmtId="0" fontId="16" fillId="0" borderId="96" xfId="0" applyFont="1" applyBorder="1" applyAlignment="1">
      <alignment vertical="center" wrapText="1"/>
    </xf>
    <xf numFmtId="0" fontId="16" fillId="0" borderId="96" xfId="0" applyFont="1" applyFill="1" applyBorder="1" applyAlignment="1">
      <alignment vertical="center" wrapText="1"/>
    </xf>
    <xf numFmtId="0" fontId="16" fillId="0" borderId="99" xfId="0" applyFont="1" applyBorder="1" applyAlignment="1">
      <alignment vertical="center"/>
    </xf>
    <xf numFmtId="4" fontId="22" fillId="0" borderId="9" xfId="0" applyNumberFormat="1" applyFont="1" applyBorder="1" applyAlignment="1">
      <alignment horizontal="center" vertical="center" wrapText="1"/>
    </xf>
    <xf numFmtId="0" fontId="22" fillId="0" borderId="9" xfId="0" applyFont="1" applyBorder="1" applyAlignment="1">
      <alignment wrapText="1"/>
    </xf>
    <xf numFmtId="14" fontId="22" fillId="0" borderId="9" xfId="0" applyNumberFormat="1" applyFont="1" applyBorder="1"/>
    <xf numFmtId="4" fontId="22" fillId="0" borderId="9" xfId="0" applyNumberFormat="1" applyFont="1" applyBorder="1"/>
    <xf numFmtId="4" fontId="22" fillId="0" borderId="9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wrapText="1"/>
    </xf>
    <xf numFmtId="0" fontId="16" fillId="0" borderId="9" xfId="0" applyFont="1" applyBorder="1" applyAlignment="1">
      <alignment wrapText="1"/>
    </xf>
    <xf numFmtId="4" fontId="16" fillId="0" borderId="9" xfId="0" applyNumberFormat="1" applyFont="1" applyBorder="1"/>
    <xf numFmtId="0" fontId="22" fillId="0" borderId="0" xfId="0" applyFont="1" applyAlignment="1">
      <alignment wrapText="1"/>
    </xf>
    <xf numFmtId="0" fontId="16" fillId="0" borderId="9" xfId="0" applyFont="1" applyBorder="1" applyAlignment="1">
      <alignment horizontal="center" vertical="center" wrapText="1"/>
    </xf>
    <xf numFmtId="0" fontId="16" fillId="0" borderId="9" xfId="0" applyFont="1" applyFill="1" applyBorder="1" applyAlignment="1">
      <alignment wrapText="1"/>
    </xf>
    <xf numFmtId="4" fontId="10" fillId="0" borderId="12" xfId="0" applyNumberFormat="1" applyFont="1" applyFill="1" applyBorder="1" applyAlignment="1" applyProtection="1">
      <alignment horizontal="right"/>
      <protection locked="0"/>
    </xf>
    <xf numFmtId="4" fontId="10" fillId="0" borderId="9" xfId="0" applyNumberFormat="1" applyFont="1" applyFill="1" applyBorder="1" applyAlignment="1" applyProtection="1">
      <alignment horizontal="right"/>
      <protection locked="0"/>
    </xf>
    <xf numFmtId="43" fontId="10" fillId="0" borderId="9" xfId="5" applyFont="1" applyFill="1" applyBorder="1" applyAlignment="1" applyProtection="1">
      <alignment vertical="center" wrapText="1"/>
      <protection locked="0"/>
    </xf>
    <xf numFmtId="43" fontId="10" fillId="0" borderId="9" xfId="0" applyNumberFormat="1" applyFont="1" applyFill="1" applyBorder="1" applyAlignment="1"/>
    <xf numFmtId="43" fontId="10" fillId="0" borderId="9" xfId="5" applyFont="1" applyFill="1" applyBorder="1" applyAlignment="1" applyProtection="1">
      <alignment horizontal="center" vertical="center"/>
      <protection locked="0"/>
    </xf>
    <xf numFmtId="43" fontId="10" fillId="0" borderId="9" xfId="0" applyNumberFormat="1" applyFont="1" applyFill="1" applyBorder="1" applyAlignment="1">
      <alignment vertical="top"/>
    </xf>
    <xf numFmtId="14" fontId="10" fillId="0" borderId="0" xfId="0" applyNumberFormat="1" applyFont="1" applyFill="1" applyAlignment="1">
      <alignment vertical="center"/>
    </xf>
    <xf numFmtId="14" fontId="11" fillId="0" borderId="22" xfId="0" applyNumberFormat="1" applyFont="1" applyFill="1" applyBorder="1" applyAlignment="1">
      <alignment horizontal="center" vertical="center" wrapText="1"/>
    </xf>
    <xf numFmtId="43" fontId="11" fillId="0" borderId="23" xfId="5" applyFont="1" applyFill="1" applyBorder="1" applyAlignment="1">
      <alignment horizontal="center" vertical="center" wrapText="1"/>
    </xf>
    <xf numFmtId="14" fontId="10" fillId="0" borderId="26" xfId="0" applyNumberFormat="1" applyFont="1" applyFill="1" applyBorder="1" applyAlignment="1" applyProtection="1">
      <alignment vertical="center"/>
      <protection locked="0"/>
    </xf>
    <xf numFmtId="14" fontId="10" fillId="0" borderId="16" xfId="0" applyNumberFormat="1" applyFont="1" applyFill="1" applyBorder="1" applyAlignment="1" applyProtection="1">
      <alignment vertical="center"/>
      <protection locked="0"/>
    </xf>
    <xf numFmtId="14" fontId="10" fillId="0" borderId="11" xfId="0" applyNumberFormat="1" applyFont="1" applyFill="1" applyBorder="1" applyAlignment="1">
      <alignment vertical="center"/>
    </xf>
    <xf numFmtId="14" fontId="10" fillId="0" borderId="12" xfId="0" applyNumberFormat="1" applyFont="1" applyFill="1" applyBorder="1" applyAlignment="1" applyProtection="1">
      <alignment vertical="center"/>
      <protection locked="0"/>
    </xf>
    <xf numFmtId="14" fontId="10" fillId="0" borderId="9" xfId="0" applyNumberFormat="1" applyFont="1" applyFill="1" applyBorder="1" applyAlignment="1">
      <alignment vertical="center"/>
    </xf>
    <xf numFmtId="14" fontId="10" fillId="0" borderId="16" xfId="0" applyNumberFormat="1" applyFont="1" applyFill="1" applyBorder="1" applyAlignment="1">
      <alignment vertical="center"/>
    </xf>
    <xf numFmtId="49" fontId="11" fillId="0" borderId="25" xfId="0" applyNumberFormat="1" applyFont="1" applyFill="1" applyBorder="1" applyAlignment="1">
      <alignment vertical="center"/>
    </xf>
    <xf numFmtId="49" fontId="10" fillId="0" borderId="25" xfId="0" applyNumberFormat="1" applyFont="1" applyFill="1" applyBorder="1" applyAlignment="1">
      <alignment vertical="center"/>
    </xf>
    <xf numFmtId="4" fontId="10" fillId="0" borderId="32" xfId="0" applyNumberFormat="1" applyFont="1" applyFill="1" applyBorder="1" applyAlignment="1" applyProtection="1">
      <alignment vertical="center"/>
      <protection locked="0"/>
    </xf>
    <xf numFmtId="49" fontId="10" fillId="0" borderId="26" xfId="0" applyNumberFormat="1" applyFont="1" applyFill="1" applyBorder="1" applyAlignment="1">
      <alignment vertical="center"/>
    </xf>
    <xf numFmtId="49" fontId="10" fillId="0" borderId="33" xfId="0" applyNumberFormat="1" applyFont="1" applyFill="1" applyBorder="1" applyAlignment="1">
      <alignment vertical="center"/>
    </xf>
    <xf numFmtId="49" fontId="10" fillId="0" borderId="32" xfId="0" applyNumberFormat="1" applyFont="1" applyFill="1" applyBorder="1" applyAlignment="1">
      <alignment vertical="center"/>
    </xf>
    <xf numFmtId="14" fontId="10" fillId="0" borderId="25" xfId="0" applyNumberFormat="1" applyFont="1" applyFill="1" applyBorder="1" applyAlignment="1">
      <alignment vertical="center"/>
    </xf>
    <xf numFmtId="14" fontId="10" fillId="0" borderId="12" xfId="0" applyNumberFormat="1" applyFont="1" applyFill="1" applyBorder="1" applyAlignment="1">
      <alignment vertical="top"/>
    </xf>
    <xf numFmtId="4" fontId="10" fillId="0" borderId="9" xfId="0" applyNumberFormat="1" applyFont="1" applyFill="1" applyBorder="1" applyAlignment="1" applyProtection="1">
      <alignment horizontal="right" vertical="top"/>
      <protection locked="0"/>
    </xf>
    <xf numFmtId="49" fontId="10" fillId="0" borderId="21" xfId="0" applyNumberFormat="1" applyFont="1" applyFill="1" applyBorder="1" applyAlignment="1" applyProtection="1">
      <alignment horizontal="center" vertical="top"/>
      <protection locked="0"/>
    </xf>
    <xf numFmtId="49" fontId="10" fillId="0" borderId="30" xfId="0" applyNumberFormat="1" applyFont="1" applyFill="1" applyBorder="1" applyAlignment="1" applyProtection="1">
      <alignment horizontal="center" vertical="top"/>
      <protection locked="0"/>
    </xf>
    <xf numFmtId="49" fontId="10" fillId="0" borderId="32" xfId="0" applyNumberFormat="1" applyFont="1" applyFill="1" applyBorder="1" applyAlignment="1">
      <alignment horizontal="center" vertical="top"/>
    </xf>
    <xf numFmtId="43" fontId="10" fillId="0" borderId="16" xfId="5" applyFont="1" applyFill="1" applyBorder="1" applyAlignment="1" applyProtection="1">
      <protection locked="0"/>
    </xf>
    <xf numFmtId="43" fontId="10" fillId="0" borderId="21" xfId="5" applyFont="1" applyFill="1" applyBorder="1" applyAlignment="1" applyProtection="1">
      <protection locked="0"/>
    </xf>
    <xf numFmtId="4" fontId="10" fillId="0" borderId="32" xfId="0" applyNumberFormat="1" applyFont="1" applyFill="1" applyBorder="1" applyAlignment="1" applyProtection="1"/>
    <xf numFmtId="49" fontId="27" fillId="0" borderId="11" xfId="0" applyNumberFormat="1" applyFont="1" applyFill="1" applyBorder="1" applyAlignment="1">
      <alignment horizontal="left" vertical="top"/>
    </xf>
    <xf numFmtId="43" fontId="44" fillId="0" borderId="16" xfId="5" applyFont="1" applyFill="1" applyBorder="1" applyAlignment="1"/>
    <xf numFmtId="43" fontId="44" fillId="0" borderId="16" xfId="5" applyFont="1" applyFill="1" applyBorder="1" applyAlignment="1" applyProtection="1">
      <protection locked="0"/>
    </xf>
    <xf numFmtId="43" fontId="44" fillId="0" borderId="21" xfId="5" applyFont="1" applyFill="1" applyBorder="1" applyAlignment="1" applyProtection="1">
      <protection locked="0"/>
    </xf>
    <xf numFmtId="49" fontId="11" fillId="0" borderId="0" xfId="0" applyNumberFormat="1" applyFont="1" applyFill="1" applyBorder="1" applyAlignment="1">
      <alignment vertical="top"/>
    </xf>
    <xf numFmtId="49" fontId="10" fillId="0" borderId="55" xfId="0" applyNumberFormat="1" applyFont="1" applyFill="1" applyBorder="1" applyAlignment="1" applyProtection="1">
      <alignment horizontal="center" vertical="top"/>
      <protection locked="0"/>
    </xf>
    <xf numFmtId="49" fontId="10" fillId="0" borderId="40" xfId="0" applyNumberFormat="1" applyFont="1" applyFill="1" applyBorder="1" applyAlignment="1" applyProtection="1">
      <alignment horizontal="center" vertical="top"/>
      <protection locked="0"/>
    </xf>
    <xf numFmtId="49" fontId="10" fillId="0" borderId="51" xfId="0" applyNumberFormat="1" applyFont="1" applyFill="1" applyBorder="1" applyAlignment="1" applyProtection="1">
      <alignment vertical="top"/>
      <protection locked="0"/>
    </xf>
    <xf numFmtId="49" fontId="10" fillId="0" borderId="69" xfId="0" applyNumberFormat="1" applyFont="1" applyFill="1" applyBorder="1" applyAlignment="1" applyProtection="1">
      <alignment vertical="top"/>
      <protection locked="0"/>
    </xf>
    <xf numFmtId="49" fontId="10" fillId="0" borderId="91" xfId="0" applyNumberFormat="1" applyFont="1" applyFill="1" applyBorder="1" applyAlignment="1">
      <alignment vertical="top"/>
    </xf>
    <xf numFmtId="4" fontId="10" fillId="0" borderId="9" xfId="0" applyNumberFormat="1" applyFont="1" applyFill="1" applyBorder="1" applyAlignment="1">
      <alignment horizontal="center" vertical="top"/>
    </xf>
    <xf numFmtId="49" fontId="10" fillId="0" borderId="25" xfId="0" applyNumberFormat="1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Alignment="1">
      <alignment wrapText="1"/>
    </xf>
    <xf numFmtId="49" fontId="11" fillId="0" borderId="20" xfId="0" applyNumberFormat="1" applyFont="1" applyFill="1" applyBorder="1" applyAlignment="1">
      <alignment horizontal="center" vertical="top"/>
    </xf>
    <xf numFmtId="49" fontId="11" fillId="0" borderId="14" xfId="0" applyNumberFormat="1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17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 applyProtection="1">
      <alignment horizontal="center" vertical="top"/>
      <protection locked="0"/>
    </xf>
    <xf numFmtId="4" fontId="10" fillId="0" borderId="9" xfId="0" applyNumberFormat="1" applyFont="1" applyFill="1" applyBorder="1" applyAlignment="1" applyProtection="1">
      <alignment horizontal="center" vertical="top"/>
      <protection locked="0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>
      <alignment vertical="center" wrapText="1"/>
    </xf>
    <xf numFmtId="49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9" xfId="0" applyNumberFormat="1" applyFont="1" applyFill="1" applyBorder="1" applyAlignment="1" applyProtection="1">
      <alignment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12" fillId="0" borderId="3" xfId="0" applyFont="1" applyFill="1" applyBorder="1"/>
    <xf numFmtId="0" fontId="12" fillId="0" borderId="0" xfId="0" applyFont="1" applyFill="1" applyAlignment="1">
      <alignment vertical="center" wrapText="1"/>
    </xf>
    <xf numFmtId="0" fontId="12" fillId="0" borderId="0" xfId="0" applyFont="1" applyFill="1"/>
    <xf numFmtId="49" fontId="10" fillId="0" borderId="12" xfId="0" applyNumberFormat="1" applyFont="1" applyFill="1" applyBorder="1" applyAlignment="1">
      <alignment wrapText="1"/>
    </xf>
    <xf numFmtId="49" fontId="27" fillId="0" borderId="13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top" wrapText="1"/>
    </xf>
    <xf numFmtId="4" fontId="10" fillId="0" borderId="12" xfId="0" applyNumberFormat="1" applyFont="1" applyFill="1" applyBorder="1" applyAlignment="1" applyProtection="1">
      <alignment vertical="top"/>
      <protection locked="0"/>
    </xf>
    <xf numFmtId="4" fontId="16" fillId="0" borderId="11" xfId="0" applyNumberFormat="1" applyFont="1" applyFill="1" applyBorder="1" applyAlignment="1" applyProtection="1">
      <alignment wrapText="1"/>
      <protection locked="0"/>
    </xf>
    <xf numFmtId="4" fontId="10" fillId="0" borderId="11" xfId="0" applyNumberFormat="1" applyFont="1" applyFill="1" applyBorder="1" applyAlignment="1" applyProtection="1">
      <alignment wrapText="1"/>
      <protection locked="0"/>
    </xf>
    <xf numFmtId="4" fontId="16" fillId="0" borderId="11" xfId="0" applyNumberFormat="1" applyFont="1" applyFill="1" applyBorder="1" applyAlignment="1" applyProtection="1">
      <alignment vertical="center" wrapText="1"/>
      <protection locked="0"/>
    </xf>
    <xf numFmtId="4" fontId="16" fillId="0" borderId="71" xfId="0" applyNumberFormat="1" applyFont="1" applyFill="1" applyBorder="1" applyAlignment="1" applyProtection="1">
      <alignment vertical="center" wrapText="1"/>
      <protection locked="0"/>
    </xf>
    <xf numFmtId="49" fontId="10" fillId="0" borderId="32" xfId="0" applyNumberFormat="1" applyFont="1" applyFill="1" applyBorder="1" applyAlignment="1" applyProtection="1">
      <alignment horizontal="center" wrapText="1"/>
      <protection locked="0"/>
    </xf>
    <xf numFmtId="49" fontId="10" fillId="0" borderId="11" xfId="0" applyNumberFormat="1" applyFont="1" applyFill="1" applyBorder="1" applyAlignment="1" applyProtection="1">
      <alignment horizontal="center" wrapText="1"/>
      <protection locked="0"/>
    </xf>
    <xf numFmtId="49" fontId="10" fillId="0" borderId="11" xfId="0" applyNumberFormat="1" applyFont="1" applyFill="1" applyBorder="1" applyAlignment="1" applyProtection="1">
      <alignment vertical="center" wrapText="1"/>
      <protection locked="0"/>
    </xf>
    <xf numFmtId="49" fontId="11" fillId="0" borderId="27" xfId="0" applyNumberFormat="1" applyFont="1" applyFill="1" applyBorder="1" applyAlignment="1">
      <alignment vertical="top"/>
    </xf>
    <xf numFmtId="49" fontId="10" fillId="0" borderId="95" xfId="0" applyNumberFormat="1" applyFont="1" applyFill="1" applyBorder="1" applyAlignment="1">
      <alignment vertical="top"/>
    </xf>
    <xf numFmtId="4" fontId="10" fillId="0" borderId="96" xfId="0" applyNumberFormat="1" applyFont="1" applyFill="1" applyBorder="1" applyAlignment="1" applyProtection="1">
      <alignment vertical="top"/>
      <protection locked="0"/>
    </xf>
    <xf numFmtId="49" fontId="10" fillId="0" borderId="99" xfId="0" applyNumberFormat="1" applyFont="1" applyFill="1" applyBorder="1" applyAlignment="1">
      <alignment vertical="top"/>
    </xf>
    <xf numFmtId="49" fontId="64" fillId="0" borderId="0" xfId="0" applyNumberFormat="1" applyFont="1" applyFill="1"/>
    <xf numFmtId="0" fontId="12" fillId="0" borderId="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vertical="center" wrapText="1"/>
    </xf>
    <xf numFmtId="0" fontId="69" fillId="0" borderId="11" xfId="0" applyFont="1" applyBorder="1" applyAlignment="1">
      <alignment horizontal="center" wrapText="1"/>
    </xf>
    <xf numFmtId="0" fontId="69" fillId="0" borderId="30" xfId="0" applyFont="1" applyBorder="1" applyAlignment="1">
      <alignment horizontal="center" wrapText="1"/>
    </xf>
    <xf numFmtId="0" fontId="63" fillId="0" borderId="12" xfId="0" applyFont="1" applyBorder="1"/>
    <xf numFmtId="4" fontId="63" fillId="0" borderId="12" xfId="0" applyNumberFormat="1" applyFont="1" applyBorder="1"/>
    <xf numFmtId="0" fontId="63" fillId="0" borderId="9" xfId="0" applyFont="1" applyBorder="1" applyAlignment="1"/>
    <xf numFmtId="0" fontId="63" fillId="0" borderId="9" xfId="0" applyFont="1" applyBorder="1"/>
    <xf numFmtId="4" fontId="63" fillId="0" borderId="9" xfId="0" applyNumberFormat="1" applyFont="1" applyBorder="1"/>
    <xf numFmtId="0" fontId="63" fillId="0" borderId="11" xfId="0" applyFont="1" applyBorder="1" applyAlignment="1">
      <alignment horizontal="center"/>
    </xf>
    <xf numFmtId="0" fontId="63" fillId="0" borderId="11" xfId="0" applyFont="1" applyBorder="1"/>
    <xf numFmtId="4" fontId="63" fillId="0" borderId="11" xfId="0" applyNumberFormat="1" applyFont="1" applyBorder="1"/>
    <xf numFmtId="0" fontId="69" fillId="0" borderId="32" xfId="0" applyFont="1" applyBorder="1" applyAlignment="1">
      <alignment horizontal="left" vertical="center" wrapText="1"/>
    </xf>
    <xf numFmtId="0" fontId="63" fillId="0" borderId="32" xfId="0" applyFont="1" applyBorder="1"/>
    <xf numFmtId="4" fontId="63" fillId="0" borderId="9" xfId="0" applyNumberFormat="1" applyFont="1" applyBorder="1" applyAlignment="1">
      <alignment vertical="center"/>
    </xf>
    <xf numFmtId="0" fontId="63" fillId="0" borderId="9" xfId="0" applyFont="1" applyBorder="1" applyAlignment="1">
      <alignment vertical="center"/>
    </xf>
    <xf numFmtId="0" fontId="63" fillId="0" borderId="9" xfId="0" applyFont="1" applyBorder="1" applyAlignment="1">
      <alignment horizontal="center" vertical="center" wrapText="1"/>
    </xf>
    <xf numFmtId="49" fontId="63" fillId="0" borderId="9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69" fillId="0" borderId="9" xfId="0" applyFont="1" applyBorder="1" applyAlignment="1">
      <alignment horizontal="left" vertical="center" wrapText="1"/>
    </xf>
    <xf numFmtId="0" fontId="20" fillId="0" borderId="9" xfId="0" applyFont="1" applyBorder="1" applyAlignment="1">
      <alignment vertical="center" wrapText="1"/>
    </xf>
    <xf numFmtId="0" fontId="69" fillId="0" borderId="11" xfId="0" applyFont="1" applyBorder="1"/>
    <xf numFmtId="0" fontId="9" fillId="0" borderId="0" xfId="0" applyFont="1" applyFill="1" applyAlignment="1">
      <alignment wrapText="1"/>
    </xf>
    <xf numFmtId="49" fontId="7" fillId="0" borderId="13" xfId="0" applyNumberFormat="1" applyFont="1" applyFill="1" applyBorder="1" applyAlignment="1" applyProtection="1">
      <alignment wrapText="1"/>
      <protection locked="0"/>
    </xf>
    <xf numFmtId="49" fontId="6" fillId="0" borderId="0" xfId="0" applyNumberFormat="1" applyFont="1" applyFill="1" applyAlignment="1" applyProtection="1">
      <alignment vertical="center" wrapText="1"/>
      <protection locked="0"/>
    </xf>
    <xf numFmtId="49" fontId="7" fillId="0" borderId="25" xfId="0" applyNumberFormat="1" applyFont="1" applyFill="1" applyBorder="1" applyAlignment="1" applyProtection="1">
      <alignment wrapText="1"/>
      <protection locked="0"/>
    </xf>
    <xf numFmtId="49" fontId="7" fillId="0" borderId="9" xfId="0" applyNumberFormat="1" applyFont="1" applyFill="1" applyBorder="1" applyAlignment="1" applyProtection="1">
      <alignment wrapText="1"/>
      <protection locked="0"/>
    </xf>
    <xf numFmtId="49" fontId="7" fillId="0" borderId="11" xfId="0" applyNumberFormat="1" applyFont="1" applyFill="1" applyBorder="1" applyAlignment="1">
      <alignment wrapText="1"/>
    </xf>
    <xf numFmtId="49" fontId="7" fillId="0" borderId="0" xfId="0" applyNumberFormat="1" applyFont="1" applyFill="1" applyBorder="1" applyAlignment="1">
      <alignment wrapText="1"/>
    </xf>
    <xf numFmtId="49" fontId="7" fillId="0" borderId="14" xfId="0" applyNumberFormat="1" applyFont="1" applyFill="1" applyBorder="1" applyAlignment="1" applyProtection="1">
      <alignment vertical="top" wrapText="1"/>
      <protection locked="0"/>
    </xf>
    <xf numFmtId="49" fontId="6" fillId="0" borderId="0" xfId="0" applyNumberFormat="1" applyFont="1" applyFill="1" applyAlignment="1" applyProtection="1">
      <alignment vertical="top" wrapText="1"/>
      <protection locked="0"/>
    </xf>
    <xf numFmtId="49" fontId="7" fillId="0" borderId="14" xfId="0" applyNumberFormat="1" applyFont="1" applyFill="1" applyBorder="1" applyAlignment="1" applyProtection="1">
      <alignment vertical="center" wrapText="1"/>
      <protection locked="0"/>
    </xf>
    <xf numFmtId="49" fontId="6" fillId="0" borderId="19" xfId="0" applyNumberFormat="1" applyFont="1" applyFill="1" applyBorder="1" applyAlignment="1" applyProtection="1">
      <alignment vertical="center" wrapText="1"/>
      <protection locked="0"/>
    </xf>
    <xf numFmtId="49" fontId="10" fillId="0" borderId="37" xfId="0" applyNumberFormat="1" applyFont="1" applyFill="1" applyBorder="1" applyAlignment="1" applyProtection="1">
      <alignment vertical="center" wrapText="1"/>
      <protection locked="0"/>
    </xf>
    <xf numFmtId="49" fontId="6" fillId="0" borderId="0" xfId="0" applyNumberFormat="1" applyFont="1" applyFill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wrapText="1"/>
    </xf>
    <xf numFmtId="0" fontId="14" fillId="0" borderId="32" xfId="0" applyFont="1" applyFill="1" applyBorder="1" applyAlignment="1">
      <alignment horizontal="center" wrapText="1"/>
    </xf>
    <xf numFmtId="0" fontId="14" fillId="0" borderId="12" xfId="0" applyFont="1" applyFill="1" applyBorder="1" applyAlignment="1">
      <alignment horizontal="center" wrapText="1"/>
    </xf>
    <xf numFmtId="0" fontId="14" fillId="0" borderId="9" xfId="0" applyFont="1" applyFill="1" applyBorder="1" applyAlignment="1">
      <alignment horizontal="center" wrapText="1"/>
    </xf>
    <xf numFmtId="0" fontId="14" fillId="0" borderId="12" xfId="0" applyFont="1" applyFill="1" applyBorder="1" applyAlignment="1">
      <alignment wrapText="1"/>
    </xf>
    <xf numFmtId="0" fontId="29" fillId="0" borderId="0" xfId="0" applyFont="1" applyFill="1" applyAlignment="1">
      <alignment horizontal="left"/>
    </xf>
    <xf numFmtId="49" fontId="10" fillId="0" borderId="30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12" xfId="0" applyNumberFormat="1" applyFont="1" applyFill="1" applyBorder="1" applyAlignment="1">
      <alignment vertical="top" wrapText="1"/>
    </xf>
    <xf numFmtId="49" fontId="10" fillId="0" borderId="9" xfId="0" applyNumberFormat="1" applyFont="1" applyFill="1" applyBorder="1" applyAlignment="1" applyProtection="1">
      <alignment vertical="top" wrapText="1"/>
      <protection locked="0"/>
    </xf>
    <xf numFmtId="49" fontId="10" fillId="0" borderId="9" xfId="0" applyNumberFormat="1" applyFont="1" applyFill="1" applyBorder="1" applyAlignment="1">
      <alignment vertical="top" wrapText="1"/>
    </xf>
    <xf numFmtId="49" fontId="10" fillId="0" borderId="30" xfId="0" applyNumberFormat="1" applyFont="1" applyFill="1" applyBorder="1" applyAlignment="1">
      <alignment vertical="top" wrapText="1"/>
    </xf>
    <xf numFmtId="49" fontId="35" fillId="0" borderId="15" xfId="0" applyNumberFormat="1" applyFont="1" applyFill="1" applyBorder="1" applyAlignment="1">
      <alignment horizontal="center" vertical="center" wrapText="1"/>
    </xf>
    <xf numFmtId="49" fontId="35" fillId="0" borderId="16" xfId="0" applyNumberFormat="1" applyFont="1" applyFill="1" applyBorder="1" applyAlignment="1">
      <alignment horizontal="center" vertical="center" wrapText="1"/>
    </xf>
    <xf numFmtId="49" fontId="35" fillId="0" borderId="14" xfId="0" applyNumberFormat="1" applyFont="1" applyFill="1" applyBorder="1" applyAlignment="1">
      <alignment horizontal="center" vertical="center" wrapText="1"/>
    </xf>
    <xf numFmtId="49" fontId="35" fillId="0" borderId="15" xfId="0" applyNumberFormat="1" applyFont="1" applyFill="1" applyBorder="1" applyAlignment="1">
      <alignment horizontal="center" vertical="center"/>
    </xf>
    <xf numFmtId="49" fontId="35" fillId="0" borderId="14" xfId="0" applyNumberFormat="1" applyFont="1" applyFill="1" applyBorder="1" applyAlignment="1">
      <alignment horizontal="center" vertical="center"/>
    </xf>
    <xf numFmtId="49" fontId="35" fillId="0" borderId="16" xfId="0" applyNumberFormat="1" applyFont="1" applyFill="1" applyBorder="1" applyAlignment="1">
      <alignment horizontal="center" vertical="center"/>
    </xf>
    <xf numFmtId="49" fontId="10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2" xfId="0" applyNumberFormat="1" applyFont="1" applyFill="1" applyBorder="1" applyAlignment="1">
      <alignment horizontal="center" vertical="center" wrapText="1"/>
    </xf>
    <xf numFmtId="0" fontId="34" fillId="0" borderId="14" xfId="0" applyFont="1" applyFill="1" applyBorder="1"/>
    <xf numFmtId="0" fontId="34" fillId="0" borderId="16" xfId="0" applyFont="1" applyFill="1" applyBorder="1"/>
    <xf numFmtId="49" fontId="10" fillId="0" borderId="29" xfId="0" applyNumberFormat="1" applyFont="1" applyFill="1" applyBorder="1" applyAlignment="1" applyProtection="1">
      <alignment vertical="top" wrapText="1"/>
      <protection locked="0"/>
    </xf>
    <xf numFmtId="49" fontId="35" fillId="0" borderId="18" xfId="0" applyNumberFormat="1" applyFont="1" applyFill="1" applyBorder="1" applyAlignment="1">
      <alignment horizontal="center" vertical="center" wrapText="1"/>
    </xf>
    <xf numFmtId="49" fontId="35" fillId="0" borderId="19" xfId="0" applyNumberFormat="1" applyFont="1" applyFill="1" applyBorder="1" applyAlignment="1">
      <alignment horizontal="center" vertical="center" wrapText="1"/>
    </xf>
    <xf numFmtId="49" fontId="35" fillId="0" borderId="20" xfId="0" applyNumberFormat="1" applyFont="1" applyFill="1" applyBorder="1" applyAlignment="1">
      <alignment horizontal="center" vertical="center" wrapText="1"/>
    </xf>
    <xf numFmtId="49" fontId="35" fillId="0" borderId="17" xfId="0" applyNumberFormat="1" applyFont="1" applyFill="1" applyBorder="1" applyAlignment="1">
      <alignment horizontal="center" vertical="center" wrapText="1"/>
    </xf>
    <xf numFmtId="49" fontId="10" fillId="0" borderId="32" xfId="0" applyNumberFormat="1" applyFont="1" applyFill="1" applyBorder="1" applyAlignment="1" applyProtection="1">
      <alignment wrapText="1"/>
      <protection locked="0"/>
    </xf>
    <xf numFmtId="49" fontId="12" fillId="0" borderId="12" xfId="0" applyNumberFormat="1" applyFont="1" applyFill="1" applyBorder="1" applyAlignment="1">
      <alignment wrapText="1"/>
    </xf>
    <xf numFmtId="49" fontId="10" fillId="0" borderId="30" xfId="0" applyNumberFormat="1" applyFont="1" applyFill="1" applyBorder="1" applyAlignment="1" applyProtection="1">
      <alignment wrapText="1"/>
      <protection locked="0"/>
    </xf>
    <xf numFmtId="49" fontId="11" fillId="0" borderId="15" xfId="0" applyNumberFormat="1" applyFont="1" applyFill="1" applyBorder="1" applyAlignment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wrapText="1"/>
    </xf>
    <xf numFmtId="0" fontId="12" fillId="0" borderId="16" xfId="0" applyFont="1" applyFill="1" applyBorder="1" applyAlignment="1">
      <alignment wrapText="1"/>
    </xf>
    <xf numFmtId="49" fontId="11" fillId="0" borderId="14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 applyProtection="1">
      <alignment horizontal="left" vertical="top" wrapText="1"/>
      <protection locked="0"/>
    </xf>
    <xf numFmtId="49" fontId="10" fillId="0" borderId="12" xfId="0" applyNumberFormat="1" applyFont="1" applyFill="1" applyBorder="1" applyAlignment="1" applyProtection="1">
      <alignment horizontal="left" vertical="top" wrapText="1"/>
      <protection locked="0"/>
    </xf>
    <xf numFmtId="49" fontId="11" fillId="0" borderId="18" xfId="0" applyNumberFormat="1" applyFont="1" applyFill="1" applyBorder="1" applyAlignment="1">
      <alignment horizontal="center" vertical="center" wrapText="1"/>
    </xf>
    <xf numFmtId="49" fontId="11" fillId="0" borderId="19" xfId="0" applyNumberFormat="1" applyFont="1" applyFill="1" applyBorder="1" applyAlignment="1">
      <alignment horizontal="center" vertical="center" wrapText="1"/>
    </xf>
    <xf numFmtId="49" fontId="11" fillId="0" borderId="20" xfId="0" applyNumberFormat="1" applyFont="1" applyFill="1" applyBorder="1" applyAlignment="1">
      <alignment horizontal="center" vertical="center" wrapText="1"/>
    </xf>
    <xf numFmtId="49" fontId="11" fillId="0" borderId="17" xfId="0" applyNumberFormat="1" applyFont="1" applyFill="1" applyBorder="1" applyAlignment="1">
      <alignment horizontal="center" vertical="center" wrapText="1"/>
    </xf>
    <xf numFmtId="49" fontId="10" fillId="0" borderId="29" xfId="0" applyNumberFormat="1" applyFont="1" applyFill="1" applyBorder="1" applyAlignment="1" applyProtection="1">
      <alignment horizontal="left" vertical="top" wrapText="1"/>
      <protection locked="0"/>
    </xf>
    <xf numFmtId="49" fontId="11" fillId="0" borderId="0" xfId="0" applyNumberFormat="1" applyFont="1" applyFill="1" applyBorder="1" applyAlignment="1">
      <alignment horizontal="left" vertical="center" wrapText="1"/>
    </xf>
    <xf numFmtId="49" fontId="10" fillId="0" borderId="15" xfId="0" applyNumberFormat="1" applyFont="1" applyFill="1" applyBorder="1" applyAlignment="1">
      <alignment horizontal="center" vertical="center" wrapText="1"/>
    </xf>
    <xf numFmtId="49" fontId="10" fillId="0" borderId="14" xfId="0" applyNumberFormat="1" applyFont="1" applyFill="1" applyBorder="1" applyAlignment="1">
      <alignment horizontal="center" vertical="center" wrapTex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0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31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31" xfId="0" applyNumberFormat="1" applyFont="1" applyFill="1" applyBorder="1" applyAlignment="1" applyProtection="1">
      <alignment horizontal="left" vertical="top" wrapText="1"/>
      <protection locked="0"/>
    </xf>
    <xf numFmtId="49" fontId="11" fillId="0" borderId="0" xfId="0" applyNumberFormat="1" applyFont="1" applyFill="1" applyBorder="1" applyAlignment="1">
      <alignment horizontal="center" wrapText="1"/>
    </xf>
    <xf numFmtId="49" fontId="11" fillId="0" borderId="14" xfId="0" applyNumberFormat="1" applyFont="1" applyFill="1" applyBorder="1" applyAlignment="1">
      <alignment horizontal="left" vertical="center" wrapText="1"/>
    </xf>
    <xf numFmtId="49" fontId="11" fillId="0" borderId="16" xfId="0" applyNumberFormat="1" applyFont="1" applyFill="1" applyBorder="1" applyAlignment="1">
      <alignment horizontal="left" vertical="center" wrapText="1"/>
    </xf>
    <xf numFmtId="49" fontId="11" fillId="0" borderId="15" xfId="0" applyNumberFormat="1" applyFont="1" applyFill="1" applyBorder="1" applyAlignment="1">
      <alignment horizontal="center" wrapText="1"/>
    </xf>
    <xf numFmtId="49" fontId="11" fillId="0" borderId="14" xfId="0" applyNumberFormat="1" applyFont="1" applyFill="1" applyBorder="1" applyAlignment="1">
      <alignment horizontal="center" wrapText="1"/>
    </xf>
    <xf numFmtId="49" fontId="11" fillId="0" borderId="16" xfId="0" applyNumberFormat="1" applyFont="1" applyFill="1" applyBorder="1" applyAlignment="1">
      <alignment horizontal="center" wrapText="1"/>
    </xf>
    <xf numFmtId="49" fontId="11" fillId="0" borderId="15" xfId="0" applyNumberFormat="1" applyFont="1" applyFill="1" applyBorder="1" applyAlignment="1">
      <alignment horizontal="left" vertical="center" wrapText="1"/>
    </xf>
    <xf numFmtId="49" fontId="11" fillId="0" borderId="19" xfId="0" applyNumberFormat="1" applyFont="1" applyFill="1" applyBorder="1" applyAlignment="1">
      <alignment horizontal="center" wrapText="1"/>
    </xf>
    <xf numFmtId="49" fontId="10" fillId="0" borderId="32" xfId="0" applyNumberFormat="1" applyFont="1" applyFill="1" applyBorder="1" applyAlignment="1" applyProtection="1">
      <alignment horizontal="left" vertical="top" wrapText="1"/>
      <protection locked="0"/>
    </xf>
    <xf numFmtId="49" fontId="10" fillId="0" borderId="13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49" fontId="11" fillId="0" borderId="17" xfId="0" applyNumberFormat="1" applyFont="1" applyFill="1" applyBorder="1" applyAlignment="1">
      <alignment horizontal="left" vertical="center" wrapText="1"/>
    </xf>
    <xf numFmtId="49" fontId="11" fillId="0" borderId="30" xfId="0" applyNumberFormat="1" applyFont="1" applyFill="1" applyBorder="1" applyAlignment="1" applyProtection="1">
      <alignment horizontal="left" vertical="top" wrapText="1"/>
      <protection locked="0"/>
    </xf>
    <xf numFmtId="49" fontId="11" fillId="0" borderId="12" xfId="0" applyNumberFormat="1" applyFont="1" applyFill="1" applyBorder="1" applyAlignment="1" applyProtection="1">
      <alignment horizontal="left" vertical="top" wrapText="1"/>
      <protection locked="0"/>
    </xf>
    <xf numFmtId="49" fontId="10" fillId="0" borderId="18" xfId="0" applyNumberFormat="1" applyFont="1" applyFill="1" applyBorder="1" applyAlignment="1">
      <alignment horizontal="center" vertical="center" wrapText="1"/>
    </xf>
    <xf numFmtId="49" fontId="10" fillId="0" borderId="34" xfId="0" applyNumberFormat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/>
    </xf>
    <xf numFmtId="49" fontId="10" fillId="0" borderId="20" xfId="0" applyNumberFormat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vertical="center" wrapText="1"/>
    </xf>
    <xf numFmtId="0" fontId="10" fillId="0" borderId="19" xfId="0" applyNumberFormat="1" applyFont="1" applyFill="1" applyBorder="1" applyAlignment="1" applyProtection="1">
      <alignment horizontal="left" vertical="top" wrapText="1"/>
    </xf>
    <xf numFmtId="0" fontId="12" fillId="0" borderId="17" xfId="0" applyFont="1" applyFill="1" applyBorder="1" applyAlignment="1">
      <alignment wrapText="1"/>
    </xf>
    <xf numFmtId="49" fontId="10" fillId="0" borderId="0" xfId="0" applyNumberFormat="1" applyFont="1" applyFill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wrapText="1"/>
    </xf>
    <xf numFmtId="0" fontId="10" fillId="0" borderId="62" xfId="0" applyNumberFormat="1" applyFont="1" applyFill="1" applyBorder="1" applyAlignment="1" applyProtection="1">
      <alignment horizontal="left" vertical="top" wrapText="1"/>
    </xf>
    <xf numFmtId="0" fontId="12" fillId="0" borderId="33" xfId="0" applyFont="1" applyFill="1" applyBorder="1" applyAlignment="1">
      <alignment wrapText="1"/>
    </xf>
    <xf numFmtId="0" fontId="12" fillId="0" borderId="12" xfId="0" applyFont="1" applyFill="1" applyBorder="1" applyAlignment="1">
      <alignment wrapText="1"/>
    </xf>
    <xf numFmtId="0" fontId="10" fillId="0" borderId="30" xfId="0" applyFont="1" applyFill="1" applyBorder="1" applyAlignment="1">
      <alignment horizontal="left" vertical="top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top" wrapText="1"/>
    </xf>
    <xf numFmtId="0" fontId="12" fillId="0" borderId="19" xfId="0" applyFont="1" applyFill="1" applyBorder="1" applyAlignment="1">
      <alignment wrapText="1"/>
    </xf>
    <xf numFmtId="0" fontId="12" fillId="0" borderId="20" xfId="0" applyFont="1" applyFill="1" applyBorder="1" applyAlignment="1">
      <alignment wrapText="1"/>
    </xf>
    <xf numFmtId="0" fontId="12" fillId="0" borderId="12" xfId="0" applyFont="1" applyFill="1" applyBorder="1" applyAlignment="1">
      <alignment horizontal="left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wrapText="1"/>
    </xf>
    <xf numFmtId="0" fontId="12" fillId="0" borderId="13" xfId="0" applyFont="1" applyFill="1" applyBorder="1" applyAlignment="1">
      <alignment wrapText="1"/>
    </xf>
    <xf numFmtId="49" fontId="11" fillId="0" borderId="14" xfId="0" applyNumberFormat="1" applyFont="1" applyFill="1" applyBorder="1" applyAlignment="1">
      <alignment horizontal="left" vertical="top" wrapText="1"/>
    </xf>
    <xf numFmtId="49" fontId="11" fillId="0" borderId="16" xfId="0" applyNumberFormat="1" applyFont="1" applyFill="1" applyBorder="1" applyAlignment="1">
      <alignment horizontal="left" vertical="top" wrapText="1"/>
    </xf>
    <xf numFmtId="0" fontId="12" fillId="0" borderId="34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49" fontId="11" fillId="0" borderId="29" xfId="0" applyNumberFormat="1" applyFont="1" applyFill="1" applyBorder="1" applyAlignment="1" applyProtection="1">
      <alignment horizontal="left" vertical="top" wrapText="1"/>
      <protection locked="0"/>
    </xf>
    <xf numFmtId="49" fontId="27" fillId="0" borderId="14" xfId="0" applyNumberFormat="1" applyFont="1" applyFill="1" applyBorder="1" applyAlignment="1">
      <alignment horizontal="left" vertical="center" wrapText="1"/>
    </xf>
    <xf numFmtId="49" fontId="27" fillId="0" borderId="0" xfId="0" applyNumberFormat="1" applyFont="1" applyFill="1" applyBorder="1" applyAlignment="1">
      <alignment horizontal="left" vertical="top"/>
    </xf>
    <xf numFmtId="49" fontId="11" fillId="0" borderId="14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 applyProtection="1">
      <alignment wrapText="1"/>
      <protection locked="0"/>
    </xf>
    <xf numFmtId="49" fontId="11" fillId="0" borderId="18" xfId="0" applyNumberFormat="1" applyFont="1" applyFill="1" applyBorder="1" applyAlignment="1">
      <alignment horizontal="center" vertical="center"/>
    </xf>
    <xf numFmtId="49" fontId="11" fillId="0" borderId="19" xfId="0" applyNumberFormat="1" applyFont="1" applyFill="1" applyBorder="1" applyAlignment="1">
      <alignment horizontal="center" vertical="center"/>
    </xf>
    <xf numFmtId="49" fontId="11" fillId="0" borderId="20" xfId="0" applyNumberFormat="1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/>
    </xf>
    <xf numFmtId="49" fontId="11" fillId="0" borderId="15" xfId="0" applyNumberFormat="1" applyFont="1" applyFill="1" applyBorder="1" applyAlignment="1">
      <alignment horizontal="center" vertical="center"/>
    </xf>
    <xf numFmtId="49" fontId="10" fillId="0" borderId="32" xfId="0" applyNumberFormat="1" applyFont="1" applyFill="1" applyBorder="1" applyAlignment="1" applyProtection="1">
      <alignment vertical="top" wrapText="1"/>
      <protection locked="0"/>
    </xf>
    <xf numFmtId="49" fontId="11" fillId="0" borderId="18" xfId="0" applyNumberFormat="1" applyFont="1" applyFill="1" applyBorder="1" applyAlignment="1">
      <alignment horizontal="center" vertical="top"/>
    </xf>
    <xf numFmtId="49" fontId="11" fillId="0" borderId="19" xfId="0" applyNumberFormat="1" applyFont="1" applyFill="1" applyBorder="1" applyAlignment="1">
      <alignment horizontal="center" vertical="top"/>
    </xf>
    <xf numFmtId="49" fontId="11" fillId="0" borderId="20" xfId="0" applyNumberFormat="1" applyFont="1" applyFill="1" applyBorder="1" applyAlignment="1">
      <alignment horizontal="center" vertical="top"/>
    </xf>
    <xf numFmtId="49" fontId="11" fillId="0" borderId="17" xfId="0" applyNumberFormat="1" applyFont="1" applyFill="1" applyBorder="1" applyAlignment="1">
      <alignment horizontal="center" vertical="top"/>
    </xf>
    <xf numFmtId="49" fontId="11" fillId="0" borderId="15" xfId="0" applyNumberFormat="1" applyFont="1" applyFill="1" applyBorder="1" applyAlignment="1">
      <alignment horizontal="center" vertical="top"/>
    </xf>
    <xf numFmtId="49" fontId="11" fillId="0" borderId="14" xfId="0" applyNumberFormat="1" applyFont="1" applyFill="1" applyBorder="1" applyAlignment="1">
      <alignment horizontal="center" vertical="top"/>
    </xf>
    <xf numFmtId="49" fontId="11" fillId="0" borderId="16" xfId="0" applyNumberFormat="1" applyFont="1" applyFill="1" applyBorder="1" applyAlignment="1">
      <alignment horizontal="center" vertical="top"/>
    </xf>
    <xf numFmtId="49" fontId="10" fillId="0" borderId="24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12" xfId="0" applyNumberFormat="1" applyFont="1" applyFill="1" applyBorder="1" applyAlignment="1">
      <alignment horizontal="center" vertical="top" wrapText="1"/>
    </xf>
    <xf numFmtId="0" fontId="10" fillId="0" borderId="30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wrapText="1"/>
    </xf>
    <xf numFmtId="0" fontId="10" fillId="0" borderId="29" xfId="0" applyNumberFormat="1" applyFont="1" applyFill="1" applyBorder="1" applyAlignment="1" applyProtection="1">
      <alignment vertical="top" wrapText="1"/>
      <protection locked="0"/>
    </xf>
    <xf numFmtId="0" fontId="10" fillId="0" borderId="12" xfId="0" applyNumberFormat="1" applyFont="1" applyFill="1" applyBorder="1" applyAlignment="1" applyProtection="1">
      <alignment vertical="top" wrapText="1"/>
      <protection locked="0"/>
    </xf>
    <xf numFmtId="0" fontId="10" fillId="0" borderId="30" xfId="0" applyNumberFormat="1" applyFont="1" applyFill="1" applyBorder="1" applyAlignment="1" applyProtection="1">
      <alignment vertical="top" wrapText="1"/>
      <protection locked="0"/>
    </xf>
    <xf numFmtId="0" fontId="11" fillId="0" borderId="30" xfId="0" applyNumberFormat="1" applyFont="1" applyFill="1" applyBorder="1" applyAlignment="1" applyProtection="1">
      <alignment vertical="top" wrapText="1"/>
      <protection locked="0"/>
    </xf>
    <xf numFmtId="49" fontId="10" fillId="0" borderId="30" xfId="0" applyNumberFormat="1" applyFont="1" applyFill="1" applyBorder="1" applyAlignment="1" applyProtection="1">
      <alignment vertical="center" wrapText="1"/>
      <protection locked="0"/>
    </xf>
    <xf numFmtId="49" fontId="10" fillId="0" borderId="12" xfId="0" applyNumberFormat="1" applyFont="1" applyFill="1" applyBorder="1" applyAlignment="1" applyProtection="1">
      <alignment vertical="center" wrapText="1"/>
      <protection locked="0"/>
    </xf>
    <xf numFmtId="49" fontId="10" fillId="0" borderId="30" xfId="0" applyNumberFormat="1" applyFont="1" applyFill="1" applyBorder="1" applyAlignment="1" applyProtection="1">
      <alignment vertical="center"/>
      <protection locked="0"/>
    </xf>
    <xf numFmtId="49" fontId="10" fillId="0" borderId="12" xfId="0" applyNumberFormat="1" applyFont="1" applyFill="1" applyBorder="1" applyAlignment="1" applyProtection="1">
      <alignment vertical="center"/>
      <protection locked="0"/>
    </xf>
    <xf numFmtId="0" fontId="10" fillId="0" borderId="12" xfId="0" applyFont="1" applyFill="1" applyBorder="1" applyAlignment="1">
      <alignment vertical="center"/>
    </xf>
    <xf numFmtId="0" fontId="10" fillId="0" borderId="30" xfId="0" applyNumberFormat="1" applyFont="1" applyFill="1" applyBorder="1" applyAlignment="1" applyProtection="1">
      <alignment horizontal="center" vertical="top" wrapText="1"/>
      <protection locked="0"/>
    </xf>
    <xf numFmtId="0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1" fillId="0" borderId="24" xfId="0" applyNumberFormat="1" applyFont="1" applyFill="1" applyBorder="1" applyAlignment="1">
      <alignment horizontal="center" vertical="center"/>
    </xf>
    <xf numFmtId="49" fontId="11" fillId="0" borderId="12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 applyProtection="1">
      <alignment vertical="top" wrapText="1"/>
      <protection locked="0"/>
    </xf>
    <xf numFmtId="49" fontId="10" fillId="0" borderId="31" xfId="0" applyNumberFormat="1" applyFont="1" applyFill="1" applyBorder="1" applyAlignment="1">
      <alignment wrapText="1"/>
    </xf>
    <xf numFmtId="49" fontId="12" fillId="0" borderId="12" xfId="0" applyNumberFormat="1" applyFont="1" applyFill="1" applyBorder="1" applyAlignment="1">
      <alignment vertical="top" wrapText="1"/>
    </xf>
    <xf numFmtId="49" fontId="10" fillId="0" borderId="60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31" xfId="0" applyNumberFormat="1" applyFont="1" applyFill="1" applyBorder="1" applyAlignment="1">
      <alignment wrapText="1"/>
    </xf>
    <xf numFmtId="49" fontId="10" fillId="0" borderId="19" xfId="0" applyNumberFormat="1" applyFont="1" applyFill="1" applyBorder="1" applyAlignment="1" applyProtection="1">
      <alignment vertical="center" wrapText="1"/>
      <protection locked="0"/>
    </xf>
    <xf numFmtId="49" fontId="10" fillId="0" borderId="17" xfId="0" applyNumberFormat="1" applyFont="1" applyFill="1" applyBorder="1" applyAlignment="1" applyProtection="1">
      <alignment vertical="center" wrapText="1"/>
      <protection locked="0"/>
    </xf>
    <xf numFmtId="49" fontId="10" fillId="0" borderId="32" xfId="0" applyNumberFormat="1" applyFont="1" applyFill="1" applyBorder="1" applyAlignment="1" applyProtection="1">
      <protection locked="0"/>
    </xf>
    <xf numFmtId="0" fontId="10" fillId="0" borderId="12" xfId="0" applyFont="1" applyFill="1" applyBorder="1" applyAlignment="1"/>
    <xf numFmtId="49" fontId="10" fillId="0" borderId="29" xfId="0" applyNumberFormat="1" applyFont="1" applyFill="1" applyBorder="1" applyAlignment="1" applyProtection="1">
      <protection locked="0"/>
    </xf>
    <xf numFmtId="49" fontId="11" fillId="0" borderId="30" xfId="0" applyNumberFormat="1" applyFont="1" applyFill="1" applyBorder="1" applyAlignment="1" applyProtection="1">
      <alignment vertical="top" wrapText="1"/>
      <protection locked="0"/>
    </xf>
    <xf numFmtId="0" fontId="30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49" fontId="11" fillId="0" borderId="19" xfId="0" applyNumberFormat="1" applyFont="1" applyFill="1" applyBorder="1" applyAlignment="1">
      <alignment horizontal="center" vertical="top" wrapText="1"/>
    </xf>
    <xf numFmtId="49" fontId="11" fillId="0" borderId="20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vertical="top"/>
    </xf>
    <xf numFmtId="0" fontId="11" fillId="0" borderId="29" xfId="0" applyNumberFormat="1" applyFont="1" applyFill="1" applyBorder="1" applyAlignment="1" applyProtection="1">
      <alignment horizontal="left" vertical="top" wrapText="1"/>
      <protection locked="0"/>
    </xf>
    <xf numFmtId="0" fontId="10" fillId="0" borderId="12" xfId="0" applyNumberFormat="1" applyFont="1" applyFill="1" applyBorder="1" applyAlignment="1" applyProtection="1">
      <alignment horizontal="left" vertical="top" wrapText="1"/>
      <protection locked="0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9" xfId="0" applyNumberFormat="1" applyFont="1" applyFill="1" applyBorder="1" applyAlignment="1" applyProtection="1">
      <alignment wrapText="1"/>
      <protection locked="0"/>
    </xf>
    <xf numFmtId="0" fontId="10" fillId="0" borderId="30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30" xfId="0" applyFont="1" applyFill="1" applyBorder="1" applyAlignment="1">
      <alignment horizontal="center" wrapText="1"/>
    </xf>
    <xf numFmtId="0" fontId="11" fillId="0" borderId="53" xfId="0" applyFont="1" applyFill="1" applyBorder="1" applyAlignment="1">
      <alignment horizontal="center"/>
    </xf>
    <xf numFmtId="0" fontId="12" fillId="0" borderId="105" xfId="0" applyFont="1" applyFill="1" applyBorder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49" fontId="27" fillId="0" borderId="15" xfId="0" applyNumberFormat="1" applyFont="1" applyFill="1" applyBorder="1" applyAlignment="1">
      <alignment horizontal="left" vertical="center"/>
    </xf>
    <xf numFmtId="49" fontId="27" fillId="0" borderId="16" xfId="0" applyNumberFormat="1" applyFont="1" applyFill="1" applyBorder="1" applyAlignment="1">
      <alignment horizontal="left" vertical="center"/>
    </xf>
    <xf numFmtId="49" fontId="10" fillId="0" borderId="15" xfId="0" applyNumberFormat="1" applyFont="1" applyFill="1" applyBorder="1" applyAlignment="1">
      <alignment vertical="center"/>
    </xf>
    <xf numFmtId="49" fontId="10" fillId="0" borderId="14" xfId="0" applyNumberFormat="1" applyFont="1" applyFill="1" applyBorder="1" applyAlignment="1">
      <alignment vertical="center"/>
    </xf>
    <xf numFmtId="49" fontId="10" fillId="0" borderId="16" xfId="0" applyNumberFormat="1" applyFont="1" applyFill="1" applyBorder="1" applyAlignment="1">
      <alignment vertical="center"/>
    </xf>
    <xf numFmtId="49" fontId="11" fillId="0" borderId="15" xfId="0" applyNumberFormat="1" applyFont="1" applyFill="1" applyBorder="1" applyAlignment="1">
      <alignment vertical="center"/>
    </xf>
    <xf numFmtId="49" fontId="11" fillId="0" borderId="16" xfId="0" applyNumberFormat="1" applyFont="1" applyFill="1" applyBorder="1" applyAlignment="1">
      <alignment vertical="center"/>
    </xf>
    <xf numFmtId="49" fontId="11" fillId="0" borderId="9" xfId="0" applyNumberFormat="1" applyFont="1" applyFill="1" applyBorder="1" applyAlignment="1" applyProtection="1">
      <alignment vertical="center" wrapText="1"/>
      <protection locked="0"/>
    </xf>
    <xf numFmtId="49" fontId="10" fillId="0" borderId="9" xfId="0" applyNumberFormat="1" applyFont="1" applyFill="1" applyBorder="1" applyAlignment="1" applyProtection="1">
      <alignment horizontal="center" vertical="top"/>
      <protection locked="0"/>
    </xf>
    <xf numFmtId="4" fontId="10" fillId="0" borderId="9" xfId="0" applyNumberFormat="1" applyFont="1" applyFill="1" applyBorder="1" applyAlignment="1" applyProtection="1">
      <alignment horizontal="center" vertical="top"/>
      <protection locked="0"/>
    </xf>
    <xf numFmtId="49" fontId="10" fillId="0" borderId="9" xfId="0" applyNumberFormat="1" applyFont="1" applyFill="1" applyBorder="1" applyAlignment="1" applyProtection="1">
      <alignment horizontal="center" vertical="center"/>
      <protection locked="0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 applyProtection="1">
      <alignment horizontal="center" vertical="top" wrapText="1"/>
      <protection locked="0"/>
    </xf>
    <xf numFmtId="4" fontId="10" fillId="0" borderId="9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 applyProtection="1">
      <alignment vertical="center" wrapText="1"/>
      <protection locked="0"/>
    </xf>
    <xf numFmtId="4" fontId="10" fillId="0" borderId="9" xfId="0" applyNumberFormat="1" applyFont="1" applyFill="1" applyBorder="1" applyAlignment="1" applyProtection="1">
      <alignment horizontal="center" vertical="center"/>
      <protection locked="0"/>
    </xf>
    <xf numFmtId="0" fontId="12" fillId="0" borderId="9" xfId="0" applyFont="1" applyFill="1" applyBorder="1"/>
    <xf numFmtId="49" fontId="10" fillId="0" borderId="9" xfId="0" applyNumberFormat="1" applyFont="1" applyFill="1" applyBorder="1" applyAlignment="1">
      <alignment vertical="center" wrapText="1"/>
    </xf>
    <xf numFmtId="49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38" xfId="0" applyNumberFormat="1" applyFont="1" applyFill="1" applyBorder="1" applyAlignment="1">
      <alignment horizontal="left" vertical="center"/>
    </xf>
    <xf numFmtId="49" fontId="27" fillId="0" borderId="0" xfId="0" applyNumberFormat="1" applyFont="1" applyFill="1" applyBorder="1" applyAlignment="1">
      <alignment horizontal="left" vertical="center"/>
    </xf>
    <xf numFmtId="49" fontId="10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27" xfId="0" applyNumberFormat="1" applyFont="1" applyFill="1" applyBorder="1" applyAlignment="1" applyProtection="1">
      <alignment horizontal="center" vertical="top"/>
      <protection locked="0"/>
    </xf>
    <xf numFmtId="49" fontId="10" fillId="0" borderId="26" xfId="0" applyNumberFormat="1" applyFont="1" applyFill="1" applyBorder="1" applyAlignment="1" applyProtection="1">
      <alignment horizontal="center" vertical="top"/>
      <protection locked="0"/>
    </xf>
    <xf numFmtId="49" fontId="10" fillId="0" borderId="9" xfId="0" applyNumberFormat="1" applyFont="1" applyFill="1" applyBorder="1" applyAlignment="1" applyProtection="1">
      <alignment wrapText="1"/>
      <protection locked="0"/>
    </xf>
    <xf numFmtId="49" fontId="12" fillId="0" borderId="9" xfId="0" applyNumberFormat="1" applyFont="1" applyFill="1" applyBorder="1" applyAlignment="1">
      <alignment wrapText="1"/>
    </xf>
    <xf numFmtId="0" fontId="12" fillId="0" borderId="14" xfId="0" applyFont="1" applyFill="1" applyBorder="1"/>
    <xf numFmtId="0" fontId="12" fillId="0" borderId="16" xfId="0" applyFont="1" applyFill="1" applyBorder="1"/>
    <xf numFmtId="49" fontId="11" fillId="0" borderId="29" xfId="0" applyNumberFormat="1" applyFont="1" applyFill="1" applyBorder="1" applyAlignment="1" applyProtection="1">
      <alignment vertical="top" wrapText="1"/>
      <protection locked="0"/>
    </xf>
    <xf numFmtId="49" fontId="11" fillId="0" borderId="12" xfId="0" applyNumberFormat="1" applyFont="1" applyFill="1" applyBorder="1" applyAlignment="1">
      <alignment vertical="top" wrapText="1"/>
    </xf>
    <xf numFmtId="49" fontId="12" fillId="0" borderId="9" xfId="0" applyNumberFormat="1" applyFont="1" applyFill="1" applyBorder="1" applyAlignment="1">
      <alignment vertical="top" wrapText="1"/>
    </xf>
    <xf numFmtId="49" fontId="27" fillId="0" borderId="13" xfId="0" applyNumberFormat="1" applyFont="1" applyFill="1" applyBorder="1" applyAlignment="1">
      <alignment horizontal="left" vertical="center"/>
    </xf>
    <xf numFmtId="0" fontId="27" fillId="0" borderId="0" xfId="6" applyFont="1" applyFill="1" applyAlignment="1">
      <alignment horizontal="center"/>
    </xf>
    <xf numFmtId="0" fontId="58" fillId="0" borderId="106" xfId="6" applyFont="1" applyFill="1" applyBorder="1" applyAlignment="1">
      <alignment horizontal="center" vertical="top"/>
    </xf>
    <xf numFmtId="0" fontId="58" fillId="0" borderId="110" xfId="6" applyFont="1" applyFill="1" applyBorder="1" applyAlignment="1">
      <alignment horizontal="center" vertical="top"/>
    </xf>
    <xf numFmtId="0" fontId="58" fillId="0" borderId="115" xfId="6" applyFont="1" applyFill="1" applyBorder="1" applyAlignment="1">
      <alignment horizontal="center" vertical="top"/>
    </xf>
    <xf numFmtId="0" fontId="58" fillId="0" borderId="106" xfId="6" applyFont="1" applyFill="1" applyBorder="1" applyAlignment="1">
      <alignment horizontal="center" vertical="top" wrapText="1"/>
    </xf>
    <xf numFmtId="0" fontId="58" fillId="0" borderId="110" xfId="6" applyFont="1" applyFill="1" applyBorder="1" applyAlignment="1">
      <alignment horizontal="center" vertical="top" wrapText="1"/>
    </xf>
    <xf numFmtId="0" fontId="58" fillId="0" borderId="115" xfId="6" applyFont="1" applyFill="1" applyBorder="1" applyAlignment="1">
      <alignment horizontal="center" vertical="top" wrapText="1"/>
    </xf>
    <xf numFmtId="0" fontId="58" fillId="0" borderId="107" xfId="6" applyFont="1" applyFill="1" applyBorder="1" applyAlignment="1">
      <alignment horizontal="center" vertical="top"/>
    </xf>
    <xf numFmtId="0" fontId="58" fillId="0" borderId="108" xfId="6" applyFont="1" applyFill="1" applyBorder="1" applyAlignment="1">
      <alignment horizontal="center" vertical="top"/>
    </xf>
    <xf numFmtId="0" fontId="58" fillId="0" borderId="109" xfId="6" applyFont="1" applyFill="1" applyBorder="1" applyAlignment="1">
      <alignment horizontal="center" vertical="top"/>
    </xf>
    <xf numFmtId="0" fontId="58" fillId="0" borderId="107" xfId="6" applyFont="1" applyFill="1" applyBorder="1" applyAlignment="1">
      <alignment horizontal="center" vertical="top" wrapText="1"/>
    </xf>
    <xf numFmtId="0" fontId="58" fillId="0" borderId="109" xfId="6" applyFont="1" applyFill="1" applyBorder="1" applyAlignment="1">
      <alignment horizontal="center" vertical="top" wrapText="1"/>
    </xf>
    <xf numFmtId="0" fontId="58" fillId="0" borderId="108" xfId="6" applyFont="1" applyFill="1" applyBorder="1" applyAlignment="1">
      <alignment horizontal="center" vertical="top" wrapText="1"/>
    </xf>
    <xf numFmtId="0" fontId="58" fillId="0" borderId="112" xfId="6" applyFont="1" applyFill="1" applyBorder="1" applyAlignment="1">
      <alignment horizontal="center" vertical="top" wrapText="1"/>
    </xf>
    <xf numFmtId="0" fontId="58" fillId="0" borderId="113" xfId="6" applyFont="1" applyFill="1" applyBorder="1" applyAlignment="1">
      <alignment horizontal="center" vertical="top" wrapText="1"/>
    </xf>
    <xf numFmtId="0" fontId="58" fillId="0" borderId="114" xfId="6" applyFont="1" applyFill="1" applyBorder="1" applyAlignment="1">
      <alignment horizontal="center" vertical="top" wrapText="1"/>
    </xf>
    <xf numFmtId="49" fontId="10" fillId="0" borderId="29" xfId="0" applyNumberFormat="1" applyFont="1" applyFill="1" applyBorder="1" applyAlignment="1" applyProtection="1">
      <alignment vertical="center" wrapText="1"/>
      <protection locked="0"/>
    </xf>
    <xf numFmtId="49" fontId="11" fillId="0" borderId="15" xfId="0" applyNumberFormat="1" applyFont="1" applyFill="1" applyBorder="1" applyAlignment="1">
      <alignment horizontal="left" vertical="center"/>
    </xf>
    <xf numFmtId="49" fontId="11" fillId="0" borderId="14" xfId="0" applyNumberFormat="1" applyFont="1" applyFill="1" applyBorder="1" applyAlignment="1">
      <alignment horizontal="left" vertical="center"/>
    </xf>
    <xf numFmtId="49" fontId="11" fillId="0" borderId="16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12" fillId="0" borderId="3" xfId="0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12" fillId="0" borderId="0" xfId="0" applyFont="1" applyFill="1"/>
    <xf numFmtId="0" fontId="33" fillId="0" borderId="6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12" fillId="0" borderId="1" xfId="13" applyFont="1" applyFill="1" applyBorder="1" applyAlignment="1">
      <alignment horizontal="center" vertical="center" wrapText="1"/>
    </xf>
    <xf numFmtId="0" fontId="12" fillId="0" borderId="3" xfId="13" applyFont="1" applyFill="1" applyBorder="1"/>
    <xf numFmtId="0" fontId="12" fillId="0" borderId="2" xfId="13" applyFont="1" applyFill="1" applyBorder="1"/>
    <xf numFmtId="0" fontId="33" fillId="0" borderId="0" xfId="0" applyFont="1" applyFill="1" applyBorder="1" applyAlignment="1">
      <alignment horizontal="left" vertical="center" wrapText="1"/>
    </xf>
    <xf numFmtId="0" fontId="12" fillId="0" borderId="6" xfId="13" applyFont="1" applyFill="1" applyBorder="1" applyAlignment="1">
      <alignment horizontal="left" vertical="center" wrapText="1"/>
    </xf>
    <xf numFmtId="0" fontId="12" fillId="0" borderId="0" xfId="13" applyFont="1" applyFill="1" applyBorder="1" applyAlignment="1">
      <alignment horizontal="left" vertical="center" wrapText="1"/>
    </xf>
    <xf numFmtId="0" fontId="15" fillId="0" borderId="6" xfId="13" applyFont="1" applyFill="1" applyBorder="1" applyAlignment="1">
      <alignment horizontal="left" vertical="center" wrapText="1"/>
    </xf>
    <xf numFmtId="0" fontId="15" fillId="0" borderId="0" xfId="13" applyFont="1" applyFill="1" applyBorder="1" applyAlignment="1">
      <alignment horizontal="left" vertical="center" wrapText="1"/>
    </xf>
    <xf numFmtId="0" fontId="12" fillId="0" borderId="6" xfId="13" applyFont="1" applyFill="1" applyBorder="1" applyAlignment="1">
      <alignment horizontal="left" wrapText="1"/>
    </xf>
    <xf numFmtId="0" fontId="12" fillId="0" borderId="0" xfId="13" applyFont="1" applyFill="1" applyBorder="1" applyAlignment="1">
      <alignment horizontal="left" wrapText="1"/>
    </xf>
    <xf numFmtId="0" fontId="30" fillId="0" borderId="6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0" borderId="3" xfId="0" applyFont="1" applyBorder="1"/>
    <xf numFmtId="0" fontId="15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wrapText="1"/>
    </xf>
    <xf numFmtId="0" fontId="12" fillId="0" borderId="2" xfId="0" applyFont="1" applyBorder="1"/>
    <xf numFmtId="49" fontId="11" fillId="0" borderId="13" xfId="0" applyNumberFormat="1" applyFont="1" applyFill="1" applyBorder="1" applyAlignment="1">
      <alignment horizontal="left" vertical="center"/>
    </xf>
    <xf numFmtId="49" fontId="10" fillId="0" borderId="12" xfId="0" applyNumberFormat="1" applyFont="1" applyFill="1" applyBorder="1" applyAlignment="1">
      <alignment vertical="center" wrapText="1"/>
    </xf>
    <xf numFmtId="49" fontId="10" fillId="0" borderId="32" xfId="0" applyNumberFormat="1" applyFont="1" applyFill="1" applyBorder="1" applyAlignment="1">
      <alignment vertical="top" wrapText="1"/>
    </xf>
    <xf numFmtId="49" fontId="11" fillId="0" borderId="13" xfId="0" applyNumberFormat="1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30" fillId="0" borderId="6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wrapText="1"/>
    </xf>
    <xf numFmtId="0" fontId="20" fillId="0" borderId="30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center" wrapText="1"/>
    </xf>
    <xf numFmtId="0" fontId="20" fillId="0" borderId="9" xfId="0" applyFont="1" applyBorder="1" applyAlignment="1">
      <alignment vertical="center"/>
    </xf>
    <xf numFmtId="0" fontId="63" fillId="0" borderId="12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66" fillId="0" borderId="0" xfId="0" applyFont="1" applyAlignment="1">
      <alignment horizontal="left"/>
    </xf>
    <xf numFmtId="0" fontId="63" fillId="0" borderId="9" xfId="0" applyFont="1" applyBorder="1" applyAlignment="1">
      <alignment horizontal="left"/>
    </xf>
    <xf numFmtId="49" fontId="10" fillId="0" borderId="12" xfId="0" applyNumberFormat="1" applyFont="1" applyFill="1" applyBorder="1" applyAlignment="1">
      <alignment wrapText="1"/>
    </xf>
    <xf numFmtId="0" fontId="10" fillId="0" borderId="14" xfId="0" applyFont="1" applyFill="1" applyBorder="1"/>
    <xf numFmtId="0" fontId="10" fillId="0" borderId="16" xfId="0" applyFont="1" applyFill="1" applyBorder="1"/>
    <xf numFmtId="49" fontId="27" fillId="0" borderId="13" xfId="0" applyNumberFormat="1" applyFont="1" applyFill="1" applyBorder="1" applyAlignment="1">
      <alignment horizontal="center" vertical="center"/>
    </xf>
    <xf numFmtId="49" fontId="10" fillId="0" borderId="29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30" xfId="0" applyNumberFormat="1" applyFont="1" applyFill="1" applyBorder="1" applyAlignment="1" applyProtection="1">
      <alignment horizontal="center" wrapText="1"/>
      <protection locked="0"/>
    </xf>
    <xf numFmtId="49" fontId="10" fillId="0" borderId="12" xfId="0" applyNumberFormat="1" applyFont="1" applyFill="1" applyBorder="1" applyAlignment="1" applyProtection="1">
      <alignment horizontal="center" wrapText="1"/>
      <protection locked="0"/>
    </xf>
    <xf numFmtId="49" fontId="19" fillId="0" borderId="32" xfId="0" applyNumberFormat="1" applyFont="1" applyFill="1" applyBorder="1" applyAlignment="1" applyProtection="1">
      <alignment wrapText="1"/>
      <protection locked="0"/>
    </xf>
    <xf numFmtId="49" fontId="19" fillId="0" borderId="12" xfId="0" applyNumberFormat="1" applyFont="1" applyFill="1" applyBorder="1" applyAlignment="1" applyProtection="1">
      <alignment wrapText="1"/>
      <protection locked="0"/>
    </xf>
    <xf numFmtId="49" fontId="19" fillId="0" borderId="30" xfId="0" applyNumberFormat="1" applyFont="1" applyFill="1" applyBorder="1" applyAlignment="1" applyProtection="1">
      <alignment vertical="top" wrapText="1"/>
      <protection locked="0"/>
    </xf>
    <xf numFmtId="49" fontId="19" fillId="0" borderId="12" xfId="0" applyNumberFormat="1" applyFont="1" applyFill="1" applyBorder="1" applyAlignment="1" applyProtection="1">
      <alignment vertical="top" wrapText="1"/>
      <protection locked="0"/>
    </xf>
    <xf numFmtId="49" fontId="18" fillId="0" borderId="13" xfId="0" applyNumberFormat="1" applyFont="1" applyFill="1" applyBorder="1" applyAlignment="1" applyProtection="1">
      <alignment horizontal="center" vertical="top"/>
      <protection locked="0"/>
    </xf>
    <xf numFmtId="49" fontId="18" fillId="0" borderId="0" xfId="0" applyNumberFormat="1" applyFont="1" applyFill="1" applyBorder="1" applyAlignment="1" applyProtection="1">
      <alignment horizontal="center" vertical="top"/>
      <protection locked="0"/>
    </xf>
    <xf numFmtId="49" fontId="18" fillId="0" borderId="18" xfId="0" applyNumberFormat="1" applyFont="1" applyFill="1" applyBorder="1" applyAlignment="1">
      <alignment horizontal="center" vertical="top" wrapText="1"/>
    </xf>
    <xf numFmtId="49" fontId="18" fillId="0" borderId="19" xfId="0" applyNumberFormat="1" applyFont="1" applyFill="1" applyBorder="1" applyAlignment="1">
      <alignment horizontal="center" vertical="top" wrapText="1"/>
    </xf>
    <xf numFmtId="49" fontId="18" fillId="0" borderId="20" xfId="0" applyNumberFormat="1" applyFont="1" applyFill="1" applyBorder="1" applyAlignment="1">
      <alignment horizontal="center" vertical="top" wrapText="1"/>
    </xf>
    <xf numFmtId="49" fontId="18" fillId="0" borderId="17" xfId="0" applyNumberFormat="1" applyFont="1" applyFill="1" applyBorder="1" applyAlignment="1">
      <alignment horizontal="center" vertical="top" wrapText="1"/>
    </xf>
    <xf numFmtId="49" fontId="27" fillId="0" borderId="0" xfId="0" applyNumberFormat="1" applyFont="1" applyFill="1" applyBorder="1" applyAlignment="1">
      <alignment horizontal="left" vertical="top" wrapText="1"/>
    </xf>
    <xf numFmtId="49" fontId="18" fillId="0" borderId="15" xfId="0" applyNumberFormat="1" applyFont="1" applyFill="1" applyBorder="1" applyAlignment="1">
      <alignment horizontal="center" vertical="top"/>
    </xf>
    <xf numFmtId="49" fontId="18" fillId="0" borderId="14" xfId="0" applyNumberFormat="1" applyFont="1" applyFill="1" applyBorder="1" applyAlignment="1">
      <alignment horizontal="center" vertical="top"/>
    </xf>
    <xf numFmtId="49" fontId="18" fillId="0" borderId="16" xfId="0" applyNumberFormat="1" applyFont="1" applyFill="1" applyBorder="1" applyAlignment="1">
      <alignment horizontal="center" vertical="top"/>
    </xf>
    <xf numFmtId="49" fontId="19" fillId="0" borderId="24" xfId="0" applyNumberFormat="1" applyFont="1" applyFill="1" applyBorder="1" applyAlignment="1" applyProtection="1">
      <alignment horizontal="center" vertical="top" wrapText="1"/>
      <protection locked="0"/>
    </xf>
    <xf numFmtId="49" fontId="19" fillId="0" borderId="12" xfId="0" applyNumberFormat="1" applyFont="1" applyFill="1" applyBorder="1" applyAlignment="1">
      <alignment horizontal="center" vertical="top" wrapText="1"/>
    </xf>
    <xf numFmtId="49" fontId="19" fillId="0" borderId="32" xfId="0" applyNumberFormat="1" applyFont="1" applyFill="1" applyBorder="1" applyAlignment="1" applyProtection="1">
      <alignment vertical="top" wrapText="1"/>
      <protection locked="0"/>
    </xf>
    <xf numFmtId="49" fontId="19" fillId="0" borderId="30" xfId="0" applyNumberFormat="1" applyFont="1" applyFill="1" applyBorder="1" applyAlignment="1" applyProtection="1">
      <alignment horizontal="center" wrapText="1"/>
      <protection locked="0"/>
    </xf>
    <xf numFmtId="49" fontId="19" fillId="0" borderId="12" xfId="0" applyNumberFormat="1" applyFont="1" applyFill="1" applyBorder="1" applyAlignment="1" applyProtection="1">
      <alignment horizontal="center" wrapText="1"/>
      <protection locked="0"/>
    </xf>
    <xf numFmtId="49" fontId="18" fillId="0" borderId="15" xfId="0" applyNumberFormat="1" applyFont="1" applyFill="1" applyBorder="1" applyAlignment="1">
      <alignment horizontal="center" vertical="center"/>
    </xf>
    <xf numFmtId="49" fontId="18" fillId="0" borderId="16" xfId="0" applyNumberFormat="1" applyFont="1" applyFill="1" applyBorder="1" applyAlignment="1">
      <alignment horizontal="center" vertical="center"/>
    </xf>
    <xf numFmtId="49" fontId="18" fillId="0" borderId="14" xfId="0" applyNumberFormat="1" applyFont="1" applyFill="1" applyBorder="1" applyAlignment="1">
      <alignment horizontal="center" vertical="center"/>
    </xf>
    <xf numFmtId="49" fontId="19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2" xfId="0" applyNumberFormat="1" applyFont="1" applyFill="1" applyBorder="1" applyAlignment="1">
      <alignment horizontal="center" vertical="center" wrapText="1"/>
    </xf>
    <xf numFmtId="49" fontId="19" fillId="0" borderId="30" xfId="0" applyNumberFormat="1" applyFont="1" applyFill="1" applyBorder="1" applyAlignment="1" applyProtection="1">
      <alignment wrapText="1"/>
      <protection locked="0"/>
    </xf>
    <xf numFmtId="49" fontId="19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8" xfId="0" applyNumberFormat="1" applyFont="1" applyFill="1" applyBorder="1" applyAlignment="1">
      <alignment horizontal="center" vertical="center" wrapText="1"/>
    </xf>
    <xf numFmtId="49" fontId="18" fillId="0" borderId="19" xfId="0" applyNumberFormat="1" applyFont="1" applyFill="1" applyBorder="1" applyAlignment="1">
      <alignment horizontal="center" vertical="center" wrapText="1"/>
    </xf>
    <xf numFmtId="49" fontId="18" fillId="0" borderId="20" xfId="0" applyNumberFormat="1" applyFont="1" applyFill="1" applyBorder="1" applyAlignment="1">
      <alignment horizontal="center" vertical="center" wrapText="1"/>
    </xf>
    <xf numFmtId="49" fontId="18" fillId="0" borderId="17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/>
    </xf>
    <xf numFmtId="49" fontId="11" fillId="0" borderId="30" xfId="0" applyNumberFormat="1" applyFont="1" applyFill="1" applyBorder="1" applyAlignment="1" applyProtection="1">
      <alignment wrapText="1"/>
      <protection locked="0"/>
    </xf>
    <xf numFmtId="49" fontId="11" fillId="0" borderId="12" xfId="0" applyNumberFormat="1" applyFont="1" applyFill="1" applyBorder="1" applyAlignment="1" applyProtection="1">
      <alignment wrapText="1"/>
      <protection locked="0"/>
    </xf>
    <xf numFmtId="49" fontId="10" fillId="0" borderId="49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51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>
      <alignment vertical="center" wrapText="1"/>
    </xf>
    <xf numFmtId="49" fontId="10" fillId="0" borderId="32" xfId="0" applyNumberFormat="1" applyFont="1" applyFill="1" applyBorder="1" applyAlignment="1">
      <alignment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0" fillId="0" borderId="62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63" xfId="0" applyFont="1" applyFill="1" applyBorder="1" applyAlignment="1">
      <alignment horizontal="center" vertical="center" wrapText="1"/>
    </xf>
    <xf numFmtId="0" fontId="10" fillId="0" borderId="64" xfId="0" applyFont="1" applyFill="1" applyBorder="1" applyAlignment="1">
      <alignment horizontal="center" vertical="center" wrapText="1"/>
    </xf>
    <xf numFmtId="49" fontId="11" fillId="0" borderId="93" xfId="0" applyNumberFormat="1" applyFont="1" applyFill="1" applyBorder="1" applyAlignment="1">
      <alignment horizontal="center" vertical="center" wrapText="1"/>
    </xf>
    <xf numFmtId="49" fontId="11" fillId="0" borderId="62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vertical="center"/>
    </xf>
    <xf numFmtId="0" fontId="10" fillId="0" borderId="16" xfId="0" applyFont="1" applyFill="1" applyBorder="1" applyAlignment="1">
      <alignment vertical="center"/>
    </xf>
    <xf numFmtId="0" fontId="10" fillId="0" borderId="61" xfId="0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65" xfId="0" applyFont="1" applyFill="1" applyBorder="1" applyAlignment="1">
      <alignment horizontal="center" vertical="center" wrapText="1"/>
    </xf>
    <xf numFmtId="0" fontId="10" fillId="0" borderId="66" xfId="0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>
      <alignment horizontal="center" vertical="center" wrapText="1"/>
    </xf>
    <xf numFmtId="0" fontId="10" fillId="0" borderId="104" xfId="0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49" fontId="7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2" xfId="0" applyNumberFormat="1" applyFont="1" applyFill="1" applyBorder="1" applyAlignment="1">
      <alignment horizontal="center" vertical="center" wrapText="1"/>
    </xf>
    <xf numFmtId="0" fontId="7" fillId="0" borderId="14" xfId="0" applyFont="1" applyFill="1" applyBorder="1"/>
    <xf numFmtId="0" fontId="7" fillId="0" borderId="16" xfId="0" applyFont="1" applyFill="1" applyBorder="1"/>
    <xf numFmtId="49" fontId="6" fillId="0" borderId="15" xfId="0" applyNumberFormat="1" applyFont="1" applyFill="1" applyBorder="1" applyAlignment="1">
      <alignment horizontal="center" vertical="top"/>
    </xf>
    <xf numFmtId="49" fontId="6" fillId="0" borderId="16" xfId="0" applyNumberFormat="1" applyFont="1" applyFill="1" applyBorder="1" applyAlignment="1">
      <alignment horizontal="center" vertical="top"/>
    </xf>
    <xf numFmtId="49" fontId="6" fillId="0" borderId="14" xfId="0" applyNumberFormat="1" applyFont="1" applyFill="1" applyBorder="1" applyAlignment="1">
      <alignment horizontal="center" vertical="top"/>
    </xf>
    <xf numFmtId="49" fontId="11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 wrapText="1"/>
    </xf>
    <xf numFmtId="49" fontId="6" fillId="0" borderId="20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 wrapText="1"/>
    </xf>
    <xf numFmtId="49" fontId="6" fillId="0" borderId="18" xfId="0" applyNumberFormat="1" applyFont="1" applyFill="1" applyBorder="1" applyAlignment="1">
      <alignment horizontal="center" vertical="top" wrapText="1"/>
    </xf>
    <xf numFmtId="49" fontId="6" fillId="0" borderId="19" xfId="0" applyNumberFormat="1" applyFont="1" applyFill="1" applyBorder="1" applyAlignment="1">
      <alignment horizontal="center" vertical="top" wrapText="1"/>
    </xf>
    <xf numFmtId="49" fontId="6" fillId="0" borderId="20" xfId="0" applyNumberFormat="1" applyFont="1" applyFill="1" applyBorder="1" applyAlignment="1">
      <alignment horizontal="center" vertical="top" wrapText="1"/>
    </xf>
    <xf numFmtId="49" fontId="6" fillId="0" borderId="17" xfId="0" applyNumberFormat="1" applyFont="1" applyFill="1" applyBorder="1" applyAlignment="1">
      <alignment horizontal="center" vertical="top" wrapText="1"/>
    </xf>
    <xf numFmtId="49" fontId="10" fillId="0" borderId="32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9" xfId="0" applyNumberFormat="1" applyFont="1" applyFill="1" applyBorder="1" applyAlignment="1" applyProtection="1">
      <alignment vertical="top" wrapText="1"/>
      <protection locked="0"/>
    </xf>
    <xf numFmtId="49" fontId="6" fillId="0" borderId="0" xfId="0" applyNumberFormat="1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left" vertical="center" wrapText="1"/>
    </xf>
    <xf numFmtId="49" fontId="10" fillId="0" borderId="31" xfId="0" applyNumberFormat="1" applyFont="1" applyFill="1" applyBorder="1" applyAlignment="1">
      <alignment horizontal="left" vertical="center" wrapText="1"/>
    </xf>
    <xf numFmtId="49" fontId="10" fillId="0" borderId="92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0" xfId="0" applyNumberFormat="1" applyFont="1" applyFill="1" applyBorder="1" applyAlignment="1">
      <alignment horizontal="left" vertical="center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0" fontId="12" fillId="0" borderId="73" xfId="0" applyFont="1" applyBorder="1" applyAlignment="1">
      <alignment vertical="top"/>
    </xf>
    <xf numFmtId="0" fontId="12" fillId="0" borderId="79" xfId="0" applyFont="1" applyBorder="1" applyAlignment="1">
      <alignment vertical="top"/>
    </xf>
    <xf numFmtId="0" fontId="16" fillId="9" borderId="73" xfId="0" applyFont="1" applyFill="1" applyBorder="1" applyAlignment="1">
      <alignment horizontal="center" vertical="top" wrapText="1"/>
    </xf>
    <xf numFmtId="0" fontId="16" fillId="9" borderId="79" xfId="0" applyFont="1" applyFill="1" applyBorder="1" applyAlignment="1">
      <alignment horizontal="center" vertical="top" wrapText="1"/>
    </xf>
    <xf numFmtId="0" fontId="16" fillId="0" borderId="0" xfId="0" applyFont="1" applyAlignment="1">
      <alignment wrapText="1"/>
    </xf>
    <xf numFmtId="0" fontId="12" fillId="0" borderId="0" xfId="0" applyFont="1"/>
    <xf numFmtId="0" fontId="12" fillId="0" borderId="0" xfId="0" applyFont="1" applyAlignment="1"/>
    <xf numFmtId="0" fontId="16" fillId="0" borderId="74" xfId="0" applyFont="1" applyBorder="1" applyAlignment="1">
      <alignment vertical="top" wrapText="1"/>
    </xf>
    <xf numFmtId="0" fontId="16" fillId="0" borderId="75" xfId="0" applyFont="1" applyBorder="1" applyAlignment="1">
      <alignment vertical="top" wrapText="1"/>
    </xf>
    <xf numFmtId="0" fontId="16" fillId="0" borderId="77" xfId="0" applyFont="1" applyBorder="1" applyAlignment="1">
      <alignment vertical="top" wrapText="1"/>
    </xf>
    <xf numFmtId="0" fontId="16" fillId="0" borderId="78" xfId="0" applyFont="1" applyBorder="1" applyAlignment="1">
      <alignment vertical="top" wrapText="1"/>
    </xf>
    <xf numFmtId="0" fontId="12" fillId="9" borderId="74" xfId="0" applyFont="1" applyFill="1" applyBorder="1" applyAlignment="1">
      <alignment horizontal="center" vertical="top" wrapText="1"/>
    </xf>
    <xf numFmtId="0" fontId="12" fillId="9" borderId="76" xfId="0" applyFont="1" applyFill="1" applyBorder="1" applyAlignment="1">
      <alignment horizontal="center" vertical="top" wrapText="1"/>
    </xf>
    <xf numFmtId="0" fontId="12" fillId="9" borderId="75" xfId="0" applyFont="1" applyFill="1" applyBorder="1" applyAlignment="1">
      <alignment horizontal="center" vertical="top" wrapText="1"/>
    </xf>
    <xf numFmtId="0" fontId="12" fillId="9" borderId="46" xfId="0" applyFont="1" applyFill="1" applyBorder="1" applyAlignment="1">
      <alignment horizontal="center" vertical="top" wrapText="1"/>
    </xf>
    <xf numFmtId="0" fontId="12" fillId="9" borderId="0" xfId="0" applyFont="1" applyFill="1" applyBorder="1" applyAlignment="1">
      <alignment horizontal="center" vertical="top" wrapText="1"/>
    </xf>
    <xf numFmtId="0" fontId="12" fillId="9" borderId="70" xfId="0" applyFont="1" applyFill="1" applyBorder="1" applyAlignment="1">
      <alignment horizontal="center" vertical="top" wrapText="1"/>
    </xf>
    <xf numFmtId="0" fontId="16" fillId="9" borderId="74" xfId="0" applyFont="1" applyFill="1" applyBorder="1" applyAlignment="1">
      <alignment vertical="top" wrapText="1"/>
    </xf>
    <xf numFmtId="0" fontId="16" fillId="9" borderId="75" xfId="0" applyFont="1" applyFill="1" applyBorder="1" applyAlignment="1">
      <alignment vertical="top" wrapText="1"/>
    </xf>
    <xf numFmtId="0" fontId="16" fillId="9" borderId="46" xfId="0" applyFont="1" applyFill="1" applyBorder="1" applyAlignment="1">
      <alignment vertical="top" wrapText="1"/>
    </xf>
    <xf numFmtId="0" fontId="16" fillId="9" borderId="70" xfId="0" applyFont="1" applyFill="1" applyBorder="1" applyAlignment="1">
      <alignment vertical="top" wrapText="1"/>
    </xf>
    <xf numFmtId="0" fontId="16" fillId="9" borderId="73" xfId="0" applyFont="1" applyFill="1" applyBorder="1" applyAlignment="1">
      <alignment vertical="top" wrapText="1"/>
    </xf>
    <xf numFmtId="0" fontId="16" fillId="9" borderId="80" xfId="0" applyFont="1" applyFill="1" applyBorder="1" applyAlignment="1">
      <alignment vertical="top" wrapText="1"/>
    </xf>
    <xf numFmtId="0" fontId="16" fillId="9" borderId="48" xfId="0" applyFont="1" applyFill="1" applyBorder="1" applyAlignment="1">
      <alignment vertical="top" wrapText="1"/>
    </xf>
    <xf numFmtId="0" fontId="16" fillId="9" borderId="81" xfId="0" applyFont="1" applyFill="1" applyBorder="1" applyAlignment="1">
      <alignment vertical="top" wrapText="1"/>
    </xf>
    <xf numFmtId="0" fontId="16" fillId="9" borderId="48" xfId="0" applyFont="1" applyFill="1" applyBorder="1" applyAlignment="1">
      <alignment horizontal="center" vertical="top" wrapText="1"/>
    </xf>
    <xf numFmtId="0" fontId="16" fillId="9" borderId="81" xfId="0" applyFont="1" applyFill="1" applyBorder="1" applyAlignment="1">
      <alignment horizontal="center" vertical="top" wrapText="1"/>
    </xf>
    <xf numFmtId="0" fontId="12" fillId="0" borderId="82" xfId="0" applyFont="1" applyBorder="1" applyAlignment="1">
      <alignment vertical="top" wrapText="1"/>
    </xf>
    <xf numFmtId="0" fontId="12" fillId="0" borderId="83" xfId="0" applyFont="1" applyBorder="1" applyAlignment="1">
      <alignment vertical="top" wrapText="1"/>
    </xf>
    <xf numFmtId="0" fontId="16" fillId="9" borderId="82" xfId="0" applyFont="1" applyFill="1" applyBorder="1" applyAlignment="1">
      <alignment horizontal="center" vertical="top" wrapText="1"/>
    </xf>
    <xf numFmtId="0" fontId="16" fillId="9" borderId="83" xfId="0" applyFont="1" applyFill="1" applyBorder="1" applyAlignment="1">
      <alignment horizontal="center" vertical="top" wrapText="1"/>
    </xf>
    <xf numFmtId="0" fontId="16" fillId="9" borderId="84" xfId="0" applyFont="1" applyFill="1" applyBorder="1" applyAlignment="1">
      <alignment horizontal="center" vertical="top" wrapText="1"/>
    </xf>
    <xf numFmtId="0" fontId="16" fillId="9" borderId="85" xfId="0" applyFont="1" applyFill="1" applyBorder="1" applyAlignment="1">
      <alignment vertical="top" wrapText="1"/>
    </xf>
    <xf numFmtId="0" fontId="16" fillId="9" borderId="45" xfId="0" applyFont="1" applyFill="1" applyBorder="1" applyAlignment="1">
      <alignment vertical="top" wrapText="1"/>
    </xf>
    <xf numFmtId="0" fontId="16" fillId="9" borderId="86" xfId="0" applyFont="1" applyFill="1" applyBorder="1" applyAlignment="1">
      <alignment vertical="top" wrapText="1"/>
    </xf>
    <xf numFmtId="0" fontId="16" fillId="9" borderId="82" xfId="0" applyFont="1" applyFill="1" applyBorder="1" applyAlignment="1">
      <alignment vertical="top" wrapText="1"/>
    </xf>
    <xf numFmtId="0" fontId="12" fillId="9" borderId="84" xfId="0" applyFont="1" applyFill="1" applyBorder="1" applyAlignment="1">
      <alignment vertical="top" wrapText="1"/>
    </xf>
    <xf numFmtId="0" fontId="12" fillId="9" borderId="83" xfId="0" applyFont="1" applyFill="1" applyBorder="1" applyAlignment="1">
      <alignment vertical="top" wrapText="1"/>
    </xf>
    <xf numFmtId="0" fontId="16" fillId="9" borderId="79" xfId="0" applyFont="1" applyFill="1" applyBorder="1" applyAlignment="1">
      <alignment vertical="top" wrapText="1"/>
    </xf>
    <xf numFmtId="49" fontId="11" fillId="0" borderId="0" xfId="0" applyNumberFormat="1" applyFont="1" applyFill="1" applyBorder="1" applyAlignment="1">
      <alignment horizontal="left" vertical="center"/>
    </xf>
    <xf numFmtId="49" fontId="10" fillId="0" borderId="31" xfId="0" applyNumberFormat="1" applyFont="1" applyFill="1" applyBorder="1" applyAlignment="1" applyProtection="1">
      <alignment wrapText="1"/>
      <protection locked="0"/>
    </xf>
    <xf numFmtId="49" fontId="10" fillId="0" borderId="32" xfId="0" applyNumberFormat="1" applyFont="1" applyFill="1" applyBorder="1" applyAlignment="1" applyProtection="1">
      <alignment vertical="center" wrapText="1"/>
      <protection locked="0"/>
    </xf>
    <xf numFmtId="0" fontId="10" fillId="0" borderId="12" xfId="0" applyFont="1" applyFill="1" applyBorder="1" applyAlignment="1">
      <alignment vertical="top" wrapText="1"/>
    </xf>
    <xf numFmtId="0" fontId="12" fillId="0" borderId="12" xfId="0" applyFont="1" applyFill="1" applyBorder="1" applyAlignment="1"/>
    <xf numFmtId="0" fontId="12" fillId="0" borderId="9" xfId="0" applyFont="1" applyFill="1" applyBorder="1" applyAlignment="1">
      <alignment vertical="top" wrapText="1"/>
    </xf>
    <xf numFmtId="49" fontId="27" fillId="0" borderId="14" xfId="0" applyNumberFormat="1" applyFont="1" applyFill="1" applyBorder="1" applyAlignment="1">
      <alignment horizontal="left" vertical="center"/>
    </xf>
    <xf numFmtId="49" fontId="12" fillId="0" borderId="9" xfId="0" applyNumberFormat="1" applyFont="1" applyFill="1" applyBorder="1" applyAlignment="1">
      <alignment vertical="center" wrapText="1"/>
    </xf>
    <xf numFmtId="49" fontId="10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13" xfId="0" applyNumberFormat="1" applyFont="1" applyFill="1" applyBorder="1" applyAlignment="1">
      <alignment horizontal="left" vertical="center" wrapText="1"/>
    </xf>
    <xf numFmtId="0" fontId="10" fillId="0" borderId="12" xfId="0" applyFont="1" applyFill="1" applyBorder="1"/>
    <xf numFmtId="49" fontId="11" fillId="0" borderId="32" xfId="0" applyNumberFormat="1" applyFont="1" applyFill="1" applyBorder="1" applyAlignment="1" applyProtection="1">
      <alignment wrapText="1"/>
      <protection locked="0"/>
    </xf>
    <xf numFmtId="49" fontId="12" fillId="0" borderId="32" xfId="0" applyNumberFormat="1" applyFont="1" applyFill="1" applyBorder="1" applyAlignment="1">
      <alignment wrapText="1"/>
    </xf>
    <xf numFmtId="49" fontId="26" fillId="0" borderId="12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>
      <alignment wrapText="1"/>
    </xf>
    <xf numFmtId="0" fontId="12" fillId="0" borderId="32" xfId="0" applyFont="1" applyFill="1" applyBorder="1" applyAlignment="1">
      <alignment wrapText="1"/>
    </xf>
    <xf numFmtId="0" fontId="12" fillId="0" borderId="71" xfId="0" applyFont="1" applyFill="1" applyBorder="1" applyAlignment="1">
      <alignment wrapText="1"/>
    </xf>
    <xf numFmtId="49" fontId="44" fillId="0" borderId="30" xfId="0" applyNumberFormat="1" applyFont="1" applyFill="1" applyBorder="1" applyAlignment="1" applyProtection="1">
      <alignment wrapText="1"/>
      <protection locked="0"/>
    </xf>
    <xf numFmtId="49" fontId="44" fillId="0" borderId="12" xfId="0" applyNumberFormat="1" applyFont="1" applyFill="1" applyBorder="1" applyAlignment="1" applyProtection="1">
      <alignment wrapText="1"/>
      <protection locked="0"/>
    </xf>
    <xf numFmtId="49" fontId="27" fillId="0" borderId="30" xfId="0" applyNumberFormat="1" applyFont="1" applyFill="1" applyBorder="1" applyAlignment="1" applyProtection="1">
      <alignment wrapText="1"/>
      <protection locked="0"/>
    </xf>
    <xf numFmtId="49" fontId="45" fillId="0" borderId="15" xfId="0" applyNumberFormat="1" applyFont="1" applyFill="1" applyBorder="1" applyAlignment="1">
      <alignment horizontal="center" vertical="center"/>
    </xf>
    <xf numFmtId="49" fontId="45" fillId="0" borderId="14" xfId="0" applyNumberFormat="1" applyFont="1" applyFill="1" applyBorder="1" applyAlignment="1">
      <alignment horizontal="center" vertical="center"/>
    </xf>
    <xf numFmtId="49" fontId="45" fillId="0" borderId="16" xfId="0" applyNumberFormat="1" applyFont="1" applyFill="1" applyBorder="1" applyAlignment="1">
      <alignment horizontal="center" vertical="center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47" fillId="0" borderId="12" xfId="0" applyNumberFormat="1" applyFont="1" applyFill="1" applyBorder="1" applyAlignment="1">
      <alignment horizontal="center" vertical="center" wrapText="1"/>
    </xf>
    <xf numFmtId="49" fontId="46" fillId="0" borderId="32" xfId="0" applyNumberFormat="1" applyFont="1" applyFill="1" applyBorder="1" applyAlignment="1" applyProtection="1">
      <alignment wrapText="1"/>
      <protection locked="0"/>
    </xf>
    <xf numFmtId="49" fontId="47" fillId="0" borderId="12" xfId="0" applyNumberFormat="1" applyFont="1" applyFill="1" applyBorder="1" applyAlignment="1">
      <alignment wrapText="1"/>
    </xf>
    <xf numFmtId="49" fontId="46" fillId="0" borderId="30" xfId="0" applyNumberFormat="1" applyFont="1" applyFill="1" applyBorder="1" applyAlignment="1" applyProtection="1">
      <alignment wrapText="1"/>
      <protection locked="0"/>
    </xf>
    <xf numFmtId="49" fontId="45" fillId="0" borderId="18" xfId="0" applyNumberFormat="1" applyFont="1" applyFill="1" applyBorder="1" applyAlignment="1">
      <alignment horizontal="center" vertical="center" wrapText="1"/>
    </xf>
    <xf numFmtId="49" fontId="45" fillId="0" borderId="19" xfId="0" applyNumberFormat="1" applyFont="1" applyFill="1" applyBorder="1" applyAlignment="1">
      <alignment horizontal="center" vertical="center" wrapText="1"/>
    </xf>
    <xf numFmtId="49" fontId="45" fillId="0" borderId="20" xfId="0" applyNumberFormat="1" applyFont="1" applyFill="1" applyBorder="1" applyAlignment="1">
      <alignment horizontal="center" vertical="center" wrapText="1"/>
    </xf>
    <xf numFmtId="49" fontId="45" fillId="0" borderId="17" xfId="0" applyNumberFormat="1" applyFont="1" applyFill="1" applyBorder="1" applyAlignment="1">
      <alignment horizontal="center" vertical="center" wrapText="1"/>
    </xf>
    <xf numFmtId="49" fontId="45" fillId="0" borderId="15" xfId="0" applyNumberFormat="1" applyFont="1" applyFill="1" applyBorder="1" applyAlignment="1">
      <alignment horizontal="center" vertical="center" wrapText="1"/>
    </xf>
    <xf numFmtId="49" fontId="45" fillId="0" borderId="16" xfId="0" applyNumberFormat="1" applyFont="1" applyFill="1" applyBorder="1" applyAlignment="1">
      <alignment horizontal="center" vertical="center" wrapText="1"/>
    </xf>
    <xf numFmtId="0" fontId="47" fillId="0" borderId="14" xfId="0" applyFont="1" applyFill="1" applyBorder="1"/>
    <xf numFmtId="0" fontId="47" fillId="0" borderId="16" xfId="0" applyFont="1" applyFill="1" applyBorder="1"/>
    <xf numFmtId="49" fontId="46" fillId="0" borderId="12" xfId="0" applyNumberFormat="1" applyFont="1" applyFill="1" applyBorder="1" applyAlignment="1" applyProtection="1">
      <alignment wrapText="1"/>
      <protection locked="0"/>
    </xf>
    <xf numFmtId="49" fontId="47" fillId="0" borderId="32" xfId="0" applyNumberFormat="1" applyFont="1" applyFill="1" applyBorder="1" applyAlignment="1">
      <alignment wrapText="1"/>
    </xf>
    <xf numFmtId="49" fontId="45" fillId="0" borderId="14" xfId="0" applyNumberFormat="1" applyFont="1" applyFill="1" applyBorder="1" applyAlignment="1">
      <alignment horizontal="center" vertical="center" wrapText="1"/>
    </xf>
    <xf numFmtId="49" fontId="47" fillId="0" borderId="31" xfId="0" applyNumberFormat="1" applyFont="1" applyFill="1" applyBorder="1" applyAlignment="1">
      <alignment wrapText="1"/>
    </xf>
    <xf numFmtId="49" fontId="46" fillId="0" borderId="9" xfId="0" applyNumberFormat="1" applyFont="1" applyFill="1" applyBorder="1" applyAlignment="1" applyProtection="1">
      <alignment wrapText="1"/>
      <protection locked="0"/>
    </xf>
    <xf numFmtId="49" fontId="47" fillId="0" borderId="9" xfId="0" applyNumberFormat="1" applyFont="1" applyFill="1" applyBorder="1" applyAlignment="1">
      <alignment wrapText="1"/>
    </xf>
    <xf numFmtId="49" fontId="27" fillId="0" borderId="17" xfId="0" applyNumberFormat="1" applyFont="1" applyFill="1" applyBorder="1" applyAlignment="1">
      <alignment horizontal="left" vertical="center"/>
    </xf>
    <xf numFmtId="49" fontId="11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4" fontId="10" fillId="0" borderId="30" xfId="0" applyNumberFormat="1" applyFont="1" applyFill="1" applyBorder="1" applyAlignment="1" applyProtection="1">
      <alignment horizontal="center" wrapText="1"/>
      <protection locked="0"/>
    </xf>
    <xf numFmtId="4" fontId="10" fillId="0" borderId="12" xfId="0" applyNumberFormat="1" applyFont="1" applyFill="1" applyBorder="1" applyAlignment="1" applyProtection="1">
      <alignment horizontal="center" wrapText="1"/>
      <protection locked="0"/>
    </xf>
    <xf numFmtId="0" fontId="10" fillId="0" borderId="14" xfId="0" applyFont="1" applyFill="1" applyBorder="1" applyAlignment="1">
      <alignment wrapText="1"/>
    </xf>
    <xf numFmtId="0" fontId="10" fillId="0" borderId="16" xfId="0" applyFont="1" applyFill="1" applyBorder="1" applyAlignment="1">
      <alignment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49" fillId="0" borderId="9" xfId="7" applyNumberFormat="1" applyFont="1" applyFill="1" applyBorder="1" applyAlignment="1" applyProtection="1">
      <alignment horizontal="left" wrapText="1"/>
      <protection locked="0"/>
    </xf>
    <xf numFmtId="49" fontId="49" fillId="0" borderId="30" xfId="7" applyNumberFormat="1" applyFont="1" applyFill="1" applyBorder="1" applyAlignment="1" applyProtection="1">
      <alignment horizontal="left" vertical="center" wrapText="1"/>
      <protection locked="0"/>
    </xf>
    <xf numFmtId="49" fontId="49" fillId="0" borderId="12" xfId="7" applyNumberFormat="1" applyFont="1" applyFill="1" applyBorder="1" applyAlignment="1" applyProtection="1">
      <alignment horizontal="left" vertical="center" wrapText="1"/>
      <protection locked="0"/>
    </xf>
    <xf numFmtId="0" fontId="46" fillId="0" borderId="30" xfId="0" applyFont="1" applyFill="1" applyBorder="1" applyAlignment="1">
      <alignment horizontal="left" wrapText="1"/>
    </xf>
    <xf numFmtId="0" fontId="46" fillId="0" borderId="12" xfId="0" applyFont="1" applyFill="1" applyBorder="1" applyAlignment="1">
      <alignment horizontal="left" wrapText="1"/>
    </xf>
    <xf numFmtId="3" fontId="46" fillId="0" borderId="30" xfId="8" applyNumberFormat="1" applyFont="1" applyFill="1" applyBorder="1" applyAlignment="1" applyProtection="1">
      <alignment horizontal="left" vertical="center" wrapText="1"/>
      <protection locked="0"/>
    </xf>
    <xf numFmtId="3" fontId="46" fillId="0" borderId="12" xfId="8" applyNumberFormat="1" applyFont="1" applyFill="1" applyBorder="1" applyAlignment="1" applyProtection="1">
      <alignment horizontal="left" vertical="center" wrapText="1"/>
      <protection locked="0"/>
    </xf>
    <xf numFmtId="49" fontId="27" fillId="0" borderId="18" xfId="0" applyNumberFormat="1" applyFont="1" applyFill="1" applyBorder="1" applyAlignment="1">
      <alignment horizontal="center" vertical="center" wrapText="1"/>
    </xf>
    <xf numFmtId="49" fontId="27" fillId="0" borderId="19" xfId="0" applyNumberFormat="1" applyFont="1" applyFill="1" applyBorder="1" applyAlignment="1">
      <alignment horizontal="center" vertical="center" wrapText="1"/>
    </xf>
    <xf numFmtId="49" fontId="27" fillId="0" borderId="20" xfId="0" applyNumberFormat="1" applyFont="1" applyFill="1" applyBorder="1" applyAlignment="1">
      <alignment horizontal="center" vertical="center" wrapText="1"/>
    </xf>
    <xf numFmtId="49" fontId="27" fillId="0" borderId="17" xfId="0" applyNumberFormat="1" applyFont="1" applyFill="1" applyBorder="1" applyAlignment="1">
      <alignment horizontal="center" vertical="center" wrapText="1"/>
    </xf>
    <xf numFmtId="0" fontId="46" fillId="0" borderId="30" xfId="8" applyFont="1" applyFill="1" applyBorder="1" applyAlignment="1">
      <alignment horizontal="left" wrapText="1"/>
    </xf>
    <xf numFmtId="0" fontId="46" fillId="0" borderId="12" xfId="8" applyFont="1" applyFill="1" applyBorder="1" applyAlignment="1">
      <alignment horizontal="left" wrapText="1"/>
    </xf>
    <xf numFmtId="49" fontId="44" fillId="0" borderId="15" xfId="0" applyNumberFormat="1" applyFont="1" applyFill="1" applyBorder="1" applyAlignment="1">
      <alignment horizontal="center" vertical="top" wrapText="1"/>
    </xf>
    <xf numFmtId="49" fontId="44" fillId="0" borderId="14" xfId="0" applyNumberFormat="1" applyFont="1" applyFill="1" applyBorder="1" applyAlignment="1">
      <alignment horizontal="center" vertical="top" wrapText="1"/>
    </xf>
    <xf numFmtId="49" fontId="44" fillId="0" borderId="16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horizontal="center" vertical="center"/>
    </xf>
    <xf numFmtId="49" fontId="27" fillId="0" borderId="16" xfId="0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center" wrapText="1"/>
    </xf>
    <xf numFmtId="49" fontId="27" fillId="0" borderId="16" xfId="0" applyNumberFormat="1" applyFont="1" applyFill="1" applyBorder="1" applyAlignment="1">
      <alignment horizontal="center" vertical="center" wrapText="1"/>
    </xf>
    <xf numFmtId="49" fontId="27" fillId="0" borderId="15" xfId="0" applyNumberFormat="1" applyFont="1" applyFill="1" applyBorder="1" applyAlignment="1">
      <alignment horizontal="center" vertical="center" wrapText="1"/>
    </xf>
    <xf numFmtId="49" fontId="45" fillId="0" borderId="9" xfId="0" applyNumberFormat="1" applyFont="1" applyFill="1" applyBorder="1" applyAlignment="1">
      <alignment horizontal="center" vertical="center"/>
    </xf>
    <xf numFmtId="0" fontId="10" fillId="0" borderId="30" xfId="10" quotePrefix="1" applyFont="1" applyFill="1" applyBorder="1" applyAlignment="1">
      <alignment horizontal="left" vertical="top" wrapText="1"/>
    </xf>
    <xf numFmtId="0" fontId="10" fillId="0" borderId="12" xfId="10" quotePrefix="1" applyFont="1" applyFill="1" applyBorder="1" applyAlignment="1">
      <alignment horizontal="left" vertical="top" wrapText="1"/>
    </xf>
    <xf numFmtId="4" fontId="10" fillId="0" borderId="30" xfId="0" applyNumberFormat="1" applyFont="1" applyFill="1" applyBorder="1" applyAlignment="1" applyProtection="1">
      <alignment horizontal="center" vertical="center" wrapText="1"/>
      <protection locked="0"/>
    </xf>
    <xf numFmtId="4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4" fontId="1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9" xfId="10" quotePrefix="1" applyFont="1" applyFill="1" applyBorder="1" applyAlignment="1">
      <alignment horizontal="left" vertical="top" wrapText="1"/>
    </xf>
    <xf numFmtId="0" fontId="10" fillId="0" borderId="17" xfId="10" quotePrefix="1" applyFont="1" applyFill="1" applyBorder="1" applyAlignment="1">
      <alignment horizontal="left" vertical="top" wrapText="1"/>
    </xf>
    <xf numFmtId="49" fontId="11" fillId="0" borderId="30" xfId="0" applyNumberFormat="1" applyFont="1" applyFill="1" applyBorder="1" applyAlignment="1">
      <alignment horizontal="center" vertical="center"/>
    </xf>
    <xf numFmtId="0" fontId="10" fillId="0" borderId="9" xfId="11" applyFont="1" applyFill="1" applyBorder="1" applyAlignment="1">
      <alignment horizontal="left" wrapText="1"/>
    </xf>
    <xf numFmtId="49" fontId="27" fillId="0" borderId="0" xfId="0" applyNumberFormat="1" applyFont="1" applyBorder="1" applyAlignment="1">
      <alignment horizontal="left" vertical="top" wrapText="1"/>
    </xf>
    <xf numFmtId="49" fontId="11" fillId="7" borderId="18" xfId="0" applyNumberFormat="1" applyFont="1" applyFill="1" applyBorder="1" applyAlignment="1">
      <alignment horizontal="center" vertical="top" wrapText="1"/>
    </xf>
    <xf numFmtId="49" fontId="11" fillId="7" borderId="19" xfId="0" applyNumberFormat="1" applyFont="1" applyFill="1" applyBorder="1" applyAlignment="1">
      <alignment horizontal="center" vertical="top" wrapText="1"/>
    </xf>
    <xf numFmtId="49" fontId="11" fillId="7" borderId="20" xfId="0" applyNumberFormat="1" applyFont="1" applyFill="1" applyBorder="1" applyAlignment="1">
      <alignment horizontal="center" vertical="top" wrapText="1"/>
    </xf>
    <xf numFmtId="49" fontId="11" fillId="7" borderId="17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Border="1" applyAlignment="1">
      <alignment horizontal="left" vertical="top" wrapText="1"/>
    </xf>
    <xf numFmtId="49" fontId="11" fillId="0" borderId="16" xfId="0" applyNumberFormat="1" applyFont="1" applyBorder="1" applyAlignment="1">
      <alignment horizontal="left" vertical="top" wrapText="1"/>
    </xf>
    <xf numFmtId="49" fontId="11" fillId="7" borderId="15" xfId="0" applyNumberFormat="1" applyFont="1" applyFill="1" applyBorder="1" applyAlignment="1">
      <alignment horizontal="center" vertical="top"/>
    </xf>
    <xf numFmtId="49" fontId="11" fillId="7" borderId="14" xfId="0" applyNumberFormat="1" applyFont="1" applyFill="1" applyBorder="1" applyAlignment="1">
      <alignment horizontal="center" vertical="top"/>
    </xf>
    <xf numFmtId="49" fontId="11" fillId="7" borderId="16" xfId="0" applyNumberFormat="1" applyFont="1" applyFill="1" applyBorder="1" applyAlignment="1">
      <alignment horizontal="center" vertical="top"/>
    </xf>
    <xf numFmtId="49" fontId="11" fillId="10" borderId="14" xfId="0" applyNumberFormat="1" applyFont="1" applyFill="1" applyBorder="1" applyAlignment="1">
      <alignment horizontal="center" vertical="center"/>
    </xf>
    <xf numFmtId="49" fontId="11" fillId="10" borderId="16" xfId="0" applyNumberFormat="1" applyFont="1" applyFill="1" applyBorder="1" applyAlignment="1">
      <alignment horizontal="center" vertical="center"/>
    </xf>
    <xf numFmtId="49" fontId="11" fillId="10" borderId="18" xfId="0" applyNumberFormat="1" applyFont="1" applyFill="1" applyBorder="1" applyAlignment="1">
      <alignment horizontal="center" vertical="center" wrapText="1"/>
    </xf>
    <xf numFmtId="49" fontId="11" fillId="10" borderId="19" xfId="0" applyNumberFormat="1" applyFont="1" applyFill="1" applyBorder="1" applyAlignment="1">
      <alignment horizontal="center" vertical="center" wrapText="1"/>
    </xf>
    <xf numFmtId="49" fontId="11" fillId="10" borderId="20" xfId="0" applyNumberFormat="1" applyFont="1" applyFill="1" applyBorder="1" applyAlignment="1">
      <alignment horizontal="center" vertical="center" wrapText="1"/>
    </xf>
    <xf numFmtId="49" fontId="11" fillId="10" borderId="17" xfId="0" applyNumberFormat="1" applyFont="1" applyFill="1" applyBorder="1" applyAlignment="1">
      <alignment horizontal="center" vertical="center" wrapText="1"/>
    </xf>
    <xf numFmtId="49" fontId="11" fillId="10" borderId="15" xfId="0" applyNumberFormat="1" applyFont="1" applyFill="1" applyBorder="1" applyAlignment="1">
      <alignment horizontal="center" vertical="center"/>
    </xf>
    <xf numFmtId="49" fontId="44" fillId="0" borderId="30" xfId="0" applyNumberFormat="1" applyFont="1" applyFill="1" applyBorder="1" applyAlignment="1" applyProtection="1">
      <alignment horizontal="left" vertical="center" wrapText="1"/>
      <protection locked="0"/>
    </xf>
    <xf numFmtId="49" fontId="44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44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44" fillId="0" borderId="12" xfId="0" applyNumberFormat="1" applyFont="1" applyFill="1" applyBorder="1" applyAlignment="1">
      <alignment horizontal="center" vertical="center" wrapText="1"/>
    </xf>
    <xf numFmtId="49" fontId="44" fillId="0" borderId="32" xfId="0" applyNumberFormat="1" applyFont="1" applyFill="1" applyBorder="1" applyAlignment="1" applyProtection="1">
      <alignment wrapText="1"/>
      <protection locked="0"/>
    </xf>
    <xf numFmtId="49" fontId="27" fillId="0" borderId="18" xfId="0" applyNumberFormat="1" applyFont="1" applyFill="1" applyBorder="1" applyAlignment="1">
      <alignment horizontal="center" vertical="top" wrapText="1"/>
    </xf>
    <xf numFmtId="49" fontId="27" fillId="0" borderId="19" xfId="0" applyNumberFormat="1" applyFont="1" applyFill="1" applyBorder="1" applyAlignment="1">
      <alignment horizontal="center" vertical="top" wrapText="1"/>
    </xf>
    <xf numFmtId="49" fontId="27" fillId="0" borderId="20" xfId="0" applyNumberFormat="1" applyFont="1" applyFill="1" applyBorder="1" applyAlignment="1">
      <alignment horizontal="center" vertical="top" wrapText="1"/>
    </xf>
    <xf numFmtId="49" fontId="27" fillId="0" borderId="17" xfId="0" applyNumberFormat="1" applyFont="1" applyFill="1" applyBorder="1" applyAlignment="1">
      <alignment horizontal="center" vertical="top" wrapText="1"/>
    </xf>
    <xf numFmtId="49" fontId="44" fillId="0" borderId="20" xfId="0" applyNumberFormat="1" applyFont="1" applyFill="1" applyBorder="1" applyAlignment="1">
      <alignment horizontal="center" vertical="top" wrapText="1"/>
    </xf>
    <xf numFmtId="49" fontId="44" fillId="0" borderId="13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horizontal="left" vertical="top" wrapText="1"/>
    </xf>
    <xf numFmtId="49" fontId="27" fillId="0" borderId="16" xfId="0" applyNumberFormat="1" applyFont="1" applyFill="1" applyBorder="1" applyAlignment="1">
      <alignment horizontal="left" vertical="top" wrapText="1"/>
    </xf>
    <xf numFmtId="49" fontId="27" fillId="0" borderId="15" xfId="0" applyNumberFormat="1" applyFont="1" applyFill="1" applyBorder="1" applyAlignment="1">
      <alignment horizontal="center" vertical="top" wrapText="1"/>
    </xf>
    <xf numFmtId="49" fontId="27" fillId="0" borderId="14" xfId="0" applyNumberFormat="1" applyFont="1" applyFill="1" applyBorder="1" applyAlignment="1">
      <alignment horizontal="center" vertical="top" wrapText="1"/>
    </xf>
    <xf numFmtId="49" fontId="27" fillId="0" borderId="16" xfId="0" applyNumberFormat="1" applyFont="1" applyFill="1" applyBorder="1" applyAlignment="1">
      <alignment horizontal="center" vertical="top" wrapText="1"/>
    </xf>
    <xf numFmtId="49" fontId="27" fillId="0" borderId="13" xfId="0" applyNumberFormat="1" applyFont="1" applyFill="1" applyBorder="1" applyAlignment="1">
      <alignment horizontal="left" vertical="top" wrapText="1"/>
    </xf>
    <xf numFmtId="49" fontId="44" fillId="0" borderId="30" xfId="0" applyNumberFormat="1" applyFont="1" applyFill="1" applyBorder="1" applyAlignment="1" applyProtection="1">
      <alignment vertical="top" wrapText="1"/>
      <protection locked="0"/>
    </xf>
    <xf numFmtId="49" fontId="44" fillId="0" borderId="12" xfId="0" applyNumberFormat="1" applyFont="1" applyFill="1" applyBorder="1" applyAlignment="1" applyProtection="1">
      <alignment vertical="top" wrapText="1"/>
      <protection locked="0"/>
    </xf>
    <xf numFmtId="49" fontId="44" fillId="0" borderId="24" xfId="0" applyNumberFormat="1" applyFont="1" applyFill="1" applyBorder="1" applyAlignment="1" applyProtection="1">
      <alignment horizontal="center" vertical="top" wrapText="1"/>
      <protection locked="0"/>
    </xf>
    <xf numFmtId="49" fontId="44" fillId="0" borderId="12" xfId="0" applyNumberFormat="1" applyFont="1" applyFill="1" applyBorder="1" applyAlignment="1">
      <alignment horizontal="center" vertical="top" wrapText="1"/>
    </xf>
    <xf numFmtId="49" fontId="44" fillId="0" borderId="32" xfId="0" applyNumberFormat="1" applyFont="1" applyFill="1" applyBorder="1" applyAlignment="1" applyProtection="1">
      <alignment vertical="top" wrapText="1"/>
      <protection locked="0"/>
    </xf>
    <xf numFmtId="49" fontId="11" fillId="0" borderId="0" xfId="0" applyNumberFormat="1" applyFont="1" applyFill="1" applyBorder="1" applyAlignment="1">
      <alignment horizontal="left" vertical="top" wrapText="1"/>
    </xf>
    <xf numFmtId="49" fontId="10" fillId="0" borderId="92" xfId="0" applyNumberFormat="1" applyFont="1" applyFill="1" applyBorder="1" applyAlignment="1" applyProtection="1">
      <alignment vertical="top" wrapText="1"/>
      <protection locked="0"/>
    </xf>
    <xf numFmtId="49" fontId="10" fillId="0" borderId="105" xfId="0" applyNumberFormat="1" applyFont="1" applyFill="1" applyBorder="1" applyAlignment="1" applyProtection="1">
      <alignment vertical="top" wrapText="1"/>
      <protection locked="0"/>
    </xf>
    <xf numFmtId="49" fontId="27" fillId="0" borderId="16" xfId="0" applyNumberFormat="1" applyFont="1" applyFill="1" applyBorder="1" applyAlignment="1">
      <alignment horizontal="left" vertical="center" wrapText="1"/>
    </xf>
    <xf numFmtId="49" fontId="44" fillId="0" borderId="29" xfId="0" applyNumberFormat="1" applyFont="1" applyFill="1" applyBorder="1" applyAlignment="1" applyProtection="1">
      <alignment vertical="top" wrapText="1"/>
      <protection locked="0"/>
    </xf>
    <xf numFmtId="49" fontId="44" fillId="0" borderId="12" xfId="0" applyNumberFormat="1" applyFont="1" applyFill="1" applyBorder="1" applyAlignment="1">
      <alignment vertical="top" wrapText="1"/>
    </xf>
    <xf numFmtId="0" fontId="44" fillId="0" borderId="14" xfId="0" applyFont="1" applyFill="1" applyBorder="1" applyAlignment="1">
      <alignment wrapText="1"/>
    </xf>
    <xf numFmtId="0" fontId="44" fillId="0" borderId="16" xfId="0" applyFont="1" applyFill="1" applyBorder="1" applyAlignment="1">
      <alignment wrapText="1"/>
    </xf>
    <xf numFmtId="0" fontId="10" fillId="0" borderId="9" xfId="9" applyFont="1" applyFill="1" applyBorder="1" applyAlignment="1">
      <alignment horizontal="left" vertical="top" wrapText="1"/>
    </xf>
    <xf numFmtId="0" fontId="10" fillId="0" borderId="9" xfId="9" applyFont="1" applyFill="1" applyBorder="1" applyAlignment="1">
      <alignment vertical="top" wrapText="1"/>
    </xf>
    <xf numFmtId="0" fontId="10" fillId="0" borderId="9" xfId="9" applyFont="1" applyFill="1" applyBorder="1" applyAlignment="1">
      <alignment horizontal="left" wrapText="1"/>
    </xf>
    <xf numFmtId="0" fontId="10" fillId="0" borderId="9" xfId="11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/>
    </xf>
    <xf numFmtId="4" fontId="10" fillId="0" borderId="30" xfId="0" applyNumberFormat="1" applyFont="1" applyFill="1" applyBorder="1" applyAlignment="1" applyProtection="1">
      <alignment horizontal="center" vertical="center"/>
      <protection locked="0"/>
    </xf>
    <xf numFmtId="4" fontId="10" fillId="0" borderId="32" xfId="0" applyNumberFormat="1" applyFont="1" applyFill="1" applyBorder="1" applyAlignment="1" applyProtection="1">
      <alignment horizontal="center" vertical="center"/>
      <protection locked="0"/>
    </xf>
    <xf numFmtId="4" fontId="10" fillId="0" borderId="12" xfId="0" applyNumberFormat="1" applyFont="1" applyFill="1" applyBorder="1" applyAlignment="1" applyProtection="1">
      <alignment horizontal="center" vertical="center"/>
      <protection locked="0"/>
    </xf>
    <xf numFmtId="49" fontId="10" fillId="0" borderId="32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vertical="top" wrapText="1"/>
    </xf>
    <xf numFmtId="4" fontId="10" fillId="0" borderId="29" xfId="0" applyNumberFormat="1" applyFont="1" applyFill="1" applyBorder="1" applyAlignment="1" applyProtection="1">
      <alignment horizontal="center" vertical="center"/>
      <protection locked="0"/>
    </xf>
    <xf numFmtId="49" fontId="10" fillId="0" borderId="30" xfId="0" applyNumberFormat="1" applyFont="1" applyFill="1" applyBorder="1" applyAlignment="1" applyProtection="1">
      <alignment horizontal="center" vertical="center"/>
      <protection locked="0"/>
    </xf>
    <xf numFmtId="49" fontId="10" fillId="0" borderId="32" xfId="0" applyNumberFormat="1" applyFont="1" applyFill="1" applyBorder="1" applyAlignment="1" applyProtection="1">
      <alignment horizontal="center" vertical="center"/>
      <protection locked="0"/>
    </xf>
    <xf numFmtId="49" fontId="10" fillId="0" borderId="12" xfId="0" applyNumberFormat="1" applyFont="1" applyFill="1" applyBorder="1" applyAlignment="1" applyProtection="1">
      <alignment horizontal="center" vertical="center"/>
      <protection locked="0"/>
    </xf>
    <xf numFmtId="49" fontId="10" fillId="0" borderId="29" xfId="0" applyNumberFormat="1" applyFont="1" applyFill="1" applyBorder="1" applyAlignment="1" applyProtection="1">
      <alignment horizontal="center" vertical="center"/>
      <protection locked="0"/>
    </xf>
    <xf numFmtId="3" fontId="14" fillId="0" borderId="30" xfId="0" applyNumberFormat="1" applyFont="1" applyFill="1" applyBorder="1" applyAlignment="1">
      <alignment vertical="center"/>
    </xf>
    <xf numFmtId="0" fontId="12" fillId="0" borderId="32" xfId="0" applyFont="1" applyFill="1" applyBorder="1" applyAlignment="1">
      <alignment vertical="center"/>
    </xf>
    <xf numFmtId="0" fontId="12" fillId="0" borderId="12" xfId="0" applyFont="1" applyFill="1" applyBorder="1" applyAlignment="1">
      <alignment vertical="center"/>
    </xf>
    <xf numFmtId="0" fontId="52" fillId="0" borderId="0" xfId="0" applyFont="1" applyFill="1" applyAlignment="1">
      <alignment horizontal="left"/>
    </xf>
    <xf numFmtId="0" fontId="28" fillId="0" borderId="0" xfId="0" applyFont="1" applyFill="1" applyAlignment="1">
      <alignment vertical="center"/>
    </xf>
    <xf numFmtId="0" fontId="13" fillId="0" borderId="0" xfId="0" applyFont="1" applyFill="1" applyAlignment="1">
      <alignment horizontal="left"/>
    </xf>
    <xf numFmtId="0" fontId="22" fillId="0" borderId="30" xfId="0" applyFont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0" fontId="22" fillId="0" borderId="30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1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wrapText="1"/>
    </xf>
    <xf numFmtId="0" fontId="16" fillId="0" borderId="16" xfId="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8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22" fillId="0" borderId="0" xfId="0" applyFont="1" applyBorder="1" applyAlignment="1">
      <alignment horizontal="left" vertical="center" wrapText="1"/>
    </xf>
    <xf numFmtId="0" fontId="22" fillId="0" borderId="33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49" fontId="10" fillId="0" borderId="9" xfId="0" applyNumberFormat="1" applyFont="1" applyFill="1" applyBorder="1" applyAlignment="1">
      <alignment horizontal="left" vertical="top" wrapText="1"/>
    </xf>
    <xf numFmtId="49" fontId="25" fillId="0" borderId="38" xfId="0" applyNumberFormat="1" applyFont="1" applyFill="1" applyBorder="1" applyAlignment="1">
      <alignment horizontal="center" vertical="top"/>
    </xf>
    <xf numFmtId="49" fontId="25" fillId="0" borderId="0" xfId="0" applyNumberFormat="1" applyFont="1" applyFill="1" applyBorder="1" applyAlignment="1">
      <alignment horizontal="center" vertical="top"/>
    </xf>
    <xf numFmtId="49" fontId="25" fillId="0" borderId="33" xfId="0" applyNumberFormat="1" applyFont="1" applyFill="1" applyBorder="1" applyAlignment="1">
      <alignment horizontal="center" vertical="top"/>
    </xf>
    <xf numFmtId="49" fontId="10" fillId="0" borderId="92" xfId="0" applyNumberFormat="1" applyFont="1" applyFill="1" applyBorder="1" applyAlignment="1" applyProtection="1">
      <alignment horizontal="center" vertical="top" wrapText="1"/>
      <protection locked="0"/>
    </xf>
    <xf numFmtId="49" fontId="10" fillId="0" borderId="51" xfId="0" applyNumberFormat="1" applyFont="1" applyFill="1" applyBorder="1" applyAlignment="1">
      <alignment horizontal="center" vertical="top" wrapText="1"/>
    </xf>
    <xf numFmtId="49" fontId="27" fillId="0" borderId="13" xfId="0" applyNumberFormat="1" applyFont="1" applyFill="1" applyBorder="1" applyAlignment="1">
      <alignment horizontal="left" vertical="top"/>
    </xf>
    <xf numFmtId="49" fontId="27" fillId="0" borderId="0" xfId="0" applyNumberFormat="1" applyFont="1" applyBorder="1" applyAlignment="1">
      <alignment horizontal="left" vertical="center" wrapText="1"/>
    </xf>
    <xf numFmtId="49" fontId="10" fillId="0" borderId="20" xfId="0" applyNumberFormat="1" applyFont="1" applyFill="1" applyBorder="1" applyAlignment="1">
      <alignment horizontal="center" vertical="top"/>
    </xf>
    <xf numFmtId="49" fontId="10" fillId="0" borderId="13" xfId="0" applyNumberFormat="1" applyFont="1" applyFill="1" applyBorder="1" applyAlignment="1">
      <alignment horizontal="center" vertical="top"/>
    </xf>
    <xf numFmtId="4" fontId="10" fillId="0" borderId="24" xfId="0" applyNumberFormat="1" applyFont="1" applyFill="1" applyBorder="1" applyAlignment="1" applyProtection="1">
      <alignment vertical="top"/>
      <protection locked="0"/>
    </xf>
    <xf numFmtId="4" fontId="10" fillId="0" borderId="12" xfId="0" applyNumberFormat="1" applyFont="1" applyFill="1" applyBorder="1" applyAlignment="1" applyProtection="1">
      <alignment vertical="top"/>
      <protection locked="0"/>
    </xf>
    <xf numFmtId="49" fontId="56" fillId="0" borderId="12" xfId="0" applyNumberFormat="1" applyFont="1" applyFill="1" applyBorder="1" applyAlignment="1" applyProtection="1">
      <alignment wrapText="1"/>
      <protection locked="0"/>
    </xf>
    <xf numFmtId="49" fontId="56" fillId="0" borderId="30" xfId="0" applyNumberFormat="1" applyFont="1" applyFill="1" applyBorder="1" applyAlignment="1" applyProtection="1">
      <alignment wrapText="1"/>
      <protection locked="0"/>
    </xf>
    <xf numFmtId="49" fontId="27" fillId="0" borderId="15" xfId="0" applyNumberFormat="1" applyFont="1" applyFill="1" applyBorder="1" applyAlignment="1">
      <alignment horizontal="center" vertical="top"/>
    </xf>
    <xf numFmtId="49" fontId="27" fillId="0" borderId="14" xfId="0" applyNumberFormat="1" applyFont="1" applyFill="1" applyBorder="1" applyAlignment="1">
      <alignment horizontal="center" vertical="top"/>
    </xf>
    <xf numFmtId="49" fontId="27" fillId="0" borderId="16" xfId="0" applyNumberFormat="1" applyFont="1" applyFill="1" applyBorder="1" applyAlignment="1">
      <alignment horizontal="center" vertical="top"/>
    </xf>
    <xf numFmtId="49" fontId="51" fillId="0" borderId="12" xfId="0" applyNumberFormat="1" applyFont="1" applyFill="1" applyBorder="1" applyAlignment="1" applyProtection="1">
      <alignment wrapText="1"/>
      <protection locked="0"/>
    </xf>
    <xf numFmtId="49" fontId="27" fillId="0" borderId="15" xfId="0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left" vertical="top"/>
    </xf>
  </cellXfs>
  <cellStyles count="15">
    <cellStyle name="Comma" xfId="1" builtinId="3"/>
    <cellStyle name="Comma 2" xfId="14"/>
    <cellStyle name="Comma 22" xfId="5"/>
    <cellStyle name="Normal" xfId="0" builtinId="0"/>
    <cellStyle name="Normal 10" xfId="3"/>
    <cellStyle name="Normal 2" xfId="6"/>
    <cellStyle name="Normal 2 2" xfId="8"/>
    <cellStyle name="Normal 23" xfId="2"/>
    <cellStyle name="Normal 26" xfId="4"/>
    <cellStyle name="Normal 3" xfId="7"/>
    <cellStyle name="Normal 3 2" xfId="12"/>
    <cellStyle name="Normal 4" xfId="13"/>
    <cellStyle name="Normal_Goods" xfId="11"/>
    <cellStyle name="Normal_Summary of all the template_July_09_11AM" xfId="10"/>
    <cellStyle name="Normal_Works" xfId="9"/>
  </cellStyles>
  <dxfs count="0"/>
  <tableStyles count="0" defaultTableStyle="Table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1333500</xdr:colOff>
      <xdr:row>329</xdr:row>
      <xdr:rowOff>0</xdr:rowOff>
    </xdr:from>
    <xdr:to>
      <xdr:col>6</xdr:col>
      <xdr:colOff>0</xdr:colOff>
      <xdr:row>329</xdr:row>
      <xdr:rowOff>1588</xdr:rowOff>
    </xdr:to>
    <xdr:cxnSp macro="">
      <xdr:nvCxnSpPr>
        <xdr:cNvPr id="21" name="Straight Connector 20"/>
        <xdr:cNvCxnSpPr/>
      </xdr:nvCxnSpPr>
      <xdr:spPr>
        <a:xfrm>
          <a:off x="4991100" y="105803700"/>
          <a:ext cx="124777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25400</xdr:colOff>
      <xdr:row>330</xdr:row>
      <xdr:rowOff>0</xdr:rowOff>
    </xdr:from>
    <xdr:to>
      <xdr:col>5</xdr:col>
      <xdr:colOff>965200</xdr:colOff>
      <xdr:row>330</xdr:row>
      <xdr:rowOff>1588</xdr:rowOff>
    </xdr:to>
    <xdr:cxnSp macro="">
      <xdr:nvCxnSpPr>
        <xdr:cNvPr id="22" name="Straight Connector 21"/>
        <xdr:cNvCxnSpPr/>
      </xdr:nvCxnSpPr>
      <xdr:spPr>
        <a:xfrm rot="10800000" flipV="1">
          <a:off x="5016500" y="106546650"/>
          <a:ext cx="9398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25400</xdr:colOff>
      <xdr:row>392</xdr:row>
      <xdr:rowOff>0</xdr:rowOff>
    </xdr:from>
    <xdr:to>
      <xdr:col>5</xdr:col>
      <xdr:colOff>965200</xdr:colOff>
      <xdr:row>392</xdr:row>
      <xdr:rowOff>1588</xdr:rowOff>
    </xdr:to>
    <xdr:cxnSp macro="">
      <xdr:nvCxnSpPr>
        <xdr:cNvPr id="156" name="Straight Connector 155"/>
        <xdr:cNvCxnSpPr/>
      </xdr:nvCxnSpPr>
      <xdr:spPr>
        <a:xfrm rot="10800000" flipV="1">
          <a:off x="5016500" y="125453775"/>
          <a:ext cx="9398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75"/>
  <sheetViews>
    <sheetView zoomScale="60" zoomScaleNormal="60" workbookViewId="0">
      <selection activeCell="K34" sqref="K34"/>
    </sheetView>
  </sheetViews>
  <sheetFormatPr defaultRowHeight="12.75" x14ac:dyDescent="0.2"/>
  <cols>
    <col min="1" max="1" width="53.42578125" style="1163" customWidth="1"/>
    <col min="2" max="2" width="27.140625" style="1163" customWidth="1"/>
    <col min="3" max="3" width="11.28515625" style="1163" customWidth="1"/>
    <col min="4" max="4" width="20.5703125" style="1163" customWidth="1"/>
    <col min="5" max="5" width="17.28515625" style="1163" customWidth="1"/>
    <col min="6" max="6" width="18.140625" style="1163" customWidth="1"/>
    <col min="7" max="7" width="14.28515625" style="1163" customWidth="1"/>
    <col min="8" max="8" width="17.7109375" style="1163" customWidth="1"/>
    <col min="9" max="9" width="18" style="1163" customWidth="1"/>
    <col min="10" max="10" width="22.5703125" style="1163" customWidth="1"/>
    <col min="11" max="11" width="18" style="1163" customWidth="1"/>
    <col min="12" max="12" width="18.5703125" style="1163" customWidth="1"/>
    <col min="13" max="13" width="20.85546875" style="1163" customWidth="1"/>
    <col min="14" max="14" width="22.7109375" style="1163" customWidth="1"/>
    <col min="15" max="15" width="14.28515625" style="1163" customWidth="1"/>
    <col min="16" max="16" width="16.140625" style="1163" customWidth="1"/>
    <col min="17" max="17" width="16.85546875" style="1163" customWidth="1"/>
    <col min="18" max="18" width="18.7109375" style="1163" customWidth="1"/>
    <col min="19" max="19" width="15.28515625" style="1163" bestFit="1" customWidth="1"/>
    <col min="20" max="20" width="20" style="1163" customWidth="1"/>
    <col min="21" max="21" width="19.5703125" style="1163" customWidth="1"/>
    <col min="22" max="22" width="24.140625" style="1163" bestFit="1" customWidth="1"/>
    <col min="23" max="255" width="9.140625" style="1163"/>
    <col min="256" max="256" width="36.28515625" style="1163" customWidth="1"/>
    <col min="257" max="257" width="13.85546875" style="1163" customWidth="1"/>
    <col min="258" max="258" width="11.28515625" style="1163" customWidth="1"/>
    <col min="259" max="259" width="20.5703125" style="1163" customWidth="1"/>
    <col min="260" max="260" width="17.28515625" style="1163" customWidth="1"/>
    <col min="261" max="261" width="16.28515625" style="1163" customWidth="1"/>
    <col min="262" max="262" width="11.7109375" style="1163" customWidth="1"/>
    <col min="263" max="263" width="11.140625" style="1163" customWidth="1"/>
    <col min="264" max="264" width="17.7109375" style="1163" customWidth="1"/>
    <col min="265" max="265" width="18" style="1163" customWidth="1"/>
    <col min="266" max="266" width="19.28515625" style="1163" customWidth="1"/>
    <col min="267" max="267" width="18" style="1163" customWidth="1"/>
    <col min="268" max="268" width="18.5703125" style="1163" customWidth="1"/>
    <col min="269" max="269" width="20.85546875" style="1163" customWidth="1"/>
    <col min="270" max="270" width="29.140625" style="1163" customWidth="1"/>
    <col min="271" max="271" width="14.28515625" style="1163" customWidth="1"/>
    <col min="272" max="272" width="16.140625" style="1163" customWidth="1"/>
    <col min="273" max="273" width="16.85546875" style="1163" customWidth="1"/>
    <col min="274" max="274" width="19.7109375" style="1163" customWidth="1"/>
    <col min="275" max="275" width="15.28515625" style="1163" bestFit="1" customWidth="1"/>
    <col min="276" max="276" width="20" style="1163" customWidth="1"/>
    <col min="277" max="277" width="19.5703125" style="1163" customWidth="1"/>
    <col min="278" max="278" width="14.5703125" style="1163" customWidth="1"/>
    <col min="279" max="511" width="9.140625" style="1163"/>
    <col min="512" max="512" width="36.28515625" style="1163" customWidth="1"/>
    <col min="513" max="513" width="13.85546875" style="1163" customWidth="1"/>
    <col min="514" max="514" width="11.28515625" style="1163" customWidth="1"/>
    <col min="515" max="515" width="20.5703125" style="1163" customWidth="1"/>
    <col min="516" max="516" width="17.28515625" style="1163" customWidth="1"/>
    <col min="517" max="517" width="16.28515625" style="1163" customWidth="1"/>
    <col min="518" max="518" width="11.7109375" style="1163" customWidth="1"/>
    <col min="519" max="519" width="11.140625" style="1163" customWidth="1"/>
    <col min="520" max="520" width="17.7109375" style="1163" customWidth="1"/>
    <col min="521" max="521" width="18" style="1163" customWidth="1"/>
    <col min="522" max="522" width="19.28515625" style="1163" customWidth="1"/>
    <col min="523" max="523" width="18" style="1163" customWidth="1"/>
    <col min="524" max="524" width="18.5703125" style="1163" customWidth="1"/>
    <col min="525" max="525" width="20.85546875" style="1163" customWidth="1"/>
    <col min="526" max="526" width="29.140625" style="1163" customWidth="1"/>
    <col min="527" max="527" width="14.28515625" style="1163" customWidth="1"/>
    <col min="528" max="528" width="16.140625" style="1163" customWidth="1"/>
    <col min="529" max="529" width="16.85546875" style="1163" customWidth="1"/>
    <col min="530" max="530" width="19.7109375" style="1163" customWidth="1"/>
    <col min="531" max="531" width="15.28515625" style="1163" bestFit="1" customWidth="1"/>
    <col min="532" max="532" width="20" style="1163" customWidth="1"/>
    <col min="533" max="533" width="19.5703125" style="1163" customWidth="1"/>
    <col min="534" max="534" width="14.5703125" style="1163" customWidth="1"/>
    <col min="535" max="767" width="9.140625" style="1163"/>
    <col min="768" max="768" width="36.28515625" style="1163" customWidth="1"/>
    <col min="769" max="769" width="13.85546875" style="1163" customWidth="1"/>
    <col min="770" max="770" width="11.28515625" style="1163" customWidth="1"/>
    <col min="771" max="771" width="20.5703125" style="1163" customWidth="1"/>
    <col min="772" max="772" width="17.28515625" style="1163" customWidth="1"/>
    <col min="773" max="773" width="16.28515625" style="1163" customWidth="1"/>
    <col min="774" max="774" width="11.7109375" style="1163" customWidth="1"/>
    <col min="775" max="775" width="11.140625" style="1163" customWidth="1"/>
    <col min="776" max="776" width="17.7109375" style="1163" customWidth="1"/>
    <col min="777" max="777" width="18" style="1163" customWidth="1"/>
    <col min="778" max="778" width="19.28515625" style="1163" customWidth="1"/>
    <col min="779" max="779" width="18" style="1163" customWidth="1"/>
    <col min="780" max="780" width="18.5703125" style="1163" customWidth="1"/>
    <col min="781" max="781" width="20.85546875" style="1163" customWidth="1"/>
    <col min="782" max="782" width="29.140625" style="1163" customWidth="1"/>
    <col min="783" max="783" width="14.28515625" style="1163" customWidth="1"/>
    <col min="784" max="784" width="16.140625" style="1163" customWidth="1"/>
    <col min="785" max="785" width="16.85546875" style="1163" customWidth="1"/>
    <col min="786" max="786" width="19.7109375" style="1163" customWidth="1"/>
    <col min="787" max="787" width="15.28515625" style="1163" bestFit="1" customWidth="1"/>
    <col min="788" max="788" width="20" style="1163" customWidth="1"/>
    <col min="789" max="789" width="19.5703125" style="1163" customWidth="1"/>
    <col min="790" max="790" width="14.5703125" style="1163" customWidth="1"/>
    <col min="791" max="1023" width="9.140625" style="1163"/>
    <col min="1024" max="1024" width="36.28515625" style="1163" customWidth="1"/>
    <col min="1025" max="1025" width="13.85546875" style="1163" customWidth="1"/>
    <col min="1026" max="1026" width="11.28515625" style="1163" customWidth="1"/>
    <col min="1027" max="1027" width="20.5703125" style="1163" customWidth="1"/>
    <col min="1028" max="1028" width="17.28515625" style="1163" customWidth="1"/>
    <col min="1029" max="1029" width="16.28515625" style="1163" customWidth="1"/>
    <col min="1030" max="1030" width="11.7109375" style="1163" customWidth="1"/>
    <col min="1031" max="1031" width="11.140625" style="1163" customWidth="1"/>
    <col min="1032" max="1032" width="17.7109375" style="1163" customWidth="1"/>
    <col min="1033" max="1033" width="18" style="1163" customWidth="1"/>
    <col min="1034" max="1034" width="19.28515625" style="1163" customWidth="1"/>
    <col min="1035" max="1035" width="18" style="1163" customWidth="1"/>
    <col min="1036" max="1036" width="18.5703125" style="1163" customWidth="1"/>
    <col min="1037" max="1037" width="20.85546875" style="1163" customWidth="1"/>
    <col min="1038" max="1038" width="29.140625" style="1163" customWidth="1"/>
    <col min="1039" max="1039" width="14.28515625" style="1163" customWidth="1"/>
    <col min="1040" max="1040" width="16.140625" style="1163" customWidth="1"/>
    <col min="1041" max="1041" width="16.85546875" style="1163" customWidth="1"/>
    <col min="1042" max="1042" width="19.7109375" style="1163" customWidth="1"/>
    <col min="1043" max="1043" width="15.28515625" style="1163" bestFit="1" customWidth="1"/>
    <col min="1044" max="1044" width="20" style="1163" customWidth="1"/>
    <col min="1045" max="1045" width="19.5703125" style="1163" customWidth="1"/>
    <col min="1046" max="1046" width="14.5703125" style="1163" customWidth="1"/>
    <col min="1047" max="1279" width="9.140625" style="1163"/>
    <col min="1280" max="1280" width="36.28515625" style="1163" customWidth="1"/>
    <col min="1281" max="1281" width="13.85546875" style="1163" customWidth="1"/>
    <col min="1282" max="1282" width="11.28515625" style="1163" customWidth="1"/>
    <col min="1283" max="1283" width="20.5703125" style="1163" customWidth="1"/>
    <col min="1284" max="1284" width="17.28515625" style="1163" customWidth="1"/>
    <col min="1285" max="1285" width="16.28515625" style="1163" customWidth="1"/>
    <col min="1286" max="1286" width="11.7109375" style="1163" customWidth="1"/>
    <col min="1287" max="1287" width="11.140625" style="1163" customWidth="1"/>
    <col min="1288" max="1288" width="17.7109375" style="1163" customWidth="1"/>
    <col min="1289" max="1289" width="18" style="1163" customWidth="1"/>
    <col min="1290" max="1290" width="19.28515625" style="1163" customWidth="1"/>
    <col min="1291" max="1291" width="18" style="1163" customWidth="1"/>
    <col min="1292" max="1292" width="18.5703125" style="1163" customWidth="1"/>
    <col min="1293" max="1293" width="20.85546875" style="1163" customWidth="1"/>
    <col min="1294" max="1294" width="29.140625" style="1163" customWidth="1"/>
    <col min="1295" max="1295" width="14.28515625" style="1163" customWidth="1"/>
    <col min="1296" max="1296" width="16.140625" style="1163" customWidth="1"/>
    <col min="1297" max="1297" width="16.85546875" style="1163" customWidth="1"/>
    <col min="1298" max="1298" width="19.7109375" style="1163" customWidth="1"/>
    <col min="1299" max="1299" width="15.28515625" style="1163" bestFit="1" customWidth="1"/>
    <col min="1300" max="1300" width="20" style="1163" customWidth="1"/>
    <col min="1301" max="1301" width="19.5703125" style="1163" customWidth="1"/>
    <col min="1302" max="1302" width="14.5703125" style="1163" customWidth="1"/>
    <col min="1303" max="1535" width="9.140625" style="1163"/>
    <col min="1536" max="1536" width="36.28515625" style="1163" customWidth="1"/>
    <col min="1537" max="1537" width="13.85546875" style="1163" customWidth="1"/>
    <col min="1538" max="1538" width="11.28515625" style="1163" customWidth="1"/>
    <col min="1539" max="1539" width="20.5703125" style="1163" customWidth="1"/>
    <col min="1540" max="1540" width="17.28515625" style="1163" customWidth="1"/>
    <col min="1541" max="1541" width="16.28515625" style="1163" customWidth="1"/>
    <col min="1542" max="1542" width="11.7109375" style="1163" customWidth="1"/>
    <col min="1543" max="1543" width="11.140625" style="1163" customWidth="1"/>
    <col min="1544" max="1544" width="17.7109375" style="1163" customWidth="1"/>
    <col min="1545" max="1545" width="18" style="1163" customWidth="1"/>
    <col min="1546" max="1546" width="19.28515625" style="1163" customWidth="1"/>
    <col min="1547" max="1547" width="18" style="1163" customWidth="1"/>
    <col min="1548" max="1548" width="18.5703125" style="1163" customWidth="1"/>
    <col min="1549" max="1549" width="20.85546875" style="1163" customWidth="1"/>
    <col min="1550" max="1550" width="29.140625" style="1163" customWidth="1"/>
    <col min="1551" max="1551" width="14.28515625" style="1163" customWidth="1"/>
    <col min="1552" max="1552" width="16.140625" style="1163" customWidth="1"/>
    <col min="1553" max="1553" width="16.85546875" style="1163" customWidth="1"/>
    <col min="1554" max="1554" width="19.7109375" style="1163" customWidth="1"/>
    <col min="1555" max="1555" width="15.28515625" style="1163" bestFit="1" customWidth="1"/>
    <col min="1556" max="1556" width="20" style="1163" customWidth="1"/>
    <col min="1557" max="1557" width="19.5703125" style="1163" customWidth="1"/>
    <col min="1558" max="1558" width="14.5703125" style="1163" customWidth="1"/>
    <col min="1559" max="1791" width="9.140625" style="1163"/>
    <col min="1792" max="1792" width="36.28515625" style="1163" customWidth="1"/>
    <col min="1793" max="1793" width="13.85546875" style="1163" customWidth="1"/>
    <col min="1794" max="1794" width="11.28515625" style="1163" customWidth="1"/>
    <col min="1795" max="1795" width="20.5703125" style="1163" customWidth="1"/>
    <col min="1796" max="1796" width="17.28515625" style="1163" customWidth="1"/>
    <col min="1797" max="1797" width="16.28515625" style="1163" customWidth="1"/>
    <col min="1798" max="1798" width="11.7109375" style="1163" customWidth="1"/>
    <col min="1799" max="1799" width="11.140625" style="1163" customWidth="1"/>
    <col min="1800" max="1800" width="17.7109375" style="1163" customWidth="1"/>
    <col min="1801" max="1801" width="18" style="1163" customWidth="1"/>
    <col min="1802" max="1802" width="19.28515625" style="1163" customWidth="1"/>
    <col min="1803" max="1803" width="18" style="1163" customWidth="1"/>
    <col min="1804" max="1804" width="18.5703125" style="1163" customWidth="1"/>
    <col min="1805" max="1805" width="20.85546875" style="1163" customWidth="1"/>
    <col min="1806" max="1806" width="29.140625" style="1163" customWidth="1"/>
    <col min="1807" max="1807" width="14.28515625" style="1163" customWidth="1"/>
    <col min="1808" max="1808" width="16.140625" style="1163" customWidth="1"/>
    <col min="1809" max="1809" width="16.85546875" style="1163" customWidth="1"/>
    <col min="1810" max="1810" width="19.7109375" style="1163" customWidth="1"/>
    <col min="1811" max="1811" width="15.28515625" style="1163" bestFit="1" customWidth="1"/>
    <col min="1812" max="1812" width="20" style="1163" customWidth="1"/>
    <col min="1813" max="1813" width="19.5703125" style="1163" customWidth="1"/>
    <col min="1814" max="1814" width="14.5703125" style="1163" customWidth="1"/>
    <col min="1815" max="2047" width="9.140625" style="1163"/>
    <col min="2048" max="2048" width="36.28515625" style="1163" customWidth="1"/>
    <col min="2049" max="2049" width="13.85546875" style="1163" customWidth="1"/>
    <col min="2050" max="2050" width="11.28515625" style="1163" customWidth="1"/>
    <col min="2051" max="2051" width="20.5703125" style="1163" customWidth="1"/>
    <col min="2052" max="2052" width="17.28515625" style="1163" customWidth="1"/>
    <col min="2053" max="2053" width="16.28515625" style="1163" customWidth="1"/>
    <col min="2054" max="2054" width="11.7109375" style="1163" customWidth="1"/>
    <col min="2055" max="2055" width="11.140625" style="1163" customWidth="1"/>
    <col min="2056" max="2056" width="17.7109375" style="1163" customWidth="1"/>
    <col min="2057" max="2057" width="18" style="1163" customWidth="1"/>
    <col min="2058" max="2058" width="19.28515625" style="1163" customWidth="1"/>
    <col min="2059" max="2059" width="18" style="1163" customWidth="1"/>
    <col min="2060" max="2060" width="18.5703125" style="1163" customWidth="1"/>
    <col min="2061" max="2061" width="20.85546875" style="1163" customWidth="1"/>
    <col min="2062" max="2062" width="29.140625" style="1163" customWidth="1"/>
    <col min="2063" max="2063" width="14.28515625" style="1163" customWidth="1"/>
    <col min="2064" max="2064" width="16.140625" style="1163" customWidth="1"/>
    <col min="2065" max="2065" width="16.85546875" style="1163" customWidth="1"/>
    <col min="2066" max="2066" width="19.7109375" style="1163" customWidth="1"/>
    <col min="2067" max="2067" width="15.28515625" style="1163" bestFit="1" customWidth="1"/>
    <col min="2068" max="2068" width="20" style="1163" customWidth="1"/>
    <col min="2069" max="2069" width="19.5703125" style="1163" customWidth="1"/>
    <col min="2070" max="2070" width="14.5703125" style="1163" customWidth="1"/>
    <col min="2071" max="2303" width="9.140625" style="1163"/>
    <col min="2304" max="2304" width="36.28515625" style="1163" customWidth="1"/>
    <col min="2305" max="2305" width="13.85546875" style="1163" customWidth="1"/>
    <col min="2306" max="2306" width="11.28515625" style="1163" customWidth="1"/>
    <col min="2307" max="2307" width="20.5703125" style="1163" customWidth="1"/>
    <col min="2308" max="2308" width="17.28515625" style="1163" customWidth="1"/>
    <col min="2309" max="2309" width="16.28515625" style="1163" customWidth="1"/>
    <col min="2310" max="2310" width="11.7109375" style="1163" customWidth="1"/>
    <col min="2311" max="2311" width="11.140625" style="1163" customWidth="1"/>
    <col min="2312" max="2312" width="17.7109375" style="1163" customWidth="1"/>
    <col min="2313" max="2313" width="18" style="1163" customWidth="1"/>
    <col min="2314" max="2314" width="19.28515625" style="1163" customWidth="1"/>
    <col min="2315" max="2315" width="18" style="1163" customWidth="1"/>
    <col min="2316" max="2316" width="18.5703125" style="1163" customWidth="1"/>
    <col min="2317" max="2317" width="20.85546875" style="1163" customWidth="1"/>
    <col min="2318" max="2318" width="29.140625" style="1163" customWidth="1"/>
    <col min="2319" max="2319" width="14.28515625" style="1163" customWidth="1"/>
    <col min="2320" max="2320" width="16.140625" style="1163" customWidth="1"/>
    <col min="2321" max="2321" width="16.85546875" style="1163" customWidth="1"/>
    <col min="2322" max="2322" width="19.7109375" style="1163" customWidth="1"/>
    <col min="2323" max="2323" width="15.28515625" style="1163" bestFit="1" customWidth="1"/>
    <col min="2324" max="2324" width="20" style="1163" customWidth="1"/>
    <col min="2325" max="2325" width="19.5703125" style="1163" customWidth="1"/>
    <col min="2326" max="2326" width="14.5703125" style="1163" customWidth="1"/>
    <col min="2327" max="2559" width="9.140625" style="1163"/>
    <col min="2560" max="2560" width="36.28515625" style="1163" customWidth="1"/>
    <col min="2561" max="2561" width="13.85546875" style="1163" customWidth="1"/>
    <col min="2562" max="2562" width="11.28515625" style="1163" customWidth="1"/>
    <col min="2563" max="2563" width="20.5703125" style="1163" customWidth="1"/>
    <col min="2564" max="2564" width="17.28515625" style="1163" customWidth="1"/>
    <col min="2565" max="2565" width="16.28515625" style="1163" customWidth="1"/>
    <col min="2566" max="2566" width="11.7109375" style="1163" customWidth="1"/>
    <col min="2567" max="2567" width="11.140625" style="1163" customWidth="1"/>
    <col min="2568" max="2568" width="17.7109375" style="1163" customWidth="1"/>
    <col min="2569" max="2569" width="18" style="1163" customWidth="1"/>
    <col min="2570" max="2570" width="19.28515625" style="1163" customWidth="1"/>
    <col min="2571" max="2571" width="18" style="1163" customWidth="1"/>
    <col min="2572" max="2572" width="18.5703125" style="1163" customWidth="1"/>
    <col min="2573" max="2573" width="20.85546875" style="1163" customWidth="1"/>
    <col min="2574" max="2574" width="29.140625" style="1163" customWidth="1"/>
    <col min="2575" max="2575" width="14.28515625" style="1163" customWidth="1"/>
    <col min="2576" max="2576" width="16.140625" style="1163" customWidth="1"/>
    <col min="2577" max="2577" width="16.85546875" style="1163" customWidth="1"/>
    <col min="2578" max="2578" width="19.7109375" style="1163" customWidth="1"/>
    <col min="2579" max="2579" width="15.28515625" style="1163" bestFit="1" customWidth="1"/>
    <col min="2580" max="2580" width="20" style="1163" customWidth="1"/>
    <col min="2581" max="2581" width="19.5703125" style="1163" customWidth="1"/>
    <col min="2582" max="2582" width="14.5703125" style="1163" customWidth="1"/>
    <col min="2583" max="2815" width="9.140625" style="1163"/>
    <col min="2816" max="2816" width="36.28515625" style="1163" customWidth="1"/>
    <col min="2817" max="2817" width="13.85546875" style="1163" customWidth="1"/>
    <col min="2818" max="2818" width="11.28515625" style="1163" customWidth="1"/>
    <col min="2819" max="2819" width="20.5703125" style="1163" customWidth="1"/>
    <col min="2820" max="2820" width="17.28515625" style="1163" customWidth="1"/>
    <col min="2821" max="2821" width="16.28515625" style="1163" customWidth="1"/>
    <col min="2822" max="2822" width="11.7109375" style="1163" customWidth="1"/>
    <col min="2823" max="2823" width="11.140625" style="1163" customWidth="1"/>
    <col min="2824" max="2824" width="17.7109375" style="1163" customWidth="1"/>
    <col min="2825" max="2825" width="18" style="1163" customWidth="1"/>
    <col min="2826" max="2826" width="19.28515625" style="1163" customWidth="1"/>
    <col min="2827" max="2827" width="18" style="1163" customWidth="1"/>
    <col min="2828" max="2828" width="18.5703125" style="1163" customWidth="1"/>
    <col min="2829" max="2829" width="20.85546875" style="1163" customWidth="1"/>
    <col min="2830" max="2830" width="29.140625" style="1163" customWidth="1"/>
    <col min="2831" max="2831" width="14.28515625" style="1163" customWidth="1"/>
    <col min="2832" max="2832" width="16.140625" style="1163" customWidth="1"/>
    <col min="2833" max="2833" width="16.85546875" style="1163" customWidth="1"/>
    <col min="2834" max="2834" width="19.7109375" style="1163" customWidth="1"/>
    <col min="2835" max="2835" width="15.28515625" style="1163" bestFit="1" customWidth="1"/>
    <col min="2836" max="2836" width="20" style="1163" customWidth="1"/>
    <col min="2837" max="2837" width="19.5703125" style="1163" customWidth="1"/>
    <col min="2838" max="2838" width="14.5703125" style="1163" customWidth="1"/>
    <col min="2839" max="3071" width="9.140625" style="1163"/>
    <col min="3072" max="3072" width="36.28515625" style="1163" customWidth="1"/>
    <col min="3073" max="3073" width="13.85546875" style="1163" customWidth="1"/>
    <col min="3074" max="3074" width="11.28515625" style="1163" customWidth="1"/>
    <col min="3075" max="3075" width="20.5703125" style="1163" customWidth="1"/>
    <col min="3076" max="3076" width="17.28515625" style="1163" customWidth="1"/>
    <col min="3077" max="3077" width="16.28515625" style="1163" customWidth="1"/>
    <col min="3078" max="3078" width="11.7109375" style="1163" customWidth="1"/>
    <col min="3079" max="3079" width="11.140625" style="1163" customWidth="1"/>
    <col min="3080" max="3080" width="17.7109375" style="1163" customWidth="1"/>
    <col min="3081" max="3081" width="18" style="1163" customWidth="1"/>
    <col min="3082" max="3082" width="19.28515625" style="1163" customWidth="1"/>
    <col min="3083" max="3083" width="18" style="1163" customWidth="1"/>
    <col min="3084" max="3084" width="18.5703125" style="1163" customWidth="1"/>
    <col min="3085" max="3085" width="20.85546875" style="1163" customWidth="1"/>
    <col min="3086" max="3086" width="29.140625" style="1163" customWidth="1"/>
    <col min="3087" max="3087" width="14.28515625" style="1163" customWidth="1"/>
    <col min="3088" max="3088" width="16.140625" style="1163" customWidth="1"/>
    <col min="3089" max="3089" width="16.85546875" style="1163" customWidth="1"/>
    <col min="3090" max="3090" width="19.7109375" style="1163" customWidth="1"/>
    <col min="3091" max="3091" width="15.28515625" style="1163" bestFit="1" customWidth="1"/>
    <col min="3092" max="3092" width="20" style="1163" customWidth="1"/>
    <col min="3093" max="3093" width="19.5703125" style="1163" customWidth="1"/>
    <col min="3094" max="3094" width="14.5703125" style="1163" customWidth="1"/>
    <col min="3095" max="3327" width="9.140625" style="1163"/>
    <col min="3328" max="3328" width="36.28515625" style="1163" customWidth="1"/>
    <col min="3329" max="3329" width="13.85546875" style="1163" customWidth="1"/>
    <col min="3330" max="3330" width="11.28515625" style="1163" customWidth="1"/>
    <col min="3331" max="3331" width="20.5703125" style="1163" customWidth="1"/>
    <col min="3332" max="3332" width="17.28515625" style="1163" customWidth="1"/>
    <col min="3333" max="3333" width="16.28515625" style="1163" customWidth="1"/>
    <col min="3334" max="3334" width="11.7109375" style="1163" customWidth="1"/>
    <col min="3335" max="3335" width="11.140625" style="1163" customWidth="1"/>
    <col min="3336" max="3336" width="17.7109375" style="1163" customWidth="1"/>
    <col min="3337" max="3337" width="18" style="1163" customWidth="1"/>
    <col min="3338" max="3338" width="19.28515625" style="1163" customWidth="1"/>
    <col min="3339" max="3339" width="18" style="1163" customWidth="1"/>
    <col min="3340" max="3340" width="18.5703125" style="1163" customWidth="1"/>
    <col min="3341" max="3341" width="20.85546875" style="1163" customWidth="1"/>
    <col min="3342" max="3342" width="29.140625" style="1163" customWidth="1"/>
    <col min="3343" max="3343" width="14.28515625" style="1163" customWidth="1"/>
    <col min="3344" max="3344" width="16.140625" style="1163" customWidth="1"/>
    <col min="3345" max="3345" width="16.85546875" style="1163" customWidth="1"/>
    <col min="3346" max="3346" width="19.7109375" style="1163" customWidth="1"/>
    <col min="3347" max="3347" width="15.28515625" style="1163" bestFit="1" customWidth="1"/>
    <col min="3348" max="3348" width="20" style="1163" customWidth="1"/>
    <col min="3349" max="3349" width="19.5703125" style="1163" customWidth="1"/>
    <col min="3350" max="3350" width="14.5703125" style="1163" customWidth="1"/>
    <col min="3351" max="3583" width="9.140625" style="1163"/>
    <col min="3584" max="3584" width="36.28515625" style="1163" customWidth="1"/>
    <col min="3585" max="3585" width="13.85546875" style="1163" customWidth="1"/>
    <col min="3586" max="3586" width="11.28515625" style="1163" customWidth="1"/>
    <col min="3587" max="3587" width="20.5703125" style="1163" customWidth="1"/>
    <col min="3588" max="3588" width="17.28515625" style="1163" customWidth="1"/>
    <col min="3589" max="3589" width="16.28515625" style="1163" customWidth="1"/>
    <col min="3590" max="3590" width="11.7109375" style="1163" customWidth="1"/>
    <col min="3591" max="3591" width="11.140625" style="1163" customWidth="1"/>
    <col min="3592" max="3592" width="17.7109375" style="1163" customWidth="1"/>
    <col min="3593" max="3593" width="18" style="1163" customWidth="1"/>
    <col min="3594" max="3594" width="19.28515625" style="1163" customWidth="1"/>
    <col min="3595" max="3595" width="18" style="1163" customWidth="1"/>
    <col min="3596" max="3596" width="18.5703125" style="1163" customWidth="1"/>
    <col min="3597" max="3597" width="20.85546875" style="1163" customWidth="1"/>
    <col min="3598" max="3598" width="29.140625" style="1163" customWidth="1"/>
    <col min="3599" max="3599" width="14.28515625" style="1163" customWidth="1"/>
    <col min="3600" max="3600" width="16.140625" style="1163" customWidth="1"/>
    <col min="3601" max="3601" width="16.85546875" style="1163" customWidth="1"/>
    <col min="3602" max="3602" width="19.7109375" style="1163" customWidth="1"/>
    <col min="3603" max="3603" width="15.28515625" style="1163" bestFit="1" customWidth="1"/>
    <col min="3604" max="3604" width="20" style="1163" customWidth="1"/>
    <col min="3605" max="3605" width="19.5703125" style="1163" customWidth="1"/>
    <col min="3606" max="3606" width="14.5703125" style="1163" customWidth="1"/>
    <col min="3607" max="3839" width="9.140625" style="1163"/>
    <col min="3840" max="3840" width="36.28515625" style="1163" customWidth="1"/>
    <col min="3841" max="3841" width="13.85546875" style="1163" customWidth="1"/>
    <col min="3842" max="3842" width="11.28515625" style="1163" customWidth="1"/>
    <col min="3843" max="3843" width="20.5703125" style="1163" customWidth="1"/>
    <col min="3844" max="3844" width="17.28515625" style="1163" customWidth="1"/>
    <col min="3845" max="3845" width="16.28515625" style="1163" customWidth="1"/>
    <col min="3846" max="3846" width="11.7109375" style="1163" customWidth="1"/>
    <col min="3847" max="3847" width="11.140625" style="1163" customWidth="1"/>
    <col min="3848" max="3848" width="17.7109375" style="1163" customWidth="1"/>
    <col min="3849" max="3849" width="18" style="1163" customWidth="1"/>
    <col min="3850" max="3850" width="19.28515625" style="1163" customWidth="1"/>
    <col min="3851" max="3851" width="18" style="1163" customWidth="1"/>
    <col min="3852" max="3852" width="18.5703125" style="1163" customWidth="1"/>
    <col min="3853" max="3853" width="20.85546875" style="1163" customWidth="1"/>
    <col min="3854" max="3854" width="29.140625" style="1163" customWidth="1"/>
    <col min="3855" max="3855" width="14.28515625" style="1163" customWidth="1"/>
    <col min="3856" max="3856" width="16.140625" style="1163" customWidth="1"/>
    <col min="3857" max="3857" width="16.85546875" style="1163" customWidth="1"/>
    <col min="3858" max="3858" width="19.7109375" style="1163" customWidth="1"/>
    <col min="3859" max="3859" width="15.28515625" style="1163" bestFit="1" customWidth="1"/>
    <col min="3860" max="3860" width="20" style="1163" customWidth="1"/>
    <col min="3861" max="3861" width="19.5703125" style="1163" customWidth="1"/>
    <col min="3862" max="3862" width="14.5703125" style="1163" customWidth="1"/>
    <col min="3863" max="4095" width="9.140625" style="1163"/>
    <col min="4096" max="4096" width="36.28515625" style="1163" customWidth="1"/>
    <col min="4097" max="4097" width="13.85546875" style="1163" customWidth="1"/>
    <col min="4098" max="4098" width="11.28515625" style="1163" customWidth="1"/>
    <col min="4099" max="4099" width="20.5703125" style="1163" customWidth="1"/>
    <col min="4100" max="4100" width="17.28515625" style="1163" customWidth="1"/>
    <col min="4101" max="4101" width="16.28515625" style="1163" customWidth="1"/>
    <col min="4102" max="4102" width="11.7109375" style="1163" customWidth="1"/>
    <col min="4103" max="4103" width="11.140625" style="1163" customWidth="1"/>
    <col min="4104" max="4104" width="17.7109375" style="1163" customWidth="1"/>
    <col min="4105" max="4105" width="18" style="1163" customWidth="1"/>
    <col min="4106" max="4106" width="19.28515625" style="1163" customWidth="1"/>
    <col min="4107" max="4107" width="18" style="1163" customWidth="1"/>
    <col min="4108" max="4108" width="18.5703125" style="1163" customWidth="1"/>
    <col min="4109" max="4109" width="20.85546875" style="1163" customWidth="1"/>
    <col min="4110" max="4110" width="29.140625" style="1163" customWidth="1"/>
    <col min="4111" max="4111" width="14.28515625" style="1163" customWidth="1"/>
    <col min="4112" max="4112" width="16.140625" style="1163" customWidth="1"/>
    <col min="4113" max="4113" width="16.85546875" style="1163" customWidth="1"/>
    <col min="4114" max="4114" width="19.7109375" style="1163" customWidth="1"/>
    <col min="4115" max="4115" width="15.28515625" style="1163" bestFit="1" customWidth="1"/>
    <col min="4116" max="4116" width="20" style="1163" customWidth="1"/>
    <col min="4117" max="4117" width="19.5703125" style="1163" customWidth="1"/>
    <col min="4118" max="4118" width="14.5703125" style="1163" customWidth="1"/>
    <col min="4119" max="4351" width="9.140625" style="1163"/>
    <col min="4352" max="4352" width="36.28515625" style="1163" customWidth="1"/>
    <col min="4353" max="4353" width="13.85546875" style="1163" customWidth="1"/>
    <col min="4354" max="4354" width="11.28515625" style="1163" customWidth="1"/>
    <col min="4355" max="4355" width="20.5703125" style="1163" customWidth="1"/>
    <col min="4356" max="4356" width="17.28515625" style="1163" customWidth="1"/>
    <col min="4357" max="4357" width="16.28515625" style="1163" customWidth="1"/>
    <col min="4358" max="4358" width="11.7109375" style="1163" customWidth="1"/>
    <col min="4359" max="4359" width="11.140625" style="1163" customWidth="1"/>
    <col min="4360" max="4360" width="17.7109375" style="1163" customWidth="1"/>
    <col min="4361" max="4361" width="18" style="1163" customWidth="1"/>
    <col min="4362" max="4362" width="19.28515625" style="1163" customWidth="1"/>
    <col min="4363" max="4363" width="18" style="1163" customWidth="1"/>
    <col min="4364" max="4364" width="18.5703125" style="1163" customWidth="1"/>
    <col min="4365" max="4365" width="20.85546875" style="1163" customWidth="1"/>
    <col min="4366" max="4366" width="29.140625" style="1163" customWidth="1"/>
    <col min="4367" max="4367" width="14.28515625" style="1163" customWidth="1"/>
    <col min="4368" max="4368" width="16.140625" style="1163" customWidth="1"/>
    <col min="4369" max="4369" width="16.85546875" style="1163" customWidth="1"/>
    <col min="4370" max="4370" width="19.7109375" style="1163" customWidth="1"/>
    <col min="4371" max="4371" width="15.28515625" style="1163" bestFit="1" customWidth="1"/>
    <col min="4372" max="4372" width="20" style="1163" customWidth="1"/>
    <col min="4373" max="4373" width="19.5703125" style="1163" customWidth="1"/>
    <col min="4374" max="4374" width="14.5703125" style="1163" customWidth="1"/>
    <col min="4375" max="4607" width="9.140625" style="1163"/>
    <col min="4608" max="4608" width="36.28515625" style="1163" customWidth="1"/>
    <col min="4609" max="4609" width="13.85546875" style="1163" customWidth="1"/>
    <col min="4610" max="4610" width="11.28515625" style="1163" customWidth="1"/>
    <col min="4611" max="4611" width="20.5703125" style="1163" customWidth="1"/>
    <col min="4612" max="4612" width="17.28515625" style="1163" customWidth="1"/>
    <col min="4613" max="4613" width="16.28515625" style="1163" customWidth="1"/>
    <col min="4614" max="4614" width="11.7109375" style="1163" customWidth="1"/>
    <col min="4615" max="4615" width="11.140625" style="1163" customWidth="1"/>
    <col min="4616" max="4616" width="17.7109375" style="1163" customWidth="1"/>
    <col min="4617" max="4617" width="18" style="1163" customWidth="1"/>
    <col min="4618" max="4618" width="19.28515625" style="1163" customWidth="1"/>
    <col min="4619" max="4619" width="18" style="1163" customWidth="1"/>
    <col min="4620" max="4620" width="18.5703125" style="1163" customWidth="1"/>
    <col min="4621" max="4621" width="20.85546875" style="1163" customWidth="1"/>
    <col min="4622" max="4622" width="29.140625" style="1163" customWidth="1"/>
    <col min="4623" max="4623" width="14.28515625" style="1163" customWidth="1"/>
    <col min="4624" max="4624" width="16.140625" style="1163" customWidth="1"/>
    <col min="4625" max="4625" width="16.85546875" style="1163" customWidth="1"/>
    <col min="4626" max="4626" width="19.7109375" style="1163" customWidth="1"/>
    <col min="4627" max="4627" width="15.28515625" style="1163" bestFit="1" customWidth="1"/>
    <col min="4628" max="4628" width="20" style="1163" customWidth="1"/>
    <col min="4629" max="4629" width="19.5703125" style="1163" customWidth="1"/>
    <col min="4630" max="4630" width="14.5703125" style="1163" customWidth="1"/>
    <col min="4631" max="4863" width="9.140625" style="1163"/>
    <col min="4864" max="4864" width="36.28515625" style="1163" customWidth="1"/>
    <col min="4865" max="4865" width="13.85546875" style="1163" customWidth="1"/>
    <col min="4866" max="4866" width="11.28515625" style="1163" customWidth="1"/>
    <col min="4867" max="4867" width="20.5703125" style="1163" customWidth="1"/>
    <col min="4868" max="4868" width="17.28515625" style="1163" customWidth="1"/>
    <col min="4869" max="4869" width="16.28515625" style="1163" customWidth="1"/>
    <col min="4870" max="4870" width="11.7109375" style="1163" customWidth="1"/>
    <col min="4871" max="4871" width="11.140625" style="1163" customWidth="1"/>
    <col min="4872" max="4872" width="17.7109375" style="1163" customWidth="1"/>
    <col min="4873" max="4873" width="18" style="1163" customWidth="1"/>
    <col min="4874" max="4874" width="19.28515625" style="1163" customWidth="1"/>
    <col min="4875" max="4875" width="18" style="1163" customWidth="1"/>
    <col min="4876" max="4876" width="18.5703125" style="1163" customWidth="1"/>
    <col min="4877" max="4877" width="20.85546875" style="1163" customWidth="1"/>
    <col min="4878" max="4878" width="29.140625" style="1163" customWidth="1"/>
    <col min="4879" max="4879" width="14.28515625" style="1163" customWidth="1"/>
    <col min="4880" max="4880" width="16.140625" style="1163" customWidth="1"/>
    <col min="4881" max="4881" width="16.85546875" style="1163" customWidth="1"/>
    <col min="4882" max="4882" width="19.7109375" style="1163" customWidth="1"/>
    <col min="4883" max="4883" width="15.28515625" style="1163" bestFit="1" customWidth="1"/>
    <col min="4884" max="4884" width="20" style="1163" customWidth="1"/>
    <col min="4885" max="4885" width="19.5703125" style="1163" customWidth="1"/>
    <col min="4886" max="4886" width="14.5703125" style="1163" customWidth="1"/>
    <col min="4887" max="5119" width="9.140625" style="1163"/>
    <col min="5120" max="5120" width="36.28515625" style="1163" customWidth="1"/>
    <col min="5121" max="5121" width="13.85546875" style="1163" customWidth="1"/>
    <col min="5122" max="5122" width="11.28515625" style="1163" customWidth="1"/>
    <col min="5123" max="5123" width="20.5703125" style="1163" customWidth="1"/>
    <col min="5124" max="5124" width="17.28515625" style="1163" customWidth="1"/>
    <col min="5125" max="5125" width="16.28515625" style="1163" customWidth="1"/>
    <col min="5126" max="5126" width="11.7109375" style="1163" customWidth="1"/>
    <col min="5127" max="5127" width="11.140625" style="1163" customWidth="1"/>
    <col min="5128" max="5128" width="17.7109375" style="1163" customWidth="1"/>
    <col min="5129" max="5129" width="18" style="1163" customWidth="1"/>
    <col min="5130" max="5130" width="19.28515625" style="1163" customWidth="1"/>
    <col min="5131" max="5131" width="18" style="1163" customWidth="1"/>
    <col min="5132" max="5132" width="18.5703125" style="1163" customWidth="1"/>
    <col min="5133" max="5133" width="20.85546875" style="1163" customWidth="1"/>
    <col min="5134" max="5134" width="29.140625" style="1163" customWidth="1"/>
    <col min="5135" max="5135" width="14.28515625" style="1163" customWidth="1"/>
    <col min="5136" max="5136" width="16.140625" style="1163" customWidth="1"/>
    <col min="5137" max="5137" width="16.85546875" style="1163" customWidth="1"/>
    <col min="5138" max="5138" width="19.7109375" style="1163" customWidth="1"/>
    <col min="5139" max="5139" width="15.28515625" style="1163" bestFit="1" customWidth="1"/>
    <col min="5140" max="5140" width="20" style="1163" customWidth="1"/>
    <col min="5141" max="5141" width="19.5703125" style="1163" customWidth="1"/>
    <col min="5142" max="5142" width="14.5703125" style="1163" customWidth="1"/>
    <col min="5143" max="5375" width="9.140625" style="1163"/>
    <col min="5376" max="5376" width="36.28515625" style="1163" customWidth="1"/>
    <col min="5377" max="5377" width="13.85546875" style="1163" customWidth="1"/>
    <col min="5378" max="5378" width="11.28515625" style="1163" customWidth="1"/>
    <col min="5379" max="5379" width="20.5703125" style="1163" customWidth="1"/>
    <col min="5380" max="5380" width="17.28515625" style="1163" customWidth="1"/>
    <col min="5381" max="5381" width="16.28515625" style="1163" customWidth="1"/>
    <col min="5382" max="5382" width="11.7109375" style="1163" customWidth="1"/>
    <col min="5383" max="5383" width="11.140625" style="1163" customWidth="1"/>
    <col min="5384" max="5384" width="17.7109375" style="1163" customWidth="1"/>
    <col min="5385" max="5385" width="18" style="1163" customWidth="1"/>
    <col min="5386" max="5386" width="19.28515625" style="1163" customWidth="1"/>
    <col min="5387" max="5387" width="18" style="1163" customWidth="1"/>
    <col min="5388" max="5388" width="18.5703125" style="1163" customWidth="1"/>
    <col min="5389" max="5389" width="20.85546875" style="1163" customWidth="1"/>
    <col min="5390" max="5390" width="29.140625" style="1163" customWidth="1"/>
    <col min="5391" max="5391" width="14.28515625" style="1163" customWidth="1"/>
    <col min="5392" max="5392" width="16.140625" style="1163" customWidth="1"/>
    <col min="5393" max="5393" width="16.85546875" style="1163" customWidth="1"/>
    <col min="5394" max="5394" width="19.7109375" style="1163" customWidth="1"/>
    <col min="5395" max="5395" width="15.28515625" style="1163" bestFit="1" customWidth="1"/>
    <col min="5396" max="5396" width="20" style="1163" customWidth="1"/>
    <col min="5397" max="5397" width="19.5703125" style="1163" customWidth="1"/>
    <col min="5398" max="5398" width="14.5703125" style="1163" customWidth="1"/>
    <col min="5399" max="5631" width="9.140625" style="1163"/>
    <col min="5632" max="5632" width="36.28515625" style="1163" customWidth="1"/>
    <col min="5633" max="5633" width="13.85546875" style="1163" customWidth="1"/>
    <col min="5634" max="5634" width="11.28515625" style="1163" customWidth="1"/>
    <col min="5635" max="5635" width="20.5703125" style="1163" customWidth="1"/>
    <col min="5636" max="5636" width="17.28515625" style="1163" customWidth="1"/>
    <col min="5637" max="5637" width="16.28515625" style="1163" customWidth="1"/>
    <col min="5638" max="5638" width="11.7109375" style="1163" customWidth="1"/>
    <col min="5639" max="5639" width="11.140625" style="1163" customWidth="1"/>
    <col min="5640" max="5640" width="17.7109375" style="1163" customWidth="1"/>
    <col min="5641" max="5641" width="18" style="1163" customWidth="1"/>
    <col min="5642" max="5642" width="19.28515625" style="1163" customWidth="1"/>
    <col min="5643" max="5643" width="18" style="1163" customWidth="1"/>
    <col min="5644" max="5644" width="18.5703125" style="1163" customWidth="1"/>
    <col min="5645" max="5645" width="20.85546875" style="1163" customWidth="1"/>
    <col min="5646" max="5646" width="29.140625" style="1163" customWidth="1"/>
    <col min="5647" max="5647" width="14.28515625" style="1163" customWidth="1"/>
    <col min="5648" max="5648" width="16.140625" style="1163" customWidth="1"/>
    <col min="5649" max="5649" width="16.85546875" style="1163" customWidth="1"/>
    <col min="5650" max="5650" width="19.7109375" style="1163" customWidth="1"/>
    <col min="5651" max="5651" width="15.28515625" style="1163" bestFit="1" customWidth="1"/>
    <col min="5652" max="5652" width="20" style="1163" customWidth="1"/>
    <col min="5653" max="5653" width="19.5703125" style="1163" customWidth="1"/>
    <col min="5654" max="5654" width="14.5703125" style="1163" customWidth="1"/>
    <col min="5655" max="5887" width="9.140625" style="1163"/>
    <col min="5888" max="5888" width="36.28515625" style="1163" customWidth="1"/>
    <col min="5889" max="5889" width="13.85546875" style="1163" customWidth="1"/>
    <col min="5890" max="5890" width="11.28515625" style="1163" customWidth="1"/>
    <col min="5891" max="5891" width="20.5703125" style="1163" customWidth="1"/>
    <col min="5892" max="5892" width="17.28515625" style="1163" customWidth="1"/>
    <col min="5893" max="5893" width="16.28515625" style="1163" customWidth="1"/>
    <col min="5894" max="5894" width="11.7109375" style="1163" customWidth="1"/>
    <col min="5895" max="5895" width="11.140625" style="1163" customWidth="1"/>
    <col min="5896" max="5896" width="17.7109375" style="1163" customWidth="1"/>
    <col min="5897" max="5897" width="18" style="1163" customWidth="1"/>
    <col min="5898" max="5898" width="19.28515625" style="1163" customWidth="1"/>
    <col min="5899" max="5899" width="18" style="1163" customWidth="1"/>
    <col min="5900" max="5900" width="18.5703125" style="1163" customWidth="1"/>
    <col min="5901" max="5901" width="20.85546875" style="1163" customWidth="1"/>
    <col min="5902" max="5902" width="29.140625" style="1163" customWidth="1"/>
    <col min="5903" max="5903" width="14.28515625" style="1163" customWidth="1"/>
    <col min="5904" max="5904" width="16.140625" style="1163" customWidth="1"/>
    <col min="5905" max="5905" width="16.85546875" style="1163" customWidth="1"/>
    <col min="5906" max="5906" width="19.7109375" style="1163" customWidth="1"/>
    <col min="5907" max="5907" width="15.28515625" style="1163" bestFit="1" customWidth="1"/>
    <col min="5908" max="5908" width="20" style="1163" customWidth="1"/>
    <col min="5909" max="5909" width="19.5703125" style="1163" customWidth="1"/>
    <col min="5910" max="5910" width="14.5703125" style="1163" customWidth="1"/>
    <col min="5911" max="6143" width="9.140625" style="1163"/>
    <col min="6144" max="6144" width="36.28515625" style="1163" customWidth="1"/>
    <col min="6145" max="6145" width="13.85546875" style="1163" customWidth="1"/>
    <col min="6146" max="6146" width="11.28515625" style="1163" customWidth="1"/>
    <col min="6147" max="6147" width="20.5703125" style="1163" customWidth="1"/>
    <col min="6148" max="6148" width="17.28515625" style="1163" customWidth="1"/>
    <col min="6149" max="6149" width="16.28515625" style="1163" customWidth="1"/>
    <col min="6150" max="6150" width="11.7109375" style="1163" customWidth="1"/>
    <col min="6151" max="6151" width="11.140625" style="1163" customWidth="1"/>
    <col min="6152" max="6152" width="17.7109375" style="1163" customWidth="1"/>
    <col min="6153" max="6153" width="18" style="1163" customWidth="1"/>
    <col min="6154" max="6154" width="19.28515625" style="1163" customWidth="1"/>
    <col min="6155" max="6155" width="18" style="1163" customWidth="1"/>
    <col min="6156" max="6156" width="18.5703125" style="1163" customWidth="1"/>
    <col min="6157" max="6157" width="20.85546875" style="1163" customWidth="1"/>
    <col min="6158" max="6158" width="29.140625" style="1163" customWidth="1"/>
    <col min="6159" max="6159" width="14.28515625" style="1163" customWidth="1"/>
    <col min="6160" max="6160" width="16.140625" style="1163" customWidth="1"/>
    <col min="6161" max="6161" width="16.85546875" style="1163" customWidth="1"/>
    <col min="6162" max="6162" width="19.7109375" style="1163" customWidth="1"/>
    <col min="6163" max="6163" width="15.28515625" style="1163" bestFit="1" customWidth="1"/>
    <col min="6164" max="6164" width="20" style="1163" customWidth="1"/>
    <col min="6165" max="6165" width="19.5703125" style="1163" customWidth="1"/>
    <col min="6166" max="6166" width="14.5703125" style="1163" customWidth="1"/>
    <col min="6167" max="6399" width="9.140625" style="1163"/>
    <col min="6400" max="6400" width="36.28515625" style="1163" customWidth="1"/>
    <col min="6401" max="6401" width="13.85546875" style="1163" customWidth="1"/>
    <col min="6402" max="6402" width="11.28515625" style="1163" customWidth="1"/>
    <col min="6403" max="6403" width="20.5703125" style="1163" customWidth="1"/>
    <col min="6404" max="6404" width="17.28515625" style="1163" customWidth="1"/>
    <col min="6405" max="6405" width="16.28515625" style="1163" customWidth="1"/>
    <col min="6406" max="6406" width="11.7109375" style="1163" customWidth="1"/>
    <col min="6407" max="6407" width="11.140625" style="1163" customWidth="1"/>
    <col min="6408" max="6408" width="17.7109375" style="1163" customWidth="1"/>
    <col min="6409" max="6409" width="18" style="1163" customWidth="1"/>
    <col min="6410" max="6410" width="19.28515625" style="1163" customWidth="1"/>
    <col min="6411" max="6411" width="18" style="1163" customWidth="1"/>
    <col min="6412" max="6412" width="18.5703125" style="1163" customWidth="1"/>
    <col min="6413" max="6413" width="20.85546875" style="1163" customWidth="1"/>
    <col min="6414" max="6414" width="29.140625" style="1163" customWidth="1"/>
    <col min="6415" max="6415" width="14.28515625" style="1163" customWidth="1"/>
    <col min="6416" max="6416" width="16.140625" style="1163" customWidth="1"/>
    <col min="6417" max="6417" width="16.85546875" style="1163" customWidth="1"/>
    <col min="6418" max="6418" width="19.7109375" style="1163" customWidth="1"/>
    <col min="6419" max="6419" width="15.28515625" style="1163" bestFit="1" customWidth="1"/>
    <col min="6420" max="6420" width="20" style="1163" customWidth="1"/>
    <col min="6421" max="6421" width="19.5703125" style="1163" customWidth="1"/>
    <col min="6422" max="6422" width="14.5703125" style="1163" customWidth="1"/>
    <col min="6423" max="6655" width="9.140625" style="1163"/>
    <col min="6656" max="6656" width="36.28515625" style="1163" customWidth="1"/>
    <col min="6657" max="6657" width="13.85546875" style="1163" customWidth="1"/>
    <col min="6658" max="6658" width="11.28515625" style="1163" customWidth="1"/>
    <col min="6659" max="6659" width="20.5703125" style="1163" customWidth="1"/>
    <col min="6660" max="6660" width="17.28515625" style="1163" customWidth="1"/>
    <col min="6661" max="6661" width="16.28515625" style="1163" customWidth="1"/>
    <col min="6662" max="6662" width="11.7109375" style="1163" customWidth="1"/>
    <col min="6663" max="6663" width="11.140625" style="1163" customWidth="1"/>
    <col min="6664" max="6664" width="17.7109375" style="1163" customWidth="1"/>
    <col min="6665" max="6665" width="18" style="1163" customWidth="1"/>
    <col min="6666" max="6666" width="19.28515625" style="1163" customWidth="1"/>
    <col min="6667" max="6667" width="18" style="1163" customWidth="1"/>
    <col min="6668" max="6668" width="18.5703125" style="1163" customWidth="1"/>
    <col min="6669" max="6669" width="20.85546875" style="1163" customWidth="1"/>
    <col min="6670" max="6670" width="29.140625" style="1163" customWidth="1"/>
    <col min="6671" max="6671" width="14.28515625" style="1163" customWidth="1"/>
    <col min="6672" max="6672" width="16.140625" style="1163" customWidth="1"/>
    <col min="6673" max="6673" width="16.85546875" style="1163" customWidth="1"/>
    <col min="6674" max="6674" width="19.7109375" style="1163" customWidth="1"/>
    <col min="6675" max="6675" width="15.28515625" style="1163" bestFit="1" customWidth="1"/>
    <col min="6676" max="6676" width="20" style="1163" customWidth="1"/>
    <col min="6677" max="6677" width="19.5703125" style="1163" customWidth="1"/>
    <col min="6678" max="6678" width="14.5703125" style="1163" customWidth="1"/>
    <col min="6679" max="6911" width="9.140625" style="1163"/>
    <col min="6912" max="6912" width="36.28515625" style="1163" customWidth="1"/>
    <col min="6913" max="6913" width="13.85546875" style="1163" customWidth="1"/>
    <col min="6914" max="6914" width="11.28515625" style="1163" customWidth="1"/>
    <col min="6915" max="6915" width="20.5703125" style="1163" customWidth="1"/>
    <col min="6916" max="6916" width="17.28515625" style="1163" customWidth="1"/>
    <col min="6917" max="6917" width="16.28515625" style="1163" customWidth="1"/>
    <col min="6918" max="6918" width="11.7109375" style="1163" customWidth="1"/>
    <col min="6919" max="6919" width="11.140625" style="1163" customWidth="1"/>
    <col min="6920" max="6920" width="17.7109375" style="1163" customWidth="1"/>
    <col min="6921" max="6921" width="18" style="1163" customWidth="1"/>
    <col min="6922" max="6922" width="19.28515625" style="1163" customWidth="1"/>
    <col min="6923" max="6923" width="18" style="1163" customWidth="1"/>
    <col min="6924" max="6924" width="18.5703125" style="1163" customWidth="1"/>
    <col min="6925" max="6925" width="20.85546875" style="1163" customWidth="1"/>
    <col min="6926" max="6926" width="29.140625" style="1163" customWidth="1"/>
    <col min="6927" max="6927" width="14.28515625" style="1163" customWidth="1"/>
    <col min="6928" max="6928" width="16.140625" style="1163" customWidth="1"/>
    <col min="6929" max="6929" width="16.85546875" style="1163" customWidth="1"/>
    <col min="6930" max="6930" width="19.7109375" style="1163" customWidth="1"/>
    <col min="6931" max="6931" width="15.28515625" style="1163" bestFit="1" customWidth="1"/>
    <col min="6932" max="6932" width="20" style="1163" customWidth="1"/>
    <col min="6933" max="6933" width="19.5703125" style="1163" customWidth="1"/>
    <col min="6934" max="6934" width="14.5703125" style="1163" customWidth="1"/>
    <col min="6935" max="7167" width="9.140625" style="1163"/>
    <col min="7168" max="7168" width="36.28515625" style="1163" customWidth="1"/>
    <col min="7169" max="7169" width="13.85546875" style="1163" customWidth="1"/>
    <col min="7170" max="7170" width="11.28515625" style="1163" customWidth="1"/>
    <col min="7171" max="7171" width="20.5703125" style="1163" customWidth="1"/>
    <col min="7172" max="7172" width="17.28515625" style="1163" customWidth="1"/>
    <col min="7173" max="7173" width="16.28515625" style="1163" customWidth="1"/>
    <col min="7174" max="7174" width="11.7109375" style="1163" customWidth="1"/>
    <col min="7175" max="7175" width="11.140625" style="1163" customWidth="1"/>
    <col min="7176" max="7176" width="17.7109375" style="1163" customWidth="1"/>
    <col min="7177" max="7177" width="18" style="1163" customWidth="1"/>
    <col min="7178" max="7178" width="19.28515625" style="1163" customWidth="1"/>
    <col min="7179" max="7179" width="18" style="1163" customWidth="1"/>
    <col min="7180" max="7180" width="18.5703125" style="1163" customWidth="1"/>
    <col min="7181" max="7181" width="20.85546875" style="1163" customWidth="1"/>
    <col min="7182" max="7182" width="29.140625" style="1163" customWidth="1"/>
    <col min="7183" max="7183" width="14.28515625" style="1163" customWidth="1"/>
    <col min="7184" max="7184" width="16.140625" style="1163" customWidth="1"/>
    <col min="7185" max="7185" width="16.85546875" style="1163" customWidth="1"/>
    <col min="7186" max="7186" width="19.7109375" style="1163" customWidth="1"/>
    <col min="7187" max="7187" width="15.28515625" style="1163" bestFit="1" customWidth="1"/>
    <col min="7188" max="7188" width="20" style="1163" customWidth="1"/>
    <col min="7189" max="7189" width="19.5703125" style="1163" customWidth="1"/>
    <col min="7190" max="7190" width="14.5703125" style="1163" customWidth="1"/>
    <col min="7191" max="7423" width="9.140625" style="1163"/>
    <col min="7424" max="7424" width="36.28515625" style="1163" customWidth="1"/>
    <col min="7425" max="7425" width="13.85546875" style="1163" customWidth="1"/>
    <col min="7426" max="7426" width="11.28515625" style="1163" customWidth="1"/>
    <col min="7427" max="7427" width="20.5703125" style="1163" customWidth="1"/>
    <col min="7428" max="7428" width="17.28515625" style="1163" customWidth="1"/>
    <col min="7429" max="7429" width="16.28515625" style="1163" customWidth="1"/>
    <col min="7430" max="7430" width="11.7109375" style="1163" customWidth="1"/>
    <col min="7431" max="7431" width="11.140625" style="1163" customWidth="1"/>
    <col min="7432" max="7432" width="17.7109375" style="1163" customWidth="1"/>
    <col min="7433" max="7433" width="18" style="1163" customWidth="1"/>
    <col min="7434" max="7434" width="19.28515625" style="1163" customWidth="1"/>
    <col min="7435" max="7435" width="18" style="1163" customWidth="1"/>
    <col min="7436" max="7436" width="18.5703125" style="1163" customWidth="1"/>
    <col min="7437" max="7437" width="20.85546875" style="1163" customWidth="1"/>
    <col min="7438" max="7438" width="29.140625" style="1163" customWidth="1"/>
    <col min="7439" max="7439" width="14.28515625" style="1163" customWidth="1"/>
    <col min="7440" max="7440" width="16.140625" style="1163" customWidth="1"/>
    <col min="7441" max="7441" width="16.85546875" style="1163" customWidth="1"/>
    <col min="7442" max="7442" width="19.7109375" style="1163" customWidth="1"/>
    <col min="7443" max="7443" width="15.28515625" style="1163" bestFit="1" customWidth="1"/>
    <col min="7444" max="7444" width="20" style="1163" customWidth="1"/>
    <col min="7445" max="7445" width="19.5703125" style="1163" customWidth="1"/>
    <col min="7446" max="7446" width="14.5703125" style="1163" customWidth="1"/>
    <col min="7447" max="7679" width="9.140625" style="1163"/>
    <col min="7680" max="7680" width="36.28515625" style="1163" customWidth="1"/>
    <col min="7681" max="7681" width="13.85546875" style="1163" customWidth="1"/>
    <col min="7682" max="7682" width="11.28515625" style="1163" customWidth="1"/>
    <col min="7683" max="7683" width="20.5703125" style="1163" customWidth="1"/>
    <col min="7684" max="7684" width="17.28515625" style="1163" customWidth="1"/>
    <col min="7685" max="7685" width="16.28515625" style="1163" customWidth="1"/>
    <col min="7686" max="7686" width="11.7109375" style="1163" customWidth="1"/>
    <col min="7687" max="7687" width="11.140625" style="1163" customWidth="1"/>
    <col min="7688" max="7688" width="17.7109375" style="1163" customWidth="1"/>
    <col min="7689" max="7689" width="18" style="1163" customWidth="1"/>
    <col min="7690" max="7690" width="19.28515625" style="1163" customWidth="1"/>
    <col min="7691" max="7691" width="18" style="1163" customWidth="1"/>
    <col min="7692" max="7692" width="18.5703125" style="1163" customWidth="1"/>
    <col min="7693" max="7693" width="20.85546875" style="1163" customWidth="1"/>
    <col min="7694" max="7694" width="29.140625" style="1163" customWidth="1"/>
    <col min="7695" max="7695" width="14.28515625" style="1163" customWidth="1"/>
    <col min="7696" max="7696" width="16.140625" style="1163" customWidth="1"/>
    <col min="7697" max="7697" width="16.85546875" style="1163" customWidth="1"/>
    <col min="7698" max="7698" width="19.7109375" style="1163" customWidth="1"/>
    <col min="7699" max="7699" width="15.28515625" style="1163" bestFit="1" customWidth="1"/>
    <col min="7700" max="7700" width="20" style="1163" customWidth="1"/>
    <col min="7701" max="7701" width="19.5703125" style="1163" customWidth="1"/>
    <col min="7702" max="7702" width="14.5703125" style="1163" customWidth="1"/>
    <col min="7703" max="7935" width="9.140625" style="1163"/>
    <col min="7936" max="7936" width="36.28515625" style="1163" customWidth="1"/>
    <col min="7937" max="7937" width="13.85546875" style="1163" customWidth="1"/>
    <col min="7938" max="7938" width="11.28515625" style="1163" customWidth="1"/>
    <col min="7939" max="7939" width="20.5703125" style="1163" customWidth="1"/>
    <col min="7940" max="7940" width="17.28515625" style="1163" customWidth="1"/>
    <col min="7941" max="7941" width="16.28515625" style="1163" customWidth="1"/>
    <col min="7942" max="7942" width="11.7109375" style="1163" customWidth="1"/>
    <col min="7943" max="7943" width="11.140625" style="1163" customWidth="1"/>
    <col min="7944" max="7944" width="17.7109375" style="1163" customWidth="1"/>
    <col min="7945" max="7945" width="18" style="1163" customWidth="1"/>
    <col min="7946" max="7946" width="19.28515625" style="1163" customWidth="1"/>
    <col min="7947" max="7947" width="18" style="1163" customWidth="1"/>
    <col min="7948" max="7948" width="18.5703125" style="1163" customWidth="1"/>
    <col min="7949" max="7949" width="20.85546875" style="1163" customWidth="1"/>
    <col min="7950" max="7950" width="29.140625" style="1163" customWidth="1"/>
    <col min="7951" max="7951" width="14.28515625" style="1163" customWidth="1"/>
    <col min="7952" max="7952" width="16.140625" style="1163" customWidth="1"/>
    <col min="7953" max="7953" width="16.85546875" style="1163" customWidth="1"/>
    <col min="7954" max="7954" width="19.7109375" style="1163" customWidth="1"/>
    <col min="7955" max="7955" width="15.28515625" style="1163" bestFit="1" customWidth="1"/>
    <col min="7956" max="7956" width="20" style="1163" customWidth="1"/>
    <col min="7957" max="7957" width="19.5703125" style="1163" customWidth="1"/>
    <col min="7958" max="7958" width="14.5703125" style="1163" customWidth="1"/>
    <col min="7959" max="8191" width="9.140625" style="1163"/>
    <col min="8192" max="8192" width="36.28515625" style="1163" customWidth="1"/>
    <col min="8193" max="8193" width="13.85546875" style="1163" customWidth="1"/>
    <col min="8194" max="8194" width="11.28515625" style="1163" customWidth="1"/>
    <col min="8195" max="8195" width="20.5703125" style="1163" customWidth="1"/>
    <col min="8196" max="8196" width="17.28515625" style="1163" customWidth="1"/>
    <col min="8197" max="8197" width="16.28515625" style="1163" customWidth="1"/>
    <col min="8198" max="8198" width="11.7109375" style="1163" customWidth="1"/>
    <col min="8199" max="8199" width="11.140625" style="1163" customWidth="1"/>
    <col min="8200" max="8200" width="17.7109375" style="1163" customWidth="1"/>
    <col min="8201" max="8201" width="18" style="1163" customWidth="1"/>
    <col min="8202" max="8202" width="19.28515625" style="1163" customWidth="1"/>
    <col min="8203" max="8203" width="18" style="1163" customWidth="1"/>
    <col min="8204" max="8204" width="18.5703125" style="1163" customWidth="1"/>
    <col min="8205" max="8205" width="20.85546875" style="1163" customWidth="1"/>
    <col min="8206" max="8206" width="29.140625" style="1163" customWidth="1"/>
    <col min="8207" max="8207" width="14.28515625" style="1163" customWidth="1"/>
    <col min="8208" max="8208" width="16.140625" style="1163" customWidth="1"/>
    <col min="8209" max="8209" width="16.85546875" style="1163" customWidth="1"/>
    <col min="8210" max="8210" width="19.7109375" style="1163" customWidth="1"/>
    <col min="8211" max="8211" width="15.28515625" style="1163" bestFit="1" customWidth="1"/>
    <col min="8212" max="8212" width="20" style="1163" customWidth="1"/>
    <col min="8213" max="8213" width="19.5703125" style="1163" customWidth="1"/>
    <col min="8214" max="8214" width="14.5703125" style="1163" customWidth="1"/>
    <col min="8215" max="8447" width="9.140625" style="1163"/>
    <col min="8448" max="8448" width="36.28515625" style="1163" customWidth="1"/>
    <col min="8449" max="8449" width="13.85546875" style="1163" customWidth="1"/>
    <col min="8450" max="8450" width="11.28515625" style="1163" customWidth="1"/>
    <col min="8451" max="8451" width="20.5703125" style="1163" customWidth="1"/>
    <col min="8452" max="8452" width="17.28515625" style="1163" customWidth="1"/>
    <col min="8453" max="8453" width="16.28515625" style="1163" customWidth="1"/>
    <col min="8454" max="8454" width="11.7109375" style="1163" customWidth="1"/>
    <col min="8455" max="8455" width="11.140625" style="1163" customWidth="1"/>
    <col min="8456" max="8456" width="17.7109375" style="1163" customWidth="1"/>
    <col min="8457" max="8457" width="18" style="1163" customWidth="1"/>
    <col min="8458" max="8458" width="19.28515625" style="1163" customWidth="1"/>
    <col min="8459" max="8459" width="18" style="1163" customWidth="1"/>
    <col min="8460" max="8460" width="18.5703125" style="1163" customWidth="1"/>
    <col min="8461" max="8461" width="20.85546875" style="1163" customWidth="1"/>
    <col min="8462" max="8462" width="29.140625" style="1163" customWidth="1"/>
    <col min="8463" max="8463" width="14.28515625" style="1163" customWidth="1"/>
    <col min="8464" max="8464" width="16.140625" style="1163" customWidth="1"/>
    <col min="8465" max="8465" width="16.85546875" style="1163" customWidth="1"/>
    <col min="8466" max="8466" width="19.7109375" style="1163" customWidth="1"/>
    <col min="8467" max="8467" width="15.28515625" style="1163" bestFit="1" customWidth="1"/>
    <col min="8468" max="8468" width="20" style="1163" customWidth="1"/>
    <col min="8469" max="8469" width="19.5703125" style="1163" customWidth="1"/>
    <col min="8470" max="8470" width="14.5703125" style="1163" customWidth="1"/>
    <col min="8471" max="8703" width="9.140625" style="1163"/>
    <col min="8704" max="8704" width="36.28515625" style="1163" customWidth="1"/>
    <col min="8705" max="8705" width="13.85546875" style="1163" customWidth="1"/>
    <col min="8706" max="8706" width="11.28515625" style="1163" customWidth="1"/>
    <col min="8707" max="8707" width="20.5703125" style="1163" customWidth="1"/>
    <col min="8708" max="8708" width="17.28515625" style="1163" customWidth="1"/>
    <col min="8709" max="8709" width="16.28515625" style="1163" customWidth="1"/>
    <col min="8710" max="8710" width="11.7109375" style="1163" customWidth="1"/>
    <col min="8711" max="8711" width="11.140625" style="1163" customWidth="1"/>
    <col min="8712" max="8712" width="17.7109375" style="1163" customWidth="1"/>
    <col min="8713" max="8713" width="18" style="1163" customWidth="1"/>
    <col min="8714" max="8714" width="19.28515625" style="1163" customWidth="1"/>
    <col min="8715" max="8715" width="18" style="1163" customWidth="1"/>
    <col min="8716" max="8716" width="18.5703125" style="1163" customWidth="1"/>
    <col min="8717" max="8717" width="20.85546875" style="1163" customWidth="1"/>
    <col min="8718" max="8718" width="29.140625" style="1163" customWidth="1"/>
    <col min="8719" max="8719" width="14.28515625" style="1163" customWidth="1"/>
    <col min="8720" max="8720" width="16.140625" style="1163" customWidth="1"/>
    <col min="8721" max="8721" width="16.85546875" style="1163" customWidth="1"/>
    <col min="8722" max="8722" width="19.7109375" style="1163" customWidth="1"/>
    <col min="8723" max="8723" width="15.28515625" style="1163" bestFit="1" customWidth="1"/>
    <col min="8724" max="8724" width="20" style="1163" customWidth="1"/>
    <col min="8725" max="8725" width="19.5703125" style="1163" customWidth="1"/>
    <col min="8726" max="8726" width="14.5703125" style="1163" customWidth="1"/>
    <col min="8727" max="8959" width="9.140625" style="1163"/>
    <col min="8960" max="8960" width="36.28515625" style="1163" customWidth="1"/>
    <col min="8961" max="8961" width="13.85546875" style="1163" customWidth="1"/>
    <col min="8962" max="8962" width="11.28515625" style="1163" customWidth="1"/>
    <col min="8963" max="8963" width="20.5703125" style="1163" customWidth="1"/>
    <col min="8964" max="8964" width="17.28515625" style="1163" customWidth="1"/>
    <col min="8965" max="8965" width="16.28515625" style="1163" customWidth="1"/>
    <col min="8966" max="8966" width="11.7109375" style="1163" customWidth="1"/>
    <col min="8967" max="8967" width="11.140625" style="1163" customWidth="1"/>
    <col min="8968" max="8968" width="17.7109375" style="1163" customWidth="1"/>
    <col min="8969" max="8969" width="18" style="1163" customWidth="1"/>
    <col min="8970" max="8970" width="19.28515625" style="1163" customWidth="1"/>
    <col min="8971" max="8971" width="18" style="1163" customWidth="1"/>
    <col min="8972" max="8972" width="18.5703125" style="1163" customWidth="1"/>
    <col min="8973" max="8973" width="20.85546875" style="1163" customWidth="1"/>
    <col min="8974" max="8974" width="29.140625" style="1163" customWidth="1"/>
    <col min="8975" max="8975" width="14.28515625" style="1163" customWidth="1"/>
    <col min="8976" max="8976" width="16.140625" style="1163" customWidth="1"/>
    <col min="8977" max="8977" width="16.85546875" style="1163" customWidth="1"/>
    <col min="8978" max="8978" width="19.7109375" style="1163" customWidth="1"/>
    <col min="8979" max="8979" width="15.28515625" style="1163" bestFit="1" customWidth="1"/>
    <col min="8980" max="8980" width="20" style="1163" customWidth="1"/>
    <col min="8981" max="8981" width="19.5703125" style="1163" customWidth="1"/>
    <col min="8982" max="8982" width="14.5703125" style="1163" customWidth="1"/>
    <col min="8983" max="9215" width="9.140625" style="1163"/>
    <col min="9216" max="9216" width="36.28515625" style="1163" customWidth="1"/>
    <col min="9217" max="9217" width="13.85546875" style="1163" customWidth="1"/>
    <col min="9218" max="9218" width="11.28515625" style="1163" customWidth="1"/>
    <col min="9219" max="9219" width="20.5703125" style="1163" customWidth="1"/>
    <col min="9220" max="9220" width="17.28515625" style="1163" customWidth="1"/>
    <col min="9221" max="9221" width="16.28515625" style="1163" customWidth="1"/>
    <col min="9222" max="9222" width="11.7109375" style="1163" customWidth="1"/>
    <col min="9223" max="9223" width="11.140625" style="1163" customWidth="1"/>
    <col min="9224" max="9224" width="17.7109375" style="1163" customWidth="1"/>
    <col min="9225" max="9225" width="18" style="1163" customWidth="1"/>
    <col min="9226" max="9226" width="19.28515625" style="1163" customWidth="1"/>
    <col min="9227" max="9227" width="18" style="1163" customWidth="1"/>
    <col min="9228" max="9228" width="18.5703125" style="1163" customWidth="1"/>
    <col min="9229" max="9229" width="20.85546875" style="1163" customWidth="1"/>
    <col min="9230" max="9230" width="29.140625" style="1163" customWidth="1"/>
    <col min="9231" max="9231" width="14.28515625" style="1163" customWidth="1"/>
    <col min="9232" max="9232" width="16.140625" style="1163" customWidth="1"/>
    <col min="9233" max="9233" width="16.85546875" style="1163" customWidth="1"/>
    <col min="9234" max="9234" width="19.7109375" style="1163" customWidth="1"/>
    <col min="9235" max="9235" width="15.28515625" style="1163" bestFit="1" customWidth="1"/>
    <col min="9236" max="9236" width="20" style="1163" customWidth="1"/>
    <col min="9237" max="9237" width="19.5703125" style="1163" customWidth="1"/>
    <col min="9238" max="9238" width="14.5703125" style="1163" customWidth="1"/>
    <col min="9239" max="9471" width="9.140625" style="1163"/>
    <col min="9472" max="9472" width="36.28515625" style="1163" customWidth="1"/>
    <col min="9473" max="9473" width="13.85546875" style="1163" customWidth="1"/>
    <col min="9474" max="9474" width="11.28515625" style="1163" customWidth="1"/>
    <col min="9475" max="9475" width="20.5703125" style="1163" customWidth="1"/>
    <col min="9476" max="9476" width="17.28515625" style="1163" customWidth="1"/>
    <col min="9477" max="9477" width="16.28515625" style="1163" customWidth="1"/>
    <col min="9478" max="9478" width="11.7109375" style="1163" customWidth="1"/>
    <col min="9479" max="9479" width="11.140625" style="1163" customWidth="1"/>
    <col min="9480" max="9480" width="17.7109375" style="1163" customWidth="1"/>
    <col min="9481" max="9481" width="18" style="1163" customWidth="1"/>
    <col min="9482" max="9482" width="19.28515625" style="1163" customWidth="1"/>
    <col min="9483" max="9483" width="18" style="1163" customWidth="1"/>
    <col min="9484" max="9484" width="18.5703125" style="1163" customWidth="1"/>
    <col min="9485" max="9485" width="20.85546875" style="1163" customWidth="1"/>
    <col min="9486" max="9486" width="29.140625" style="1163" customWidth="1"/>
    <col min="9487" max="9487" width="14.28515625" style="1163" customWidth="1"/>
    <col min="9488" max="9488" width="16.140625" style="1163" customWidth="1"/>
    <col min="9489" max="9489" width="16.85546875" style="1163" customWidth="1"/>
    <col min="9490" max="9490" width="19.7109375" style="1163" customWidth="1"/>
    <col min="9491" max="9491" width="15.28515625" style="1163" bestFit="1" customWidth="1"/>
    <col min="9492" max="9492" width="20" style="1163" customWidth="1"/>
    <col min="9493" max="9493" width="19.5703125" style="1163" customWidth="1"/>
    <col min="9494" max="9494" width="14.5703125" style="1163" customWidth="1"/>
    <col min="9495" max="9727" width="9.140625" style="1163"/>
    <col min="9728" max="9728" width="36.28515625" style="1163" customWidth="1"/>
    <col min="9729" max="9729" width="13.85546875" style="1163" customWidth="1"/>
    <col min="9730" max="9730" width="11.28515625" style="1163" customWidth="1"/>
    <col min="9731" max="9731" width="20.5703125" style="1163" customWidth="1"/>
    <col min="9732" max="9732" width="17.28515625" style="1163" customWidth="1"/>
    <col min="9733" max="9733" width="16.28515625" style="1163" customWidth="1"/>
    <col min="9734" max="9734" width="11.7109375" style="1163" customWidth="1"/>
    <col min="9735" max="9735" width="11.140625" style="1163" customWidth="1"/>
    <col min="9736" max="9736" width="17.7109375" style="1163" customWidth="1"/>
    <col min="9737" max="9737" width="18" style="1163" customWidth="1"/>
    <col min="9738" max="9738" width="19.28515625" style="1163" customWidth="1"/>
    <col min="9739" max="9739" width="18" style="1163" customWidth="1"/>
    <col min="9740" max="9740" width="18.5703125" style="1163" customWidth="1"/>
    <col min="9741" max="9741" width="20.85546875" style="1163" customWidth="1"/>
    <col min="9742" max="9742" width="29.140625" style="1163" customWidth="1"/>
    <col min="9743" max="9743" width="14.28515625" style="1163" customWidth="1"/>
    <col min="9744" max="9744" width="16.140625" style="1163" customWidth="1"/>
    <col min="9745" max="9745" width="16.85546875" style="1163" customWidth="1"/>
    <col min="9746" max="9746" width="19.7109375" style="1163" customWidth="1"/>
    <col min="9747" max="9747" width="15.28515625" style="1163" bestFit="1" customWidth="1"/>
    <col min="9748" max="9748" width="20" style="1163" customWidth="1"/>
    <col min="9749" max="9749" width="19.5703125" style="1163" customWidth="1"/>
    <col min="9750" max="9750" width="14.5703125" style="1163" customWidth="1"/>
    <col min="9751" max="9983" width="9.140625" style="1163"/>
    <col min="9984" max="9984" width="36.28515625" style="1163" customWidth="1"/>
    <col min="9985" max="9985" width="13.85546875" style="1163" customWidth="1"/>
    <col min="9986" max="9986" width="11.28515625" style="1163" customWidth="1"/>
    <col min="9987" max="9987" width="20.5703125" style="1163" customWidth="1"/>
    <col min="9988" max="9988" width="17.28515625" style="1163" customWidth="1"/>
    <col min="9989" max="9989" width="16.28515625" style="1163" customWidth="1"/>
    <col min="9990" max="9990" width="11.7109375" style="1163" customWidth="1"/>
    <col min="9991" max="9991" width="11.140625" style="1163" customWidth="1"/>
    <col min="9992" max="9992" width="17.7109375" style="1163" customWidth="1"/>
    <col min="9993" max="9993" width="18" style="1163" customWidth="1"/>
    <col min="9994" max="9994" width="19.28515625" style="1163" customWidth="1"/>
    <col min="9995" max="9995" width="18" style="1163" customWidth="1"/>
    <col min="9996" max="9996" width="18.5703125" style="1163" customWidth="1"/>
    <col min="9997" max="9997" width="20.85546875" style="1163" customWidth="1"/>
    <col min="9998" max="9998" width="29.140625" style="1163" customWidth="1"/>
    <col min="9999" max="9999" width="14.28515625" style="1163" customWidth="1"/>
    <col min="10000" max="10000" width="16.140625" style="1163" customWidth="1"/>
    <col min="10001" max="10001" width="16.85546875" style="1163" customWidth="1"/>
    <col min="10002" max="10002" width="19.7109375" style="1163" customWidth="1"/>
    <col min="10003" max="10003" width="15.28515625" style="1163" bestFit="1" customWidth="1"/>
    <col min="10004" max="10004" width="20" style="1163" customWidth="1"/>
    <col min="10005" max="10005" width="19.5703125" style="1163" customWidth="1"/>
    <col min="10006" max="10006" width="14.5703125" style="1163" customWidth="1"/>
    <col min="10007" max="10239" width="9.140625" style="1163"/>
    <col min="10240" max="10240" width="36.28515625" style="1163" customWidth="1"/>
    <col min="10241" max="10241" width="13.85546875" style="1163" customWidth="1"/>
    <col min="10242" max="10242" width="11.28515625" style="1163" customWidth="1"/>
    <col min="10243" max="10243" width="20.5703125" style="1163" customWidth="1"/>
    <col min="10244" max="10244" width="17.28515625" style="1163" customWidth="1"/>
    <col min="10245" max="10245" width="16.28515625" style="1163" customWidth="1"/>
    <col min="10246" max="10246" width="11.7109375" style="1163" customWidth="1"/>
    <col min="10247" max="10247" width="11.140625" style="1163" customWidth="1"/>
    <col min="10248" max="10248" width="17.7109375" style="1163" customWidth="1"/>
    <col min="10249" max="10249" width="18" style="1163" customWidth="1"/>
    <col min="10250" max="10250" width="19.28515625" style="1163" customWidth="1"/>
    <col min="10251" max="10251" width="18" style="1163" customWidth="1"/>
    <col min="10252" max="10252" width="18.5703125" style="1163" customWidth="1"/>
    <col min="10253" max="10253" width="20.85546875" style="1163" customWidth="1"/>
    <col min="10254" max="10254" width="29.140625" style="1163" customWidth="1"/>
    <col min="10255" max="10255" width="14.28515625" style="1163" customWidth="1"/>
    <col min="10256" max="10256" width="16.140625" style="1163" customWidth="1"/>
    <col min="10257" max="10257" width="16.85546875" style="1163" customWidth="1"/>
    <col min="10258" max="10258" width="19.7109375" style="1163" customWidth="1"/>
    <col min="10259" max="10259" width="15.28515625" style="1163" bestFit="1" customWidth="1"/>
    <col min="10260" max="10260" width="20" style="1163" customWidth="1"/>
    <col min="10261" max="10261" width="19.5703125" style="1163" customWidth="1"/>
    <col min="10262" max="10262" width="14.5703125" style="1163" customWidth="1"/>
    <col min="10263" max="10495" width="9.140625" style="1163"/>
    <col min="10496" max="10496" width="36.28515625" style="1163" customWidth="1"/>
    <col min="10497" max="10497" width="13.85546875" style="1163" customWidth="1"/>
    <col min="10498" max="10498" width="11.28515625" style="1163" customWidth="1"/>
    <col min="10499" max="10499" width="20.5703125" style="1163" customWidth="1"/>
    <col min="10500" max="10500" width="17.28515625" style="1163" customWidth="1"/>
    <col min="10501" max="10501" width="16.28515625" style="1163" customWidth="1"/>
    <col min="10502" max="10502" width="11.7109375" style="1163" customWidth="1"/>
    <col min="10503" max="10503" width="11.140625" style="1163" customWidth="1"/>
    <col min="10504" max="10504" width="17.7109375" style="1163" customWidth="1"/>
    <col min="10505" max="10505" width="18" style="1163" customWidth="1"/>
    <col min="10506" max="10506" width="19.28515625" style="1163" customWidth="1"/>
    <col min="10507" max="10507" width="18" style="1163" customWidth="1"/>
    <col min="10508" max="10508" width="18.5703125" style="1163" customWidth="1"/>
    <col min="10509" max="10509" width="20.85546875" style="1163" customWidth="1"/>
    <col min="10510" max="10510" width="29.140625" style="1163" customWidth="1"/>
    <col min="10511" max="10511" width="14.28515625" style="1163" customWidth="1"/>
    <col min="10512" max="10512" width="16.140625" style="1163" customWidth="1"/>
    <col min="10513" max="10513" width="16.85546875" style="1163" customWidth="1"/>
    <col min="10514" max="10514" width="19.7109375" style="1163" customWidth="1"/>
    <col min="10515" max="10515" width="15.28515625" style="1163" bestFit="1" customWidth="1"/>
    <col min="10516" max="10516" width="20" style="1163" customWidth="1"/>
    <col min="10517" max="10517" width="19.5703125" style="1163" customWidth="1"/>
    <col min="10518" max="10518" width="14.5703125" style="1163" customWidth="1"/>
    <col min="10519" max="10751" width="9.140625" style="1163"/>
    <col min="10752" max="10752" width="36.28515625" style="1163" customWidth="1"/>
    <col min="10753" max="10753" width="13.85546875" style="1163" customWidth="1"/>
    <col min="10754" max="10754" width="11.28515625" style="1163" customWidth="1"/>
    <col min="10755" max="10755" width="20.5703125" style="1163" customWidth="1"/>
    <col min="10756" max="10756" width="17.28515625" style="1163" customWidth="1"/>
    <col min="10757" max="10757" width="16.28515625" style="1163" customWidth="1"/>
    <col min="10758" max="10758" width="11.7109375" style="1163" customWidth="1"/>
    <col min="10759" max="10759" width="11.140625" style="1163" customWidth="1"/>
    <col min="10760" max="10760" width="17.7109375" style="1163" customWidth="1"/>
    <col min="10761" max="10761" width="18" style="1163" customWidth="1"/>
    <col min="10762" max="10762" width="19.28515625" style="1163" customWidth="1"/>
    <col min="10763" max="10763" width="18" style="1163" customWidth="1"/>
    <col min="10764" max="10764" width="18.5703125" style="1163" customWidth="1"/>
    <col min="10765" max="10765" width="20.85546875" style="1163" customWidth="1"/>
    <col min="10766" max="10766" width="29.140625" style="1163" customWidth="1"/>
    <col min="10767" max="10767" width="14.28515625" style="1163" customWidth="1"/>
    <col min="10768" max="10768" width="16.140625" style="1163" customWidth="1"/>
    <col min="10769" max="10769" width="16.85546875" style="1163" customWidth="1"/>
    <col min="10770" max="10770" width="19.7109375" style="1163" customWidth="1"/>
    <col min="10771" max="10771" width="15.28515625" style="1163" bestFit="1" customWidth="1"/>
    <col min="10772" max="10772" width="20" style="1163" customWidth="1"/>
    <col min="10773" max="10773" width="19.5703125" style="1163" customWidth="1"/>
    <col min="10774" max="10774" width="14.5703125" style="1163" customWidth="1"/>
    <col min="10775" max="11007" width="9.140625" style="1163"/>
    <col min="11008" max="11008" width="36.28515625" style="1163" customWidth="1"/>
    <col min="11009" max="11009" width="13.85546875" style="1163" customWidth="1"/>
    <col min="11010" max="11010" width="11.28515625" style="1163" customWidth="1"/>
    <col min="11011" max="11011" width="20.5703125" style="1163" customWidth="1"/>
    <col min="11012" max="11012" width="17.28515625" style="1163" customWidth="1"/>
    <col min="11013" max="11013" width="16.28515625" style="1163" customWidth="1"/>
    <col min="11014" max="11014" width="11.7109375" style="1163" customWidth="1"/>
    <col min="11015" max="11015" width="11.140625" style="1163" customWidth="1"/>
    <col min="11016" max="11016" width="17.7109375" style="1163" customWidth="1"/>
    <col min="11017" max="11017" width="18" style="1163" customWidth="1"/>
    <col min="11018" max="11018" width="19.28515625" style="1163" customWidth="1"/>
    <col min="11019" max="11019" width="18" style="1163" customWidth="1"/>
    <col min="11020" max="11020" width="18.5703125" style="1163" customWidth="1"/>
    <col min="11021" max="11021" width="20.85546875" style="1163" customWidth="1"/>
    <col min="11022" max="11022" width="29.140625" style="1163" customWidth="1"/>
    <col min="11023" max="11023" width="14.28515625" style="1163" customWidth="1"/>
    <col min="11024" max="11024" width="16.140625" style="1163" customWidth="1"/>
    <col min="11025" max="11025" width="16.85546875" style="1163" customWidth="1"/>
    <col min="11026" max="11026" width="19.7109375" style="1163" customWidth="1"/>
    <col min="11027" max="11027" width="15.28515625" style="1163" bestFit="1" customWidth="1"/>
    <col min="11028" max="11028" width="20" style="1163" customWidth="1"/>
    <col min="11029" max="11029" width="19.5703125" style="1163" customWidth="1"/>
    <col min="11030" max="11030" width="14.5703125" style="1163" customWidth="1"/>
    <col min="11031" max="11263" width="9.140625" style="1163"/>
    <col min="11264" max="11264" width="36.28515625" style="1163" customWidth="1"/>
    <col min="11265" max="11265" width="13.85546875" style="1163" customWidth="1"/>
    <col min="11266" max="11266" width="11.28515625" style="1163" customWidth="1"/>
    <col min="11267" max="11267" width="20.5703125" style="1163" customWidth="1"/>
    <col min="11268" max="11268" width="17.28515625" style="1163" customWidth="1"/>
    <col min="11269" max="11269" width="16.28515625" style="1163" customWidth="1"/>
    <col min="11270" max="11270" width="11.7109375" style="1163" customWidth="1"/>
    <col min="11271" max="11271" width="11.140625" style="1163" customWidth="1"/>
    <col min="11272" max="11272" width="17.7109375" style="1163" customWidth="1"/>
    <col min="11273" max="11273" width="18" style="1163" customWidth="1"/>
    <col min="11274" max="11274" width="19.28515625" style="1163" customWidth="1"/>
    <col min="11275" max="11275" width="18" style="1163" customWidth="1"/>
    <col min="11276" max="11276" width="18.5703125" style="1163" customWidth="1"/>
    <col min="11277" max="11277" width="20.85546875" style="1163" customWidth="1"/>
    <col min="11278" max="11278" width="29.140625" style="1163" customWidth="1"/>
    <col min="11279" max="11279" width="14.28515625" style="1163" customWidth="1"/>
    <col min="11280" max="11280" width="16.140625" style="1163" customWidth="1"/>
    <col min="11281" max="11281" width="16.85546875" style="1163" customWidth="1"/>
    <col min="11282" max="11282" width="19.7109375" style="1163" customWidth="1"/>
    <col min="11283" max="11283" width="15.28515625" style="1163" bestFit="1" customWidth="1"/>
    <col min="11284" max="11284" width="20" style="1163" customWidth="1"/>
    <col min="11285" max="11285" width="19.5703125" style="1163" customWidth="1"/>
    <col min="11286" max="11286" width="14.5703125" style="1163" customWidth="1"/>
    <col min="11287" max="11519" width="9.140625" style="1163"/>
    <col min="11520" max="11520" width="36.28515625" style="1163" customWidth="1"/>
    <col min="11521" max="11521" width="13.85546875" style="1163" customWidth="1"/>
    <col min="11522" max="11522" width="11.28515625" style="1163" customWidth="1"/>
    <col min="11523" max="11523" width="20.5703125" style="1163" customWidth="1"/>
    <col min="11524" max="11524" width="17.28515625" style="1163" customWidth="1"/>
    <col min="11525" max="11525" width="16.28515625" style="1163" customWidth="1"/>
    <col min="11526" max="11526" width="11.7109375" style="1163" customWidth="1"/>
    <col min="11527" max="11527" width="11.140625" style="1163" customWidth="1"/>
    <col min="11528" max="11528" width="17.7109375" style="1163" customWidth="1"/>
    <col min="11529" max="11529" width="18" style="1163" customWidth="1"/>
    <col min="11530" max="11530" width="19.28515625" style="1163" customWidth="1"/>
    <col min="11531" max="11531" width="18" style="1163" customWidth="1"/>
    <col min="11532" max="11532" width="18.5703125" style="1163" customWidth="1"/>
    <col min="11533" max="11533" width="20.85546875" style="1163" customWidth="1"/>
    <col min="11534" max="11534" width="29.140625" style="1163" customWidth="1"/>
    <col min="11535" max="11535" width="14.28515625" style="1163" customWidth="1"/>
    <col min="11536" max="11536" width="16.140625" style="1163" customWidth="1"/>
    <col min="11537" max="11537" width="16.85546875" style="1163" customWidth="1"/>
    <col min="11538" max="11538" width="19.7109375" style="1163" customWidth="1"/>
    <col min="11539" max="11539" width="15.28515625" style="1163" bestFit="1" customWidth="1"/>
    <col min="11540" max="11540" width="20" style="1163" customWidth="1"/>
    <col min="11541" max="11541" width="19.5703125" style="1163" customWidth="1"/>
    <col min="11542" max="11542" width="14.5703125" style="1163" customWidth="1"/>
    <col min="11543" max="11775" width="9.140625" style="1163"/>
    <col min="11776" max="11776" width="36.28515625" style="1163" customWidth="1"/>
    <col min="11777" max="11777" width="13.85546875" style="1163" customWidth="1"/>
    <col min="11778" max="11778" width="11.28515625" style="1163" customWidth="1"/>
    <col min="11779" max="11779" width="20.5703125" style="1163" customWidth="1"/>
    <col min="11780" max="11780" width="17.28515625" style="1163" customWidth="1"/>
    <col min="11781" max="11781" width="16.28515625" style="1163" customWidth="1"/>
    <col min="11782" max="11782" width="11.7109375" style="1163" customWidth="1"/>
    <col min="11783" max="11783" width="11.140625" style="1163" customWidth="1"/>
    <col min="11784" max="11784" width="17.7109375" style="1163" customWidth="1"/>
    <col min="11785" max="11785" width="18" style="1163" customWidth="1"/>
    <col min="11786" max="11786" width="19.28515625" style="1163" customWidth="1"/>
    <col min="11787" max="11787" width="18" style="1163" customWidth="1"/>
    <col min="11788" max="11788" width="18.5703125" style="1163" customWidth="1"/>
    <col min="11789" max="11789" width="20.85546875" style="1163" customWidth="1"/>
    <col min="11790" max="11790" width="29.140625" style="1163" customWidth="1"/>
    <col min="11791" max="11791" width="14.28515625" style="1163" customWidth="1"/>
    <col min="11792" max="11792" width="16.140625" style="1163" customWidth="1"/>
    <col min="11793" max="11793" width="16.85546875" style="1163" customWidth="1"/>
    <col min="11794" max="11794" width="19.7109375" style="1163" customWidth="1"/>
    <col min="11795" max="11795" width="15.28515625" style="1163" bestFit="1" customWidth="1"/>
    <col min="11796" max="11796" width="20" style="1163" customWidth="1"/>
    <col min="11797" max="11797" width="19.5703125" style="1163" customWidth="1"/>
    <col min="11798" max="11798" width="14.5703125" style="1163" customWidth="1"/>
    <col min="11799" max="12031" width="9.140625" style="1163"/>
    <col min="12032" max="12032" width="36.28515625" style="1163" customWidth="1"/>
    <col min="12033" max="12033" width="13.85546875" style="1163" customWidth="1"/>
    <col min="12034" max="12034" width="11.28515625" style="1163" customWidth="1"/>
    <col min="12035" max="12035" width="20.5703125" style="1163" customWidth="1"/>
    <col min="12036" max="12036" width="17.28515625" style="1163" customWidth="1"/>
    <col min="12037" max="12037" width="16.28515625" style="1163" customWidth="1"/>
    <col min="12038" max="12038" width="11.7109375" style="1163" customWidth="1"/>
    <col min="12039" max="12039" width="11.140625" style="1163" customWidth="1"/>
    <col min="12040" max="12040" width="17.7109375" style="1163" customWidth="1"/>
    <col min="12041" max="12041" width="18" style="1163" customWidth="1"/>
    <col min="12042" max="12042" width="19.28515625" style="1163" customWidth="1"/>
    <col min="12043" max="12043" width="18" style="1163" customWidth="1"/>
    <col min="12044" max="12044" width="18.5703125" style="1163" customWidth="1"/>
    <col min="12045" max="12045" width="20.85546875" style="1163" customWidth="1"/>
    <col min="12046" max="12046" width="29.140625" style="1163" customWidth="1"/>
    <col min="12047" max="12047" width="14.28515625" style="1163" customWidth="1"/>
    <col min="12048" max="12048" width="16.140625" style="1163" customWidth="1"/>
    <col min="12049" max="12049" width="16.85546875" style="1163" customWidth="1"/>
    <col min="12050" max="12050" width="19.7109375" style="1163" customWidth="1"/>
    <col min="12051" max="12051" width="15.28515625" style="1163" bestFit="1" customWidth="1"/>
    <col min="12052" max="12052" width="20" style="1163" customWidth="1"/>
    <col min="12053" max="12053" width="19.5703125" style="1163" customWidth="1"/>
    <col min="12054" max="12054" width="14.5703125" style="1163" customWidth="1"/>
    <col min="12055" max="12287" width="9.140625" style="1163"/>
    <col min="12288" max="12288" width="36.28515625" style="1163" customWidth="1"/>
    <col min="12289" max="12289" width="13.85546875" style="1163" customWidth="1"/>
    <col min="12290" max="12290" width="11.28515625" style="1163" customWidth="1"/>
    <col min="12291" max="12291" width="20.5703125" style="1163" customWidth="1"/>
    <col min="12292" max="12292" width="17.28515625" style="1163" customWidth="1"/>
    <col min="12293" max="12293" width="16.28515625" style="1163" customWidth="1"/>
    <col min="12294" max="12294" width="11.7109375" style="1163" customWidth="1"/>
    <col min="12295" max="12295" width="11.140625" style="1163" customWidth="1"/>
    <col min="12296" max="12296" width="17.7109375" style="1163" customWidth="1"/>
    <col min="12297" max="12297" width="18" style="1163" customWidth="1"/>
    <col min="12298" max="12298" width="19.28515625" style="1163" customWidth="1"/>
    <col min="12299" max="12299" width="18" style="1163" customWidth="1"/>
    <col min="12300" max="12300" width="18.5703125" style="1163" customWidth="1"/>
    <col min="12301" max="12301" width="20.85546875" style="1163" customWidth="1"/>
    <col min="12302" max="12302" width="29.140625" style="1163" customWidth="1"/>
    <col min="12303" max="12303" width="14.28515625" style="1163" customWidth="1"/>
    <col min="12304" max="12304" width="16.140625" style="1163" customWidth="1"/>
    <col min="12305" max="12305" width="16.85546875" style="1163" customWidth="1"/>
    <col min="12306" max="12306" width="19.7109375" style="1163" customWidth="1"/>
    <col min="12307" max="12307" width="15.28515625" style="1163" bestFit="1" customWidth="1"/>
    <col min="12308" max="12308" width="20" style="1163" customWidth="1"/>
    <col min="12309" max="12309" width="19.5703125" style="1163" customWidth="1"/>
    <col min="12310" max="12310" width="14.5703125" style="1163" customWidth="1"/>
    <col min="12311" max="12543" width="9.140625" style="1163"/>
    <col min="12544" max="12544" width="36.28515625" style="1163" customWidth="1"/>
    <col min="12545" max="12545" width="13.85546875" style="1163" customWidth="1"/>
    <col min="12546" max="12546" width="11.28515625" style="1163" customWidth="1"/>
    <col min="12547" max="12547" width="20.5703125" style="1163" customWidth="1"/>
    <col min="12548" max="12548" width="17.28515625" style="1163" customWidth="1"/>
    <col min="12549" max="12549" width="16.28515625" style="1163" customWidth="1"/>
    <col min="12550" max="12550" width="11.7109375" style="1163" customWidth="1"/>
    <col min="12551" max="12551" width="11.140625" style="1163" customWidth="1"/>
    <col min="12552" max="12552" width="17.7109375" style="1163" customWidth="1"/>
    <col min="12553" max="12553" width="18" style="1163" customWidth="1"/>
    <col min="12554" max="12554" width="19.28515625" style="1163" customWidth="1"/>
    <col min="12555" max="12555" width="18" style="1163" customWidth="1"/>
    <col min="12556" max="12556" width="18.5703125" style="1163" customWidth="1"/>
    <col min="12557" max="12557" width="20.85546875" style="1163" customWidth="1"/>
    <col min="12558" max="12558" width="29.140625" style="1163" customWidth="1"/>
    <col min="12559" max="12559" width="14.28515625" style="1163" customWidth="1"/>
    <col min="12560" max="12560" width="16.140625" style="1163" customWidth="1"/>
    <col min="12561" max="12561" width="16.85546875" style="1163" customWidth="1"/>
    <col min="12562" max="12562" width="19.7109375" style="1163" customWidth="1"/>
    <col min="12563" max="12563" width="15.28515625" style="1163" bestFit="1" customWidth="1"/>
    <col min="12564" max="12564" width="20" style="1163" customWidth="1"/>
    <col min="12565" max="12565" width="19.5703125" style="1163" customWidth="1"/>
    <col min="12566" max="12566" width="14.5703125" style="1163" customWidth="1"/>
    <col min="12567" max="12799" width="9.140625" style="1163"/>
    <col min="12800" max="12800" width="36.28515625" style="1163" customWidth="1"/>
    <col min="12801" max="12801" width="13.85546875" style="1163" customWidth="1"/>
    <col min="12802" max="12802" width="11.28515625" style="1163" customWidth="1"/>
    <col min="12803" max="12803" width="20.5703125" style="1163" customWidth="1"/>
    <col min="12804" max="12804" width="17.28515625" style="1163" customWidth="1"/>
    <col min="12805" max="12805" width="16.28515625" style="1163" customWidth="1"/>
    <col min="12806" max="12806" width="11.7109375" style="1163" customWidth="1"/>
    <col min="12807" max="12807" width="11.140625" style="1163" customWidth="1"/>
    <col min="12808" max="12808" width="17.7109375" style="1163" customWidth="1"/>
    <col min="12809" max="12809" width="18" style="1163" customWidth="1"/>
    <col min="12810" max="12810" width="19.28515625" style="1163" customWidth="1"/>
    <col min="12811" max="12811" width="18" style="1163" customWidth="1"/>
    <col min="12812" max="12812" width="18.5703125" style="1163" customWidth="1"/>
    <col min="12813" max="12813" width="20.85546875" style="1163" customWidth="1"/>
    <col min="12814" max="12814" width="29.140625" style="1163" customWidth="1"/>
    <col min="12815" max="12815" width="14.28515625" style="1163" customWidth="1"/>
    <col min="12816" max="12816" width="16.140625" style="1163" customWidth="1"/>
    <col min="12817" max="12817" width="16.85546875" style="1163" customWidth="1"/>
    <col min="12818" max="12818" width="19.7109375" style="1163" customWidth="1"/>
    <col min="12819" max="12819" width="15.28515625" style="1163" bestFit="1" customWidth="1"/>
    <col min="12820" max="12820" width="20" style="1163" customWidth="1"/>
    <col min="12821" max="12821" width="19.5703125" style="1163" customWidth="1"/>
    <col min="12822" max="12822" width="14.5703125" style="1163" customWidth="1"/>
    <col min="12823" max="13055" width="9.140625" style="1163"/>
    <col min="13056" max="13056" width="36.28515625" style="1163" customWidth="1"/>
    <col min="13057" max="13057" width="13.85546875" style="1163" customWidth="1"/>
    <col min="13058" max="13058" width="11.28515625" style="1163" customWidth="1"/>
    <col min="13059" max="13059" width="20.5703125" style="1163" customWidth="1"/>
    <col min="13060" max="13060" width="17.28515625" style="1163" customWidth="1"/>
    <col min="13061" max="13061" width="16.28515625" style="1163" customWidth="1"/>
    <col min="13062" max="13062" width="11.7109375" style="1163" customWidth="1"/>
    <col min="13063" max="13063" width="11.140625" style="1163" customWidth="1"/>
    <col min="13064" max="13064" width="17.7109375" style="1163" customWidth="1"/>
    <col min="13065" max="13065" width="18" style="1163" customWidth="1"/>
    <col min="13066" max="13066" width="19.28515625" style="1163" customWidth="1"/>
    <col min="13067" max="13067" width="18" style="1163" customWidth="1"/>
    <col min="13068" max="13068" width="18.5703125" style="1163" customWidth="1"/>
    <col min="13069" max="13069" width="20.85546875" style="1163" customWidth="1"/>
    <col min="13070" max="13070" width="29.140625" style="1163" customWidth="1"/>
    <col min="13071" max="13071" width="14.28515625" style="1163" customWidth="1"/>
    <col min="13072" max="13072" width="16.140625" style="1163" customWidth="1"/>
    <col min="13073" max="13073" width="16.85546875" style="1163" customWidth="1"/>
    <col min="13074" max="13074" width="19.7109375" style="1163" customWidth="1"/>
    <col min="13075" max="13075" width="15.28515625" style="1163" bestFit="1" customWidth="1"/>
    <col min="13076" max="13076" width="20" style="1163" customWidth="1"/>
    <col min="13077" max="13077" width="19.5703125" style="1163" customWidth="1"/>
    <col min="13078" max="13078" width="14.5703125" style="1163" customWidth="1"/>
    <col min="13079" max="13311" width="9.140625" style="1163"/>
    <col min="13312" max="13312" width="36.28515625" style="1163" customWidth="1"/>
    <col min="13313" max="13313" width="13.85546875" style="1163" customWidth="1"/>
    <col min="13314" max="13314" width="11.28515625" style="1163" customWidth="1"/>
    <col min="13315" max="13315" width="20.5703125" style="1163" customWidth="1"/>
    <col min="13316" max="13316" width="17.28515625" style="1163" customWidth="1"/>
    <col min="13317" max="13317" width="16.28515625" style="1163" customWidth="1"/>
    <col min="13318" max="13318" width="11.7109375" style="1163" customWidth="1"/>
    <col min="13319" max="13319" width="11.140625" style="1163" customWidth="1"/>
    <col min="13320" max="13320" width="17.7109375" style="1163" customWidth="1"/>
    <col min="13321" max="13321" width="18" style="1163" customWidth="1"/>
    <col min="13322" max="13322" width="19.28515625" style="1163" customWidth="1"/>
    <col min="13323" max="13323" width="18" style="1163" customWidth="1"/>
    <col min="13324" max="13324" width="18.5703125" style="1163" customWidth="1"/>
    <col min="13325" max="13325" width="20.85546875" style="1163" customWidth="1"/>
    <col min="13326" max="13326" width="29.140625" style="1163" customWidth="1"/>
    <col min="13327" max="13327" width="14.28515625" style="1163" customWidth="1"/>
    <col min="13328" max="13328" width="16.140625" style="1163" customWidth="1"/>
    <col min="13329" max="13329" width="16.85546875" style="1163" customWidth="1"/>
    <col min="13330" max="13330" width="19.7109375" style="1163" customWidth="1"/>
    <col min="13331" max="13331" width="15.28515625" style="1163" bestFit="1" customWidth="1"/>
    <col min="13332" max="13332" width="20" style="1163" customWidth="1"/>
    <col min="13333" max="13333" width="19.5703125" style="1163" customWidth="1"/>
    <col min="13334" max="13334" width="14.5703125" style="1163" customWidth="1"/>
    <col min="13335" max="13567" width="9.140625" style="1163"/>
    <col min="13568" max="13568" width="36.28515625" style="1163" customWidth="1"/>
    <col min="13569" max="13569" width="13.85546875" style="1163" customWidth="1"/>
    <col min="13570" max="13570" width="11.28515625" style="1163" customWidth="1"/>
    <col min="13571" max="13571" width="20.5703125" style="1163" customWidth="1"/>
    <col min="13572" max="13572" width="17.28515625" style="1163" customWidth="1"/>
    <col min="13573" max="13573" width="16.28515625" style="1163" customWidth="1"/>
    <col min="13574" max="13574" width="11.7109375" style="1163" customWidth="1"/>
    <col min="13575" max="13575" width="11.140625" style="1163" customWidth="1"/>
    <col min="13576" max="13576" width="17.7109375" style="1163" customWidth="1"/>
    <col min="13577" max="13577" width="18" style="1163" customWidth="1"/>
    <col min="13578" max="13578" width="19.28515625" style="1163" customWidth="1"/>
    <col min="13579" max="13579" width="18" style="1163" customWidth="1"/>
    <col min="13580" max="13580" width="18.5703125" style="1163" customWidth="1"/>
    <col min="13581" max="13581" width="20.85546875" style="1163" customWidth="1"/>
    <col min="13582" max="13582" width="29.140625" style="1163" customWidth="1"/>
    <col min="13583" max="13583" width="14.28515625" style="1163" customWidth="1"/>
    <col min="13584" max="13584" width="16.140625" style="1163" customWidth="1"/>
    <col min="13585" max="13585" width="16.85546875" style="1163" customWidth="1"/>
    <col min="13586" max="13586" width="19.7109375" style="1163" customWidth="1"/>
    <col min="13587" max="13587" width="15.28515625" style="1163" bestFit="1" customWidth="1"/>
    <col min="13588" max="13588" width="20" style="1163" customWidth="1"/>
    <col min="13589" max="13589" width="19.5703125" style="1163" customWidth="1"/>
    <col min="13590" max="13590" width="14.5703125" style="1163" customWidth="1"/>
    <col min="13591" max="13823" width="9.140625" style="1163"/>
    <col min="13824" max="13824" width="36.28515625" style="1163" customWidth="1"/>
    <col min="13825" max="13825" width="13.85546875" style="1163" customWidth="1"/>
    <col min="13826" max="13826" width="11.28515625" style="1163" customWidth="1"/>
    <col min="13827" max="13827" width="20.5703125" style="1163" customWidth="1"/>
    <col min="13828" max="13828" width="17.28515625" style="1163" customWidth="1"/>
    <col min="13829" max="13829" width="16.28515625" style="1163" customWidth="1"/>
    <col min="13830" max="13830" width="11.7109375" style="1163" customWidth="1"/>
    <col min="13831" max="13831" width="11.140625" style="1163" customWidth="1"/>
    <col min="13832" max="13832" width="17.7109375" style="1163" customWidth="1"/>
    <col min="13833" max="13833" width="18" style="1163" customWidth="1"/>
    <col min="13834" max="13834" width="19.28515625" style="1163" customWidth="1"/>
    <col min="13835" max="13835" width="18" style="1163" customWidth="1"/>
    <col min="13836" max="13836" width="18.5703125" style="1163" customWidth="1"/>
    <col min="13837" max="13837" width="20.85546875" style="1163" customWidth="1"/>
    <col min="13838" max="13838" width="29.140625" style="1163" customWidth="1"/>
    <col min="13839" max="13839" width="14.28515625" style="1163" customWidth="1"/>
    <col min="13840" max="13840" width="16.140625" style="1163" customWidth="1"/>
    <col min="13841" max="13841" width="16.85546875" style="1163" customWidth="1"/>
    <col min="13842" max="13842" width="19.7109375" style="1163" customWidth="1"/>
    <col min="13843" max="13843" width="15.28515625" style="1163" bestFit="1" customWidth="1"/>
    <col min="13844" max="13844" width="20" style="1163" customWidth="1"/>
    <col min="13845" max="13845" width="19.5703125" style="1163" customWidth="1"/>
    <col min="13846" max="13846" width="14.5703125" style="1163" customWidth="1"/>
    <col min="13847" max="14079" width="9.140625" style="1163"/>
    <col min="14080" max="14080" width="36.28515625" style="1163" customWidth="1"/>
    <col min="14081" max="14081" width="13.85546875" style="1163" customWidth="1"/>
    <col min="14082" max="14082" width="11.28515625" style="1163" customWidth="1"/>
    <col min="14083" max="14083" width="20.5703125" style="1163" customWidth="1"/>
    <col min="14084" max="14084" width="17.28515625" style="1163" customWidth="1"/>
    <col min="14085" max="14085" width="16.28515625" style="1163" customWidth="1"/>
    <col min="14086" max="14086" width="11.7109375" style="1163" customWidth="1"/>
    <col min="14087" max="14087" width="11.140625" style="1163" customWidth="1"/>
    <col min="14088" max="14088" width="17.7109375" style="1163" customWidth="1"/>
    <col min="14089" max="14089" width="18" style="1163" customWidth="1"/>
    <col min="14090" max="14090" width="19.28515625" style="1163" customWidth="1"/>
    <col min="14091" max="14091" width="18" style="1163" customWidth="1"/>
    <col min="14092" max="14092" width="18.5703125" style="1163" customWidth="1"/>
    <col min="14093" max="14093" width="20.85546875" style="1163" customWidth="1"/>
    <col min="14094" max="14094" width="29.140625" style="1163" customWidth="1"/>
    <col min="14095" max="14095" width="14.28515625" style="1163" customWidth="1"/>
    <col min="14096" max="14096" width="16.140625" style="1163" customWidth="1"/>
    <col min="14097" max="14097" width="16.85546875" style="1163" customWidth="1"/>
    <col min="14098" max="14098" width="19.7109375" style="1163" customWidth="1"/>
    <col min="14099" max="14099" width="15.28515625" style="1163" bestFit="1" customWidth="1"/>
    <col min="14100" max="14100" width="20" style="1163" customWidth="1"/>
    <col min="14101" max="14101" width="19.5703125" style="1163" customWidth="1"/>
    <col min="14102" max="14102" width="14.5703125" style="1163" customWidth="1"/>
    <col min="14103" max="14335" width="9.140625" style="1163"/>
    <col min="14336" max="14336" width="36.28515625" style="1163" customWidth="1"/>
    <col min="14337" max="14337" width="13.85546875" style="1163" customWidth="1"/>
    <col min="14338" max="14338" width="11.28515625" style="1163" customWidth="1"/>
    <col min="14339" max="14339" width="20.5703125" style="1163" customWidth="1"/>
    <col min="14340" max="14340" width="17.28515625" style="1163" customWidth="1"/>
    <col min="14341" max="14341" width="16.28515625" style="1163" customWidth="1"/>
    <col min="14342" max="14342" width="11.7109375" style="1163" customWidth="1"/>
    <col min="14343" max="14343" width="11.140625" style="1163" customWidth="1"/>
    <col min="14344" max="14344" width="17.7109375" style="1163" customWidth="1"/>
    <col min="14345" max="14345" width="18" style="1163" customWidth="1"/>
    <col min="14346" max="14346" width="19.28515625" style="1163" customWidth="1"/>
    <col min="14347" max="14347" width="18" style="1163" customWidth="1"/>
    <col min="14348" max="14348" width="18.5703125" style="1163" customWidth="1"/>
    <col min="14349" max="14349" width="20.85546875" style="1163" customWidth="1"/>
    <col min="14350" max="14350" width="29.140625" style="1163" customWidth="1"/>
    <col min="14351" max="14351" width="14.28515625" style="1163" customWidth="1"/>
    <col min="14352" max="14352" width="16.140625" style="1163" customWidth="1"/>
    <col min="14353" max="14353" width="16.85546875" style="1163" customWidth="1"/>
    <col min="14354" max="14354" width="19.7109375" style="1163" customWidth="1"/>
    <col min="14355" max="14355" width="15.28515625" style="1163" bestFit="1" customWidth="1"/>
    <col min="14356" max="14356" width="20" style="1163" customWidth="1"/>
    <col min="14357" max="14357" width="19.5703125" style="1163" customWidth="1"/>
    <col min="14358" max="14358" width="14.5703125" style="1163" customWidth="1"/>
    <col min="14359" max="14591" width="9.140625" style="1163"/>
    <col min="14592" max="14592" width="36.28515625" style="1163" customWidth="1"/>
    <col min="14593" max="14593" width="13.85546875" style="1163" customWidth="1"/>
    <col min="14594" max="14594" width="11.28515625" style="1163" customWidth="1"/>
    <col min="14595" max="14595" width="20.5703125" style="1163" customWidth="1"/>
    <col min="14596" max="14596" width="17.28515625" style="1163" customWidth="1"/>
    <col min="14597" max="14597" width="16.28515625" style="1163" customWidth="1"/>
    <col min="14598" max="14598" width="11.7109375" style="1163" customWidth="1"/>
    <col min="14599" max="14599" width="11.140625" style="1163" customWidth="1"/>
    <col min="14600" max="14600" width="17.7109375" style="1163" customWidth="1"/>
    <col min="14601" max="14601" width="18" style="1163" customWidth="1"/>
    <col min="14602" max="14602" width="19.28515625" style="1163" customWidth="1"/>
    <col min="14603" max="14603" width="18" style="1163" customWidth="1"/>
    <col min="14604" max="14604" width="18.5703125" style="1163" customWidth="1"/>
    <col min="14605" max="14605" width="20.85546875" style="1163" customWidth="1"/>
    <col min="14606" max="14606" width="29.140625" style="1163" customWidth="1"/>
    <col min="14607" max="14607" width="14.28515625" style="1163" customWidth="1"/>
    <col min="14608" max="14608" width="16.140625" style="1163" customWidth="1"/>
    <col min="14609" max="14609" width="16.85546875" style="1163" customWidth="1"/>
    <col min="14610" max="14610" width="19.7109375" style="1163" customWidth="1"/>
    <col min="14611" max="14611" width="15.28515625" style="1163" bestFit="1" customWidth="1"/>
    <col min="14612" max="14612" width="20" style="1163" customWidth="1"/>
    <col min="14613" max="14613" width="19.5703125" style="1163" customWidth="1"/>
    <col min="14614" max="14614" width="14.5703125" style="1163" customWidth="1"/>
    <col min="14615" max="14847" width="9.140625" style="1163"/>
    <col min="14848" max="14848" width="36.28515625" style="1163" customWidth="1"/>
    <col min="14849" max="14849" width="13.85546875" style="1163" customWidth="1"/>
    <col min="14850" max="14850" width="11.28515625" style="1163" customWidth="1"/>
    <col min="14851" max="14851" width="20.5703125" style="1163" customWidth="1"/>
    <col min="14852" max="14852" width="17.28515625" style="1163" customWidth="1"/>
    <col min="14853" max="14853" width="16.28515625" style="1163" customWidth="1"/>
    <col min="14854" max="14854" width="11.7109375" style="1163" customWidth="1"/>
    <col min="14855" max="14855" width="11.140625" style="1163" customWidth="1"/>
    <col min="14856" max="14856" width="17.7109375" style="1163" customWidth="1"/>
    <col min="14857" max="14857" width="18" style="1163" customWidth="1"/>
    <col min="14858" max="14858" width="19.28515625" style="1163" customWidth="1"/>
    <col min="14859" max="14859" width="18" style="1163" customWidth="1"/>
    <col min="14860" max="14860" width="18.5703125" style="1163" customWidth="1"/>
    <col min="14861" max="14861" width="20.85546875" style="1163" customWidth="1"/>
    <col min="14862" max="14862" width="29.140625" style="1163" customWidth="1"/>
    <col min="14863" max="14863" width="14.28515625" style="1163" customWidth="1"/>
    <col min="14864" max="14864" width="16.140625" style="1163" customWidth="1"/>
    <col min="14865" max="14865" width="16.85546875" style="1163" customWidth="1"/>
    <col min="14866" max="14866" width="19.7109375" style="1163" customWidth="1"/>
    <col min="14867" max="14867" width="15.28515625" style="1163" bestFit="1" customWidth="1"/>
    <col min="14868" max="14868" width="20" style="1163" customWidth="1"/>
    <col min="14869" max="14869" width="19.5703125" style="1163" customWidth="1"/>
    <col min="14870" max="14870" width="14.5703125" style="1163" customWidth="1"/>
    <col min="14871" max="15103" width="9.140625" style="1163"/>
    <col min="15104" max="15104" width="36.28515625" style="1163" customWidth="1"/>
    <col min="15105" max="15105" width="13.85546875" style="1163" customWidth="1"/>
    <col min="15106" max="15106" width="11.28515625" style="1163" customWidth="1"/>
    <col min="15107" max="15107" width="20.5703125" style="1163" customWidth="1"/>
    <col min="15108" max="15108" width="17.28515625" style="1163" customWidth="1"/>
    <col min="15109" max="15109" width="16.28515625" style="1163" customWidth="1"/>
    <col min="15110" max="15110" width="11.7109375" style="1163" customWidth="1"/>
    <col min="15111" max="15111" width="11.140625" style="1163" customWidth="1"/>
    <col min="15112" max="15112" width="17.7109375" style="1163" customWidth="1"/>
    <col min="15113" max="15113" width="18" style="1163" customWidth="1"/>
    <col min="15114" max="15114" width="19.28515625" style="1163" customWidth="1"/>
    <col min="15115" max="15115" width="18" style="1163" customWidth="1"/>
    <col min="15116" max="15116" width="18.5703125" style="1163" customWidth="1"/>
    <col min="15117" max="15117" width="20.85546875" style="1163" customWidth="1"/>
    <col min="15118" max="15118" width="29.140625" style="1163" customWidth="1"/>
    <col min="15119" max="15119" width="14.28515625" style="1163" customWidth="1"/>
    <col min="15120" max="15120" width="16.140625" style="1163" customWidth="1"/>
    <col min="15121" max="15121" width="16.85546875" style="1163" customWidth="1"/>
    <col min="15122" max="15122" width="19.7109375" style="1163" customWidth="1"/>
    <col min="15123" max="15123" width="15.28515625" style="1163" bestFit="1" customWidth="1"/>
    <col min="15124" max="15124" width="20" style="1163" customWidth="1"/>
    <col min="15125" max="15125" width="19.5703125" style="1163" customWidth="1"/>
    <col min="15126" max="15126" width="14.5703125" style="1163" customWidth="1"/>
    <col min="15127" max="15359" width="9.140625" style="1163"/>
    <col min="15360" max="15360" width="36.28515625" style="1163" customWidth="1"/>
    <col min="15361" max="15361" width="13.85546875" style="1163" customWidth="1"/>
    <col min="15362" max="15362" width="11.28515625" style="1163" customWidth="1"/>
    <col min="15363" max="15363" width="20.5703125" style="1163" customWidth="1"/>
    <col min="15364" max="15364" width="17.28515625" style="1163" customWidth="1"/>
    <col min="15365" max="15365" width="16.28515625" style="1163" customWidth="1"/>
    <col min="15366" max="15366" width="11.7109375" style="1163" customWidth="1"/>
    <col min="15367" max="15367" width="11.140625" style="1163" customWidth="1"/>
    <col min="15368" max="15368" width="17.7109375" style="1163" customWidth="1"/>
    <col min="15369" max="15369" width="18" style="1163" customWidth="1"/>
    <col min="15370" max="15370" width="19.28515625" style="1163" customWidth="1"/>
    <col min="15371" max="15371" width="18" style="1163" customWidth="1"/>
    <col min="15372" max="15372" width="18.5703125" style="1163" customWidth="1"/>
    <col min="15373" max="15373" width="20.85546875" style="1163" customWidth="1"/>
    <col min="15374" max="15374" width="29.140625" style="1163" customWidth="1"/>
    <col min="15375" max="15375" width="14.28515625" style="1163" customWidth="1"/>
    <col min="15376" max="15376" width="16.140625" style="1163" customWidth="1"/>
    <col min="15377" max="15377" width="16.85546875" style="1163" customWidth="1"/>
    <col min="15378" max="15378" width="19.7109375" style="1163" customWidth="1"/>
    <col min="15379" max="15379" width="15.28515625" style="1163" bestFit="1" customWidth="1"/>
    <col min="15380" max="15380" width="20" style="1163" customWidth="1"/>
    <col min="15381" max="15381" width="19.5703125" style="1163" customWidth="1"/>
    <col min="15382" max="15382" width="14.5703125" style="1163" customWidth="1"/>
    <col min="15383" max="15615" width="9.140625" style="1163"/>
    <col min="15616" max="15616" width="36.28515625" style="1163" customWidth="1"/>
    <col min="15617" max="15617" width="13.85546875" style="1163" customWidth="1"/>
    <col min="15618" max="15618" width="11.28515625" style="1163" customWidth="1"/>
    <col min="15619" max="15619" width="20.5703125" style="1163" customWidth="1"/>
    <col min="15620" max="15620" width="17.28515625" style="1163" customWidth="1"/>
    <col min="15621" max="15621" width="16.28515625" style="1163" customWidth="1"/>
    <col min="15622" max="15622" width="11.7109375" style="1163" customWidth="1"/>
    <col min="15623" max="15623" width="11.140625" style="1163" customWidth="1"/>
    <col min="15624" max="15624" width="17.7109375" style="1163" customWidth="1"/>
    <col min="15625" max="15625" width="18" style="1163" customWidth="1"/>
    <col min="15626" max="15626" width="19.28515625" style="1163" customWidth="1"/>
    <col min="15627" max="15627" width="18" style="1163" customWidth="1"/>
    <col min="15628" max="15628" width="18.5703125" style="1163" customWidth="1"/>
    <col min="15629" max="15629" width="20.85546875" style="1163" customWidth="1"/>
    <col min="15630" max="15630" width="29.140625" style="1163" customWidth="1"/>
    <col min="15631" max="15631" width="14.28515625" style="1163" customWidth="1"/>
    <col min="15632" max="15632" width="16.140625" style="1163" customWidth="1"/>
    <col min="15633" max="15633" width="16.85546875" style="1163" customWidth="1"/>
    <col min="15634" max="15634" width="19.7109375" style="1163" customWidth="1"/>
    <col min="15635" max="15635" width="15.28515625" style="1163" bestFit="1" customWidth="1"/>
    <col min="15636" max="15636" width="20" style="1163" customWidth="1"/>
    <col min="15637" max="15637" width="19.5703125" style="1163" customWidth="1"/>
    <col min="15638" max="15638" width="14.5703125" style="1163" customWidth="1"/>
    <col min="15639" max="15871" width="9.140625" style="1163"/>
    <col min="15872" max="15872" width="36.28515625" style="1163" customWidth="1"/>
    <col min="15873" max="15873" width="13.85546875" style="1163" customWidth="1"/>
    <col min="15874" max="15874" width="11.28515625" style="1163" customWidth="1"/>
    <col min="15875" max="15875" width="20.5703125" style="1163" customWidth="1"/>
    <col min="15876" max="15876" width="17.28515625" style="1163" customWidth="1"/>
    <col min="15877" max="15877" width="16.28515625" style="1163" customWidth="1"/>
    <col min="15878" max="15878" width="11.7109375" style="1163" customWidth="1"/>
    <col min="15879" max="15879" width="11.140625" style="1163" customWidth="1"/>
    <col min="15880" max="15880" width="17.7109375" style="1163" customWidth="1"/>
    <col min="15881" max="15881" width="18" style="1163" customWidth="1"/>
    <col min="15882" max="15882" width="19.28515625" style="1163" customWidth="1"/>
    <col min="15883" max="15883" width="18" style="1163" customWidth="1"/>
    <col min="15884" max="15884" width="18.5703125" style="1163" customWidth="1"/>
    <col min="15885" max="15885" width="20.85546875" style="1163" customWidth="1"/>
    <col min="15886" max="15886" width="29.140625" style="1163" customWidth="1"/>
    <col min="15887" max="15887" width="14.28515625" style="1163" customWidth="1"/>
    <col min="15888" max="15888" width="16.140625" style="1163" customWidth="1"/>
    <col min="15889" max="15889" width="16.85546875" style="1163" customWidth="1"/>
    <col min="15890" max="15890" width="19.7109375" style="1163" customWidth="1"/>
    <col min="15891" max="15891" width="15.28515625" style="1163" bestFit="1" customWidth="1"/>
    <col min="15892" max="15892" width="20" style="1163" customWidth="1"/>
    <col min="15893" max="15893" width="19.5703125" style="1163" customWidth="1"/>
    <col min="15894" max="15894" width="14.5703125" style="1163" customWidth="1"/>
    <col min="15895" max="16127" width="9.140625" style="1163"/>
    <col min="16128" max="16128" width="36.28515625" style="1163" customWidth="1"/>
    <col min="16129" max="16129" width="13.85546875" style="1163" customWidth="1"/>
    <col min="16130" max="16130" width="11.28515625" style="1163" customWidth="1"/>
    <col min="16131" max="16131" width="20.5703125" style="1163" customWidth="1"/>
    <col min="16132" max="16132" width="17.28515625" style="1163" customWidth="1"/>
    <col min="16133" max="16133" width="16.28515625" style="1163" customWidth="1"/>
    <col min="16134" max="16134" width="11.7109375" style="1163" customWidth="1"/>
    <col min="16135" max="16135" width="11.140625" style="1163" customWidth="1"/>
    <col min="16136" max="16136" width="17.7109375" style="1163" customWidth="1"/>
    <col min="16137" max="16137" width="18" style="1163" customWidth="1"/>
    <col min="16138" max="16138" width="19.28515625" style="1163" customWidth="1"/>
    <col min="16139" max="16139" width="18" style="1163" customWidth="1"/>
    <col min="16140" max="16140" width="18.5703125" style="1163" customWidth="1"/>
    <col min="16141" max="16141" width="20.85546875" style="1163" customWidth="1"/>
    <col min="16142" max="16142" width="29.140625" style="1163" customWidth="1"/>
    <col min="16143" max="16143" width="14.28515625" style="1163" customWidth="1"/>
    <col min="16144" max="16144" width="16.140625" style="1163" customWidth="1"/>
    <col min="16145" max="16145" width="16.85546875" style="1163" customWidth="1"/>
    <col min="16146" max="16146" width="19.7109375" style="1163" customWidth="1"/>
    <col min="16147" max="16147" width="15.28515625" style="1163" bestFit="1" customWidth="1"/>
    <col min="16148" max="16148" width="20" style="1163" customWidth="1"/>
    <col min="16149" max="16149" width="19.5703125" style="1163" customWidth="1"/>
    <col min="16150" max="16150" width="14.5703125" style="1163" customWidth="1"/>
    <col min="16151" max="16384" width="9.140625" style="1163"/>
  </cols>
  <sheetData>
    <row r="1" spans="1:22" ht="18" x14ac:dyDescent="0.25">
      <c r="A1" s="1179" t="s">
        <v>6358</v>
      </c>
      <c r="H1" s="1167"/>
      <c r="I1" s="1167"/>
      <c r="J1" s="1167"/>
      <c r="K1" s="1167"/>
      <c r="L1" s="1180"/>
      <c r="M1" s="1137"/>
      <c r="T1" s="1167"/>
      <c r="U1" s="1167"/>
      <c r="V1" s="1168"/>
    </row>
    <row r="2" spans="1:22" x14ac:dyDescent="0.2">
      <c r="A2" s="1181" t="s">
        <v>6300</v>
      </c>
      <c r="B2" s="1182"/>
      <c r="C2" s="1182"/>
      <c r="D2" s="1182"/>
      <c r="E2" s="1182"/>
      <c r="F2" s="1182"/>
      <c r="G2" s="1182"/>
      <c r="H2" s="1170"/>
      <c r="I2" s="1170"/>
      <c r="J2" s="1170"/>
      <c r="K2" s="1170"/>
      <c r="L2" s="1161"/>
      <c r="M2" s="1183"/>
      <c r="N2" s="1183"/>
      <c r="O2" s="1170"/>
      <c r="P2" s="1170"/>
      <c r="Q2" s="1170"/>
      <c r="R2" s="1170"/>
      <c r="S2" s="1170"/>
      <c r="T2" s="1170"/>
      <c r="U2" s="1170"/>
      <c r="V2" s="1162"/>
    </row>
    <row r="3" spans="1:22" x14ac:dyDescent="0.2">
      <c r="A3" s="1161"/>
      <c r="B3" s="1170"/>
      <c r="C3" s="1170"/>
      <c r="D3" s="1170"/>
      <c r="E3" s="1170"/>
      <c r="F3" s="1170"/>
      <c r="G3" s="1170"/>
      <c r="H3" s="1170"/>
      <c r="I3" s="1170"/>
      <c r="J3" s="1170"/>
      <c r="K3" s="1170"/>
      <c r="L3" s="1170"/>
      <c r="M3" s="1169"/>
      <c r="N3" s="1170"/>
      <c r="O3" s="1170"/>
      <c r="P3" s="1170"/>
      <c r="Q3" s="1170"/>
      <c r="R3" s="1170"/>
      <c r="S3" s="1170"/>
      <c r="T3" s="1170"/>
      <c r="U3" s="1170"/>
      <c r="V3" s="1162"/>
    </row>
    <row r="4" spans="1:22" ht="25.5" x14ac:dyDescent="0.2">
      <c r="A4" s="1151"/>
      <c r="B4" s="1151"/>
      <c r="C4" s="1151"/>
      <c r="D4" s="1184" t="s">
        <v>6301</v>
      </c>
      <c r="E4" s="1184"/>
      <c r="F4" s="1184"/>
      <c r="G4" s="1184"/>
      <c r="H4" s="1185" t="s">
        <v>6302</v>
      </c>
      <c r="I4" s="1185"/>
      <c r="J4" s="1186" t="s">
        <v>6303</v>
      </c>
      <c r="K4" s="1184" t="s">
        <v>6304</v>
      </c>
      <c r="L4" s="1184"/>
      <c r="M4" s="1184" t="s">
        <v>6339</v>
      </c>
      <c r="N4" s="1184"/>
      <c r="O4" s="1184"/>
      <c r="P4" s="1184"/>
      <c r="Q4" s="1184"/>
      <c r="R4" s="1184"/>
      <c r="S4" s="1184" t="s">
        <v>6340</v>
      </c>
      <c r="T4" s="1184"/>
      <c r="U4" s="1184"/>
      <c r="V4" s="1184"/>
    </row>
    <row r="5" spans="1:22" ht="38.25" x14ac:dyDescent="0.2">
      <c r="A5" s="1186" t="s">
        <v>479</v>
      </c>
      <c r="B5" s="1186" t="s">
        <v>6305</v>
      </c>
      <c r="C5" s="1185" t="s">
        <v>6306</v>
      </c>
      <c r="D5" s="1186" t="s">
        <v>155</v>
      </c>
      <c r="E5" s="1186" t="s">
        <v>156</v>
      </c>
      <c r="F5" s="1186" t="s">
        <v>3259</v>
      </c>
      <c r="G5" s="1186" t="s">
        <v>730</v>
      </c>
      <c r="H5" s="1186" t="s">
        <v>6307</v>
      </c>
      <c r="I5" s="1186" t="s">
        <v>93</v>
      </c>
      <c r="J5" s="1186" t="s">
        <v>6308</v>
      </c>
      <c r="K5" s="1186" t="s">
        <v>6309</v>
      </c>
      <c r="L5" s="1186" t="s">
        <v>6310</v>
      </c>
      <c r="M5" s="1186" t="s">
        <v>4779</v>
      </c>
      <c r="N5" s="1186" t="s">
        <v>6357</v>
      </c>
      <c r="O5" s="1186" t="s">
        <v>104</v>
      </c>
      <c r="P5" s="1186" t="s">
        <v>3214</v>
      </c>
      <c r="Q5" s="1186" t="s">
        <v>3215</v>
      </c>
      <c r="R5" s="1186" t="s">
        <v>167</v>
      </c>
      <c r="S5" s="1186" t="s">
        <v>6341</v>
      </c>
      <c r="T5" s="1186" t="s">
        <v>3216</v>
      </c>
      <c r="U5" s="1186" t="s">
        <v>112</v>
      </c>
      <c r="V5" s="1186" t="s">
        <v>113</v>
      </c>
    </row>
    <row r="6" spans="1:22" x14ac:dyDescent="0.2">
      <c r="A6" s="1187" t="s">
        <v>6311</v>
      </c>
      <c r="B6" s="1188"/>
      <c r="C6" s="1188"/>
      <c r="D6" s="1188"/>
      <c r="E6" s="1188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  <c r="T6" s="1188"/>
      <c r="U6" s="1188"/>
      <c r="V6" s="1188"/>
    </row>
    <row r="7" spans="1:22" ht="25.5" x14ac:dyDescent="0.2">
      <c r="A7" s="1175" t="s">
        <v>6312</v>
      </c>
      <c r="B7" s="1173" t="s">
        <v>6313</v>
      </c>
      <c r="C7" s="1178" t="s">
        <v>573</v>
      </c>
      <c r="D7" s="1189">
        <v>42000000</v>
      </c>
      <c r="E7" s="1173" t="s">
        <v>7</v>
      </c>
      <c r="F7" s="1173" t="s">
        <v>6314</v>
      </c>
      <c r="G7" s="1178" t="s">
        <v>285</v>
      </c>
      <c r="H7" s="1173" t="s">
        <v>6315</v>
      </c>
      <c r="I7" s="1173" t="s">
        <v>6316</v>
      </c>
      <c r="J7" s="1173" t="s">
        <v>6317</v>
      </c>
      <c r="K7" s="1173" t="s">
        <v>6318</v>
      </c>
      <c r="L7" s="1173" t="s">
        <v>6319</v>
      </c>
      <c r="M7" s="1173" t="s">
        <v>6342</v>
      </c>
      <c r="N7" s="1173" t="s">
        <v>179</v>
      </c>
      <c r="O7" s="1173" t="s">
        <v>179</v>
      </c>
      <c r="P7" s="1173" t="s">
        <v>6343</v>
      </c>
      <c r="Q7" s="1173" t="s">
        <v>6344</v>
      </c>
      <c r="R7" s="1173" t="s">
        <v>179</v>
      </c>
      <c r="S7" s="1173" t="s">
        <v>6345</v>
      </c>
      <c r="T7" s="1173" t="s">
        <v>6346</v>
      </c>
      <c r="U7" s="1190" t="s">
        <v>6347</v>
      </c>
      <c r="V7" s="1178" t="s">
        <v>6348</v>
      </c>
    </row>
    <row r="8" spans="1:22" x14ac:dyDescent="0.2">
      <c r="A8" s="1177"/>
      <c r="B8" s="1174"/>
      <c r="C8" s="1188"/>
      <c r="D8" s="1191"/>
      <c r="E8" s="1174"/>
      <c r="F8" s="1174"/>
      <c r="G8" s="1188"/>
      <c r="H8" s="1174"/>
      <c r="I8" s="1174"/>
      <c r="J8" s="1174"/>
      <c r="K8" s="1174"/>
      <c r="L8" s="1174"/>
      <c r="M8" s="1174"/>
      <c r="N8" s="1174"/>
      <c r="O8" s="1174"/>
      <c r="P8" s="1174"/>
      <c r="Q8" s="1174"/>
      <c r="R8" s="1174"/>
      <c r="S8" s="1174"/>
      <c r="T8" s="1174"/>
      <c r="U8" s="1150"/>
      <c r="V8" s="1188"/>
    </row>
    <row r="9" spans="1:22" ht="25.5" x14ac:dyDescent="0.2">
      <c r="A9" s="1175" t="s">
        <v>6320</v>
      </c>
      <c r="B9" s="1192" t="s">
        <v>6321</v>
      </c>
      <c r="C9" s="1178" t="s">
        <v>602</v>
      </c>
      <c r="D9" s="1189">
        <v>35000000</v>
      </c>
      <c r="E9" s="1173" t="s">
        <v>7</v>
      </c>
      <c r="F9" s="1173" t="s">
        <v>6314</v>
      </c>
      <c r="G9" s="1178" t="s">
        <v>285</v>
      </c>
      <c r="H9" s="1173" t="s">
        <v>6315</v>
      </c>
      <c r="I9" s="1173" t="s">
        <v>6316</v>
      </c>
      <c r="J9" s="1173" t="s">
        <v>6317</v>
      </c>
      <c r="K9" s="1173" t="s">
        <v>6318</v>
      </c>
      <c r="L9" s="1173" t="s">
        <v>6319</v>
      </c>
      <c r="M9" s="1173" t="s">
        <v>6342</v>
      </c>
      <c r="N9" s="1173" t="s">
        <v>179</v>
      </c>
      <c r="O9" s="1173" t="s">
        <v>179</v>
      </c>
      <c r="P9" s="1173" t="s">
        <v>6343</v>
      </c>
      <c r="Q9" s="1173" t="s">
        <v>6344</v>
      </c>
      <c r="R9" s="1173" t="s">
        <v>179</v>
      </c>
      <c r="S9" s="1173" t="s">
        <v>6345</v>
      </c>
      <c r="T9" s="1173" t="s">
        <v>6346</v>
      </c>
      <c r="U9" s="1190" t="s">
        <v>6347</v>
      </c>
      <c r="V9" s="1178" t="s">
        <v>6348</v>
      </c>
    </row>
    <row r="10" spans="1:22" x14ac:dyDescent="0.2">
      <c r="A10" s="1177"/>
      <c r="B10" s="1192"/>
      <c r="C10" s="1178"/>
      <c r="D10" s="1189"/>
      <c r="E10" s="1173"/>
      <c r="F10" s="1173"/>
      <c r="G10" s="1178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90"/>
      <c r="V10" s="1178"/>
    </row>
    <row r="11" spans="1:22" ht="25.5" x14ac:dyDescent="0.2">
      <c r="A11" s="1175" t="s">
        <v>6322</v>
      </c>
      <c r="B11" s="1193" t="s">
        <v>6323</v>
      </c>
      <c r="C11" s="1194" t="s">
        <v>605</v>
      </c>
      <c r="D11" s="1195">
        <v>88000000</v>
      </c>
      <c r="E11" s="1176" t="s">
        <v>7</v>
      </c>
      <c r="F11" s="1176" t="s">
        <v>6314</v>
      </c>
      <c r="G11" s="1194" t="s">
        <v>124</v>
      </c>
      <c r="H11" s="1173" t="s">
        <v>6315</v>
      </c>
      <c r="I11" s="1173" t="s">
        <v>6316</v>
      </c>
      <c r="J11" s="1173" t="s">
        <v>6317</v>
      </c>
      <c r="K11" s="1173" t="s">
        <v>6318</v>
      </c>
      <c r="L11" s="1173" t="s">
        <v>6319</v>
      </c>
      <c r="M11" s="1173" t="s">
        <v>6342</v>
      </c>
      <c r="N11" s="1176" t="s">
        <v>179</v>
      </c>
      <c r="O11" s="1173" t="s">
        <v>179</v>
      </c>
      <c r="P11" s="1173" t="s">
        <v>6343</v>
      </c>
      <c r="Q11" s="1173" t="s">
        <v>6344</v>
      </c>
      <c r="R11" s="1176" t="s">
        <v>179</v>
      </c>
      <c r="S11" s="1173" t="s">
        <v>6345</v>
      </c>
      <c r="T11" s="1173" t="s">
        <v>6346</v>
      </c>
      <c r="U11" s="1196" t="s">
        <v>6347</v>
      </c>
      <c r="V11" s="1176" t="s">
        <v>6349</v>
      </c>
    </row>
    <row r="12" spans="1:22" x14ac:dyDescent="0.2">
      <c r="A12" s="1177"/>
      <c r="B12" s="1193"/>
      <c r="C12" s="1194"/>
      <c r="D12" s="1195"/>
      <c r="E12" s="1176"/>
      <c r="F12" s="1176"/>
      <c r="G12" s="1194"/>
      <c r="H12" s="1176"/>
      <c r="I12" s="1176"/>
      <c r="J12" s="1176"/>
      <c r="K12" s="1176"/>
      <c r="L12" s="1176"/>
      <c r="M12" s="1176"/>
      <c r="N12" s="1176"/>
      <c r="O12" s="1176"/>
      <c r="P12" s="1176"/>
      <c r="Q12" s="1176"/>
      <c r="R12" s="1176"/>
      <c r="S12" s="1176"/>
      <c r="T12" s="1176"/>
      <c r="U12" s="1196"/>
      <c r="V12" s="1194"/>
    </row>
    <row r="13" spans="1:22" ht="25.5" x14ac:dyDescent="0.2">
      <c r="A13" s="1175" t="s">
        <v>6324</v>
      </c>
      <c r="B13" s="1192" t="s">
        <v>6325</v>
      </c>
      <c r="C13" s="1178" t="s">
        <v>619</v>
      </c>
      <c r="D13" s="1189">
        <v>10000000</v>
      </c>
      <c r="E13" s="1173" t="s">
        <v>7</v>
      </c>
      <c r="F13" s="1173" t="s">
        <v>6314</v>
      </c>
      <c r="G13" s="1178" t="s">
        <v>285</v>
      </c>
      <c r="H13" s="1173" t="s">
        <v>6315</v>
      </c>
      <c r="I13" s="1173" t="s">
        <v>6316</v>
      </c>
      <c r="J13" s="1173" t="s">
        <v>6317</v>
      </c>
      <c r="K13" s="1173" t="s">
        <v>6318</v>
      </c>
      <c r="L13" s="1173" t="s">
        <v>6319</v>
      </c>
      <c r="M13" s="1173" t="s">
        <v>6342</v>
      </c>
      <c r="N13" s="1173" t="s">
        <v>179</v>
      </c>
      <c r="O13" s="1173" t="s">
        <v>179</v>
      </c>
      <c r="P13" s="1173" t="s">
        <v>6343</v>
      </c>
      <c r="Q13" s="1173" t="s">
        <v>6344</v>
      </c>
      <c r="R13" s="1173" t="s">
        <v>179</v>
      </c>
      <c r="S13" s="1173" t="s">
        <v>6345</v>
      </c>
      <c r="T13" s="1173" t="s">
        <v>6346</v>
      </c>
      <c r="U13" s="1190" t="s">
        <v>6347</v>
      </c>
      <c r="V13" s="1178" t="s">
        <v>6348</v>
      </c>
    </row>
    <row r="14" spans="1:22" x14ac:dyDescent="0.2">
      <c r="A14" s="1177"/>
      <c r="B14" s="1192"/>
      <c r="C14" s="1178"/>
      <c r="D14" s="1189"/>
      <c r="E14" s="1173"/>
      <c r="F14" s="1173"/>
      <c r="G14" s="1178"/>
      <c r="H14" s="1173"/>
      <c r="I14" s="1173"/>
      <c r="J14" s="1173"/>
      <c r="K14" s="1173"/>
      <c r="L14" s="1173"/>
      <c r="M14" s="1173"/>
      <c r="N14" s="1173"/>
      <c r="O14" s="1173"/>
      <c r="P14" s="1173"/>
      <c r="Q14" s="1173"/>
      <c r="R14" s="1173"/>
      <c r="S14" s="1173"/>
      <c r="T14" s="1173"/>
      <c r="U14" s="1190"/>
      <c r="V14" s="1178"/>
    </row>
    <row r="15" spans="1:22" ht="25.5" x14ac:dyDescent="0.2">
      <c r="A15" s="1175" t="s">
        <v>6326</v>
      </c>
      <c r="B15" s="1192" t="s">
        <v>6327</v>
      </c>
      <c r="C15" s="1178" t="s">
        <v>629</v>
      </c>
      <c r="D15" s="1189">
        <v>20000000</v>
      </c>
      <c r="E15" s="1173" t="s">
        <v>7</v>
      </c>
      <c r="F15" s="1173" t="s">
        <v>6314</v>
      </c>
      <c r="G15" s="1178" t="s">
        <v>285</v>
      </c>
      <c r="H15" s="1173" t="s">
        <v>6315</v>
      </c>
      <c r="I15" s="1173" t="s">
        <v>6316</v>
      </c>
      <c r="J15" s="1173" t="s">
        <v>6317</v>
      </c>
      <c r="K15" s="1173" t="s">
        <v>6318</v>
      </c>
      <c r="L15" s="1173" t="s">
        <v>6319</v>
      </c>
      <c r="M15" s="1173" t="s">
        <v>6342</v>
      </c>
      <c r="N15" s="1173" t="s">
        <v>179</v>
      </c>
      <c r="O15" s="1173" t="s">
        <v>179</v>
      </c>
      <c r="P15" s="1173" t="s">
        <v>6343</v>
      </c>
      <c r="Q15" s="1173" t="s">
        <v>6344</v>
      </c>
      <c r="R15" s="1173" t="s">
        <v>179</v>
      </c>
      <c r="S15" s="1173" t="s">
        <v>6345</v>
      </c>
      <c r="T15" s="1173" t="s">
        <v>6346</v>
      </c>
      <c r="U15" s="1190" t="s">
        <v>6347</v>
      </c>
      <c r="V15" s="1173" t="s">
        <v>6350</v>
      </c>
    </row>
    <row r="16" spans="1:22" x14ac:dyDescent="0.2">
      <c r="A16" s="1177"/>
      <c r="B16" s="1192"/>
      <c r="C16" s="1178"/>
      <c r="D16" s="1189"/>
      <c r="E16" s="1173"/>
      <c r="F16" s="1173"/>
      <c r="G16" s="1178"/>
      <c r="H16" s="1173"/>
      <c r="I16" s="1173"/>
      <c r="J16" s="1173"/>
      <c r="K16" s="1173"/>
      <c r="L16" s="1173"/>
      <c r="M16" s="1173"/>
      <c r="N16" s="1173"/>
      <c r="O16" s="1173"/>
      <c r="P16" s="1173"/>
      <c r="Q16" s="1173"/>
      <c r="R16" s="1173"/>
      <c r="S16" s="1173"/>
      <c r="T16" s="1173"/>
      <c r="U16" s="1190"/>
      <c r="V16" s="1178"/>
    </row>
    <row r="17" spans="1:22" ht="25.5" x14ac:dyDescent="0.2">
      <c r="A17" s="1175" t="s">
        <v>6328</v>
      </c>
      <c r="B17" s="1192" t="s">
        <v>6329</v>
      </c>
      <c r="C17" s="1178" t="s">
        <v>636</v>
      </c>
      <c r="D17" s="1189">
        <v>25000000</v>
      </c>
      <c r="E17" s="1173" t="s">
        <v>7</v>
      </c>
      <c r="F17" s="1173" t="s">
        <v>6314</v>
      </c>
      <c r="G17" s="1178" t="s">
        <v>285</v>
      </c>
      <c r="H17" s="1173" t="s">
        <v>6315</v>
      </c>
      <c r="I17" s="1173" t="s">
        <v>6316</v>
      </c>
      <c r="J17" s="1173" t="s">
        <v>6317</v>
      </c>
      <c r="K17" s="1173" t="s">
        <v>6318</v>
      </c>
      <c r="L17" s="1173" t="s">
        <v>6319</v>
      </c>
      <c r="M17" s="1173" t="s">
        <v>6342</v>
      </c>
      <c r="N17" s="1173" t="s">
        <v>179</v>
      </c>
      <c r="O17" s="1173" t="s">
        <v>179</v>
      </c>
      <c r="P17" s="1173" t="s">
        <v>6343</v>
      </c>
      <c r="Q17" s="1173" t="s">
        <v>6344</v>
      </c>
      <c r="R17" s="1173" t="s">
        <v>179</v>
      </c>
      <c r="S17" s="1173" t="s">
        <v>6345</v>
      </c>
      <c r="T17" s="1173" t="s">
        <v>6346</v>
      </c>
      <c r="U17" s="1190" t="s">
        <v>6347</v>
      </c>
      <c r="V17" s="1173" t="s">
        <v>6350</v>
      </c>
    </row>
    <row r="18" spans="1:22" x14ac:dyDescent="0.2">
      <c r="A18" s="1177"/>
      <c r="B18" s="1192"/>
      <c r="C18" s="1178"/>
      <c r="D18" s="1189"/>
      <c r="E18" s="1173"/>
      <c r="F18" s="1173"/>
      <c r="G18" s="1178"/>
      <c r="H18" s="1173"/>
      <c r="I18" s="1173"/>
      <c r="J18" s="1173"/>
      <c r="K18" s="1173"/>
      <c r="L18" s="1173"/>
      <c r="M18" s="1173"/>
      <c r="N18" s="1173"/>
      <c r="O18" s="1173"/>
      <c r="P18" s="1173"/>
      <c r="Q18" s="1173"/>
      <c r="R18" s="1173"/>
      <c r="S18" s="1173"/>
      <c r="T18" s="1173"/>
      <c r="U18" s="1190"/>
      <c r="V18" s="1178"/>
    </row>
    <row r="19" spans="1:22" ht="25.5" x14ac:dyDescent="0.2">
      <c r="A19" s="1175" t="s">
        <v>6330</v>
      </c>
      <c r="B19" s="1192" t="s">
        <v>6331</v>
      </c>
      <c r="C19" s="1178" t="s">
        <v>644</v>
      </c>
      <c r="D19" s="1189">
        <v>35000000</v>
      </c>
      <c r="E19" s="1173" t="s">
        <v>7</v>
      </c>
      <c r="F19" s="1173" t="s">
        <v>6314</v>
      </c>
      <c r="G19" s="1178" t="s">
        <v>285</v>
      </c>
      <c r="H19" s="1173" t="s">
        <v>6315</v>
      </c>
      <c r="I19" s="1173" t="s">
        <v>6316</v>
      </c>
      <c r="J19" s="1173" t="s">
        <v>6317</v>
      </c>
      <c r="K19" s="1173" t="s">
        <v>6318</v>
      </c>
      <c r="L19" s="1173" t="s">
        <v>6319</v>
      </c>
      <c r="M19" s="1173" t="s">
        <v>6342</v>
      </c>
      <c r="N19" s="1173" t="s">
        <v>179</v>
      </c>
      <c r="O19" s="1173" t="s">
        <v>179</v>
      </c>
      <c r="P19" s="1173" t="s">
        <v>6343</v>
      </c>
      <c r="Q19" s="1173" t="s">
        <v>6344</v>
      </c>
      <c r="R19" s="1173" t="s">
        <v>179</v>
      </c>
      <c r="S19" s="1173" t="s">
        <v>6345</v>
      </c>
      <c r="T19" s="1173" t="s">
        <v>6346</v>
      </c>
      <c r="U19" s="1190" t="s">
        <v>6347</v>
      </c>
      <c r="V19" s="1178" t="s">
        <v>6348</v>
      </c>
    </row>
    <row r="20" spans="1:22" x14ac:dyDescent="0.2">
      <c r="A20" s="1164"/>
      <c r="B20" s="1192"/>
      <c r="C20" s="1178"/>
      <c r="D20" s="1178"/>
      <c r="E20" s="1173"/>
      <c r="F20" s="1173"/>
      <c r="G20" s="1178"/>
      <c r="H20" s="1178"/>
      <c r="I20" s="1178"/>
      <c r="J20" s="1178"/>
      <c r="K20" s="1178"/>
      <c r="L20" s="1178"/>
      <c r="M20" s="1178"/>
      <c r="N20" s="1173"/>
      <c r="O20" s="1178"/>
      <c r="P20" s="1178"/>
      <c r="Q20" s="1178"/>
      <c r="R20" s="1178"/>
      <c r="S20" s="1173"/>
      <c r="T20" s="1178"/>
      <c r="U20" s="1190"/>
      <c r="V20" s="1178"/>
    </row>
    <row r="21" spans="1:22" x14ac:dyDescent="0.2">
      <c r="A21" s="1197"/>
      <c r="B21" s="1173"/>
      <c r="C21" s="1178"/>
      <c r="D21" s="1178"/>
      <c r="E21" s="1173"/>
      <c r="F21" s="1173"/>
      <c r="G21" s="1178"/>
      <c r="H21" s="1178"/>
      <c r="I21" s="1178"/>
      <c r="J21" s="1178"/>
      <c r="K21" s="1178"/>
      <c r="L21" s="1178"/>
      <c r="M21" s="1178"/>
      <c r="N21" s="1173"/>
      <c r="O21" s="1178"/>
      <c r="P21" s="1178"/>
      <c r="Q21" s="1178"/>
      <c r="R21" s="1178"/>
      <c r="S21" s="1173"/>
      <c r="T21" s="1178"/>
      <c r="U21" s="1190"/>
      <c r="V21" s="1178"/>
    </row>
    <row r="22" spans="1:22" ht="38.25" x14ac:dyDescent="0.2">
      <c r="A22" s="1198" t="s">
        <v>6332</v>
      </c>
      <c r="B22" s="1192" t="s">
        <v>6333</v>
      </c>
      <c r="C22" s="1199" t="s">
        <v>652</v>
      </c>
      <c r="D22" s="1200">
        <v>525000000</v>
      </c>
      <c r="E22" s="1173" t="s">
        <v>7</v>
      </c>
      <c r="F22" s="1173" t="s">
        <v>6314</v>
      </c>
      <c r="G22" s="1199" t="s">
        <v>576</v>
      </c>
      <c r="H22" s="1173" t="s">
        <v>6315</v>
      </c>
      <c r="I22" s="1173" t="s">
        <v>6316</v>
      </c>
      <c r="J22" s="1173" t="s">
        <v>6317</v>
      </c>
      <c r="K22" s="1173" t="s">
        <v>6318</v>
      </c>
      <c r="L22" s="1173" t="s">
        <v>6319</v>
      </c>
      <c r="M22" s="1173" t="s">
        <v>6342</v>
      </c>
      <c r="N22" s="1173" t="s">
        <v>179</v>
      </c>
      <c r="O22" s="1173" t="s">
        <v>6351</v>
      </c>
      <c r="P22" s="1173" t="s">
        <v>6352</v>
      </c>
      <c r="Q22" s="1173" t="s">
        <v>6353</v>
      </c>
      <c r="R22" s="1201">
        <v>0.1</v>
      </c>
      <c r="S22" s="1173" t="s">
        <v>6354</v>
      </c>
      <c r="T22" s="1202" t="s">
        <v>6355</v>
      </c>
      <c r="U22" s="1190" t="s">
        <v>6347</v>
      </c>
      <c r="V22" s="1178" t="s">
        <v>6356</v>
      </c>
    </row>
    <row r="23" spans="1:22" x14ac:dyDescent="0.2">
      <c r="A23" s="1203"/>
      <c r="B23" s="1192"/>
      <c r="C23" s="1199"/>
      <c r="D23" s="1200"/>
      <c r="E23" s="1173"/>
      <c r="F23" s="1173"/>
      <c r="G23" s="1199"/>
      <c r="H23" s="1173"/>
      <c r="I23" s="1173"/>
      <c r="J23" s="1173"/>
      <c r="K23" s="1173"/>
      <c r="L23" s="1173"/>
      <c r="M23" s="1173"/>
      <c r="N23" s="1173"/>
      <c r="O23" s="1173"/>
      <c r="P23" s="1173"/>
      <c r="Q23" s="1173"/>
      <c r="R23" s="1201"/>
      <c r="S23" s="1173"/>
      <c r="T23" s="1199"/>
      <c r="U23" s="1190"/>
      <c r="V23" s="1178"/>
    </row>
    <row r="24" spans="1:22" ht="25.5" x14ac:dyDescent="0.2">
      <c r="A24" s="1204" t="s">
        <v>6334</v>
      </c>
      <c r="B24" s="1192" t="s">
        <v>6335</v>
      </c>
      <c r="C24" s="1178" t="s">
        <v>655</v>
      </c>
      <c r="D24" s="1189">
        <v>39620000000</v>
      </c>
      <c r="E24" s="1173" t="s">
        <v>6336</v>
      </c>
      <c r="F24" s="1173" t="s">
        <v>179</v>
      </c>
      <c r="G24" s="1178" t="s">
        <v>576</v>
      </c>
      <c r="H24" s="1173" t="s">
        <v>6315</v>
      </c>
      <c r="I24" s="1173" t="s">
        <v>6316</v>
      </c>
      <c r="J24" s="1173" t="s">
        <v>179</v>
      </c>
      <c r="K24" s="1173" t="s">
        <v>179</v>
      </c>
      <c r="L24" s="1173" t="s">
        <v>179</v>
      </c>
      <c r="M24" s="1173" t="s">
        <v>179</v>
      </c>
      <c r="N24" s="1173" t="s">
        <v>179</v>
      </c>
      <c r="O24" s="1173" t="s">
        <v>6351</v>
      </c>
      <c r="P24" s="1173" t="s">
        <v>6352</v>
      </c>
      <c r="Q24" s="1173" t="s">
        <v>6353</v>
      </c>
      <c r="R24" s="1173" t="s">
        <v>179</v>
      </c>
      <c r="S24" s="1173" t="s">
        <v>179</v>
      </c>
      <c r="T24" s="1178" t="s">
        <v>179</v>
      </c>
      <c r="U24" s="1190" t="s">
        <v>6347</v>
      </c>
      <c r="V24" s="1178" t="s">
        <v>6356</v>
      </c>
    </row>
    <row r="25" spans="1:22" x14ac:dyDescent="0.2">
      <c r="A25" s="1203"/>
      <c r="B25" s="1192"/>
      <c r="C25" s="1178"/>
      <c r="D25" s="1189"/>
      <c r="E25" s="1173"/>
      <c r="F25" s="1173"/>
      <c r="G25" s="1178"/>
      <c r="H25" s="1173"/>
      <c r="I25" s="1173"/>
      <c r="J25" s="1173"/>
      <c r="K25" s="1173"/>
      <c r="L25" s="1173"/>
      <c r="M25" s="1173"/>
      <c r="N25" s="1173"/>
      <c r="O25" s="1173"/>
      <c r="P25" s="1173"/>
      <c r="Q25" s="1173"/>
      <c r="R25" s="1173"/>
      <c r="S25" s="1178"/>
      <c r="T25" s="1178"/>
      <c r="U25" s="1190"/>
      <c r="V25" s="1178"/>
    </row>
    <row r="26" spans="1:22" ht="25.5" x14ac:dyDescent="0.2">
      <c r="A26" s="1204" t="s">
        <v>6337</v>
      </c>
      <c r="B26" s="1192" t="s">
        <v>6338</v>
      </c>
      <c r="C26" s="1178" t="s">
        <v>3002</v>
      </c>
      <c r="D26" s="1189">
        <v>35923000000</v>
      </c>
      <c r="E26" s="1173" t="s">
        <v>6336</v>
      </c>
      <c r="F26" s="1173" t="s">
        <v>179</v>
      </c>
      <c r="G26" s="1178" t="s">
        <v>576</v>
      </c>
      <c r="H26" s="1173" t="s">
        <v>6315</v>
      </c>
      <c r="I26" s="1173" t="s">
        <v>6316</v>
      </c>
      <c r="J26" s="1173" t="s">
        <v>179</v>
      </c>
      <c r="K26" s="1173" t="s">
        <v>179</v>
      </c>
      <c r="L26" s="1173" t="s">
        <v>179</v>
      </c>
      <c r="M26" s="1173" t="s">
        <v>179</v>
      </c>
      <c r="N26" s="1173" t="s">
        <v>179</v>
      </c>
      <c r="O26" s="1173" t="s">
        <v>6351</v>
      </c>
      <c r="P26" s="1173" t="s">
        <v>6352</v>
      </c>
      <c r="Q26" s="1173" t="s">
        <v>6353</v>
      </c>
      <c r="R26" s="1173" t="s">
        <v>179</v>
      </c>
      <c r="S26" s="1173" t="s">
        <v>179</v>
      </c>
      <c r="T26" s="1178" t="s">
        <v>179</v>
      </c>
      <c r="U26" s="1190" t="s">
        <v>6347</v>
      </c>
      <c r="V26" s="1178" t="s">
        <v>6356</v>
      </c>
    </row>
    <row r="27" spans="1:22" x14ac:dyDescent="0.2">
      <c r="A27" s="1203"/>
      <c r="B27" s="1192"/>
      <c r="C27" s="1178"/>
      <c r="D27" s="1189"/>
      <c r="E27" s="1173"/>
      <c r="F27" s="1173"/>
      <c r="G27" s="1178"/>
      <c r="H27" s="1173"/>
      <c r="I27" s="1173"/>
      <c r="J27" s="1173"/>
      <c r="K27" s="1173"/>
      <c r="L27" s="1173"/>
      <c r="M27" s="1173"/>
      <c r="N27" s="1173"/>
      <c r="O27" s="1173"/>
      <c r="P27" s="1173"/>
      <c r="Q27" s="1173"/>
      <c r="R27" s="1173"/>
      <c r="S27" s="1178"/>
      <c r="T27" s="1178"/>
      <c r="U27" s="1190"/>
      <c r="V27" s="1178"/>
    </row>
    <row r="28" spans="1:22" x14ac:dyDescent="0.2">
      <c r="A28" s="1205" t="s">
        <v>2379</v>
      </c>
      <c r="B28" s="1151"/>
      <c r="C28" s="1151"/>
      <c r="D28" s="1206">
        <f>SUM(D7:D26)</f>
        <v>76323000000</v>
      </c>
      <c r="E28" s="1151"/>
      <c r="F28" s="1151"/>
      <c r="G28" s="1151"/>
      <c r="H28" s="1151"/>
      <c r="I28" s="1151"/>
      <c r="J28" s="1151"/>
      <c r="K28" s="1151"/>
      <c r="L28" s="1151"/>
      <c r="M28" s="1151"/>
      <c r="N28" s="1151"/>
      <c r="O28" s="1151"/>
      <c r="P28" s="1151"/>
      <c r="Q28" s="1151"/>
      <c r="R28" s="1151"/>
      <c r="S28" s="1151"/>
      <c r="T28" s="1151"/>
      <c r="U28" s="1151"/>
      <c r="V28" s="1151"/>
    </row>
    <row r="51" s="1170" customFormat="1" x14ac:dyDescent="0.2"/>
    <row r="52" s="1170" customFormat="1" x14ac:dyDescent="0.2"/>
    <row r="53" s="1170" customFormat="1" x14ac:dyDescent="0.2"/>
    <row r="54" s="1170" customFormat="1" x14ac:dyDescent="0.2"/>
    <row r="55" s="1170" customFormat="1" x14ac:dyDescent="0.2"/>
    <row r="56" s="1170" customFormat="1" x14ac:dyDescent="0.2"/>
    <row r="57" s="1170" customFormat="1" x14ac:dyDescent="0.2"/>
    <row r="58" s="1170" customFormat="1" x14ac:dyDescent="0.2"/>
    <row r="59" s="1170" customFormat="1" x14ac:dyDescent="0.2"/>
    <row r="60" s="1170" customFormat="1" x14ac:dyDescent="0.2"/>
    <row r="61" s="1170" customFormat="1" x14ac:dyDescent="0.2"/>
    <row r="62" s="1170" customFormat="1" x14ac:dyDescent="0.2"/>
    <row r="63" s="1170" customFormat="1" x14ac:dyDescent="0.2"/>
    <row r="64" s="1170" customFormat="1" x14ac:dyDescent="0.2"/>
    <row r="65" spans="1:7" s="1170" customFormat="1" x14ac:dyDescent="0.2">
      <c r="A65" s="1207"/>
    </row>
    <row r="66" spans="1:7" s="1170" customFormat="1" x14ac:dyDescent="0.2">
      <c r="A66" s="1207"/>
      <c r="B66" s="1207"/>
      <c r="C66" s="1207"/>
      <c r="D66" s="1208"/>
      <c r="E66" s="1207"/>
      <c r="F66" s="1208"/>
      <c r="G66" s="1208"/>
    </row>
    <row r="67" spans="1:7" s="1170" customFormat="1" x14ac:dyDescent="0.2"/>
    <row r="68" spans="1:7" s="1170" customFormat="1" x14ac:dyDescent="0.2"/>
    <row r="69" spans="1:7" s="1170" customFormat="1" x14ac:dyDescent="0.2"/>
    <row r="70" spans="1:7" s="1170" customFormat="1" x14ac:dyDescent="0.2"/>
    <row r="71" spans="1:7" s="1170" customFormat="1" x14ac:dyDescent="0.2"/>
    <row r="72" spans="1:7" s="1170" customFormat="1" x14ac:dyDescent="0.2"/>
    <row r="73" spans="1:7" s="1170" customFormat="1" x14ac:dyDescent="0.2"/>
    <row r="74" spans="1:7" s="1170" customFormat="1" x14ac:dyDescent="0.2"/>
    <row r="75" spans="1:7" s="1170" customFormat="1" x14ac:dyDescent="0.2"/>
  </sheetData>
  <pageMargins left="0.23622047244094491" right="0.23622047244094491" top="0.74803149606299213" bottom="0.74803149606299213" header="0.31496062992125984" footer="0.31496062992125984"/>
  <pageSetup paperSize="8" scale="90" fitToWidth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908"/>
  <sheetViews>
    <sheetView zoomScale="61" zoomScaleNormal="61" workbookViewId="0">
      <selection activeCell="B3" sqref="B3"/>
    </sheetView>
  </sheetViews>
  <sheetFormatPr defaultRowHeight="15" x14ac:dyDescent="0.2"/>
  <cols>
    <col min="1" max="1" width="40" style="1677" customWidth="1"/>
    <col min="2" max="2" width="22.7109375" style="1677" customWidth="1"/>
    <col min="3" max="3" width="13.5703125" style="1677" customWidth="1"/>
    <col min="4" max="4" width="26.85546875" style="1677" customWidth="1"/>
    <col min="5" max="5" width="15.140625" style="1677" customWidth="1"/>
    <col min="6" max="6" width="23" style="1677" customWidth="1"/>
    <col min="7" max="7" width="12.85546875" style="1677" customWidth="1"/>
    <col min="8" max="8" width="11.28515625" style="1677" customWidth="1"/>
    <col min="9" max="9" width="25" style="1677" customWidth="1"/>
    <col min="10" max="10" width="15.42578125" style="1677" customWidth="1"/>
    <col min="11" max="11" width="14.28515625" style="1677" customWidth="1"/>
    <col min="12" max="12" width="25" style="1677" customWidth="1"/>
    <col min="13" max="13" width="19" style="1677" customWidth="1"/>
    <col min="14" max="14" width="18" style="1677" customWidth="1"/>
    <col min="15" max="15" width="14.7109375" style="1677" customWidth="1"/>
    <col min="16" max="16" width="29.7109375" style="1677" customWidth="1"/>
    <col min="17" max="17" width="14.85546875" style="1677" customWidth="1"/>
    <col min="18" max="18" width="14.140625" style="1677" customWidth="1"/>
    <col min="19" max="19" width="13.85546875" style="1677" customWidth="1"/>
    <col min="20" max="20" width="27.42578125" style="1677" customWidth="1"/>
    <col min="21" max="21" width="21" style="1677" customWidth="1"/>
    <col min="22" max="22" width="13" style="1677" customWidth="1"/>
    <col min="23" max="23" width="9.140625" style="1677"/>
    <col min="24" max="24" width="15.42578125" style="1677" customWidth="1"/>
    <col min="25" max="25" width="15" style="1677" customWidth="1"/>
    <col min="26" max="26" width="18" style="1677" customWidth="1"/>
    <col min="27" max="27" width="9.140625" style="1677"/>
    <col min="28" max="28" width="16.7109375" style="1677" customWidth="1"/>
    <col min="29" max="16384" width="9.140625" style="1677"/>
  </cols>
  <sheetData>
    <row r="1" spans="1:22" x14ac:dyDescent="0.2">
      <c r="A1" s="2181"/>
      <c r="B1" s="2181"/>
      <c r="C1" s="2181"/>
      <c r="D1" s="2181"/>
      <c r="E1" s="2181"/>
      <c r="F1" s="2181"/>
      <c r="G1" s="2181"/>
      <c r="H1" s="2181"/>
      <c r="I1" s="2181"/>
      <c r="J1" s="2181"/>
      <c r="K1" s="2181"/>
      <c r="L1" s="2181"/>
      <c r="M1" s="2181"/>
      <c r="N1" s="2181"/>
      <c r="O1" s="2181"/>
      <c r="P1" s="2181"/>
      <c r="Q1" s="2181"/>
      <c r="R1" s="2181"/>
      <c r="S1" s="2181"/>
      <c r="T1" s="1084"/>
      <c r="U1" s="2181"/>
      <c r="V1" s="2181"/>
    </row>
    <row r="2" spans="1:22" ht="18" x14ac:dyDescent="0.25">
      <c r="A2" s="3005" t="s">
        <v>4808</v>
      </c>
      <c r="B2" s="3005"/>
      <c r="C2" s="3005"/>
      <c r="D2" s="3005"/>
      <c r="E2" s="3005"/>
      <c r="F2" s="3005"/>
      <c r="G2" s="3005"/>
      <c r="H2" s="3005"/>
      <c r="I2" s="3005"/>
      <c r="J2" s="3005"/>
      <c r="K2" s="3005"/>
      <c r="L2" s="3005"/>
      <c r="M2" s="3005"/>
      <c r="N2" s="3005"/>
      <c r="O2" s="2182"/>
      <c r="P2" s="2182"/>
      <c r="Q2" s="2182"/>
      <c r="R2" s="2182"/>
      <c r="S2" s="2182"/>
      <c r="T2" s="2182"/>
      <c r="U2" s="2182"/>
      <c r="V2" s="2182"/>
    </row>
    <row r="3" spans="1:22" x14ac:dyDescent="0.2">
      <c r="A3" s="2182"/>
      <c r="B3" s="2182"/>
      <c r="C3" s="2182"/>
      <c r="D3" s="2183"/>
      <c r="E3" s="2182"/>
      <c r="F3" s="2182"/>
      <c r="G3" s="2182"/>
      <c r="H3" s="2182"/>
      <c r="I3" s="2182"/>
      <c r="J3" s="2182"/>
      <c r="K3" s="2182"/>
      <c r="L3" s="2182"/>
      <c r="M3" s="2182"/>
      <c r="N3" s="2182"/>
      <c r="O3" s="2182"/>
      <c r="P3" s="2182"/>
      <c r="Q3" s="2182"/>
      <c r="R3" s="2182"/>
      <c r="S3" s="2182"/>
      <c r="T3" s="2182"/>
      <c r="U3" s="2182"/>
      <c r="V3" s="2182"/>
    </row>
    <row r="4" spans="1:22" ht="18" x14ac:dyDescent="0.25">
      <c r="A4" s="2230" t="s">
        <v>4809</v>
      </c>
      <c r="B4" s="2182"/>
      <c r="C4" s="2182"/>
      <c r="D4" s="2183"/>
      <c r="E4" s="2182"/>
      <c r="F4" s="2182"/>
      <c r="G4" s="2182"/>
      <c r="H4" s="2182"/>
      <c r="I4" s="2182"/>
      <c r="J4" s="2182"/>
      <c r="K4" s="2182"/>
      <c r="L4" s="2182"/>
      <c r="M4" s="2182"/>
      <c r="N4" s="2182"/>
      <c r="O4" s="2182"/>
      <c r="P4" s="2182"/>
      <c r="Q4" s="2182"/>
      <c r="R4" s="2182"/>
      <c r="S4" s="2182"/>
      <c r="T4" s="2182"/>
      <c r="U4" s="2182"/>
      <c r="V4" s="2182"/>
    </row>
    <row r="5" spans="1:22" ht="18" x14ac:dyDescent="0.25">
      <c r="A5" s="2182" t="s">
        <v>4810</v>
      </c>
      <c r="B5" s="2230"/>
      <c r="C5" s="2182"/>
      <c r="D5" s="2183"/>
      <c r="E5" s="2182"/>
      <c r="F5" s="2182"/>
      <c r="G5" s="2182"/>
      <c r="H5" s="2182"/>
      <c r="I5" s="2182"/>
      <c r="J5" s="2182"/>
      <c r="K5" s="2182"/>
      <c r="L5" s="2182"/>
      <c r="M5" s="2182"/>
      <c r="N5" s="2182"/>
      <c r="O5" s="2182"/>
      <c r="P5" s="2182"/>
      <c r="Q5" s="2182"/>
      <c r="R5" s="2182"/>
      <c r="S5" s="2182"/>
      <c r="T5" s="2182"/>
      <c r="U5" s="2182"/>
      <c r="V5" s="2182"/>
    </row>
    <row r="6" spans="1:22" ht="15.75" thickBot="1" x14ac:dyDescent="0.25">
      <c r="A6" s="2182"/>
      <c r="B6" s="2182"/>
      <c r="C6" s="2182"/>
      <c r="D6" s="2183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</row>
    <row r="7" spans="1:22" ht="14.25" customHeight="1" x14ac:dyDescent="0.2">
      <c r="A7" s="3006" t="s">
        <v>4811</v>
      </c>
      <c r="B7" s="3009" t="s">
        <v>4812</v>
      </c>
      <c r="C7" s="3012" t="s">
        <v>215</v>
      </c>
      <c r="D7" s="3013"/>
      <c r="E7" s="3013"/>
      <c r="F7" s="3013"/>
      <c r="G7" s="3013"/>
      <c r="H7" s="3014"/>
      <c r="I7" s="3015" t="s">
        <v>4813</v>
      </c>
      <c r="J7" s="3016"/>
      <c r="K7" s="3015" t="s">
        <v>4814</v>
      </c>
      <c r="L7" s="3017"/>
      <c r="M7" s="3016"/>
      <c r="N7" s="3015" t="s">
        <v>152</v>
      </c>
      <c r="O7" s="3016"/>
      <c r="P7" s="3012" t="s">
        <v>84</v>
      </c>
      <c r="Q7" s="3013"/>
      <c r="R7" s="3014"/>
      <c r="S7" s="3012" t="s">
        <v>85</v>
      </c>
      <c r="T7" s="3013"/>
      <c r="U7" s="3014"/>
    </row>
    <row r="8" spans="1:22" ht="45" x14ac:dyDescent="0.2">
      <c r="A8" s="3007"/>
      <c r="B8" s="3010"/>
      <c r="C8" s="2184" t="s">
        <v>4815</v>
      </c>
      <c r="D8" s="2184" t="s">
        <v>4816</v>
      </c>
      <c r="E8" s="2184" t="s">
        <v>4817</v>
      </c>
      <c r="F8" s="2184" t="s">
        <v>4818</v>
      </c>
      <c r="G8" s="2184" t="s">
        <v>4819</v>
      </c>
      <c r="H8" s="2184" t="s">
        <v>483</v>
      </c>
      <c r="I8" s="2184" t="s">
        <v>4820</v>
      </c>
      <c r="J8" s="2184" t="s">
        <v>4821</v>
      </c>
      <c r="K8" s="2184" t="s">
        <v>4822</v>
      </c>
      <c r="L8" s="3018" t="s">
        <v>4823</v>
      </c>
      <c r="M8" s="3019"/>
      <c r="N8" s="3020" t="s">
        <v>4824</v>
      </c>
      <c r="O8" s="3020" t="s">
        <v>4821</v>
      </c>
      <c r="P8" s="3020" t="s">
        <v>4825</v>
      </c>
      <c r="Q8" s="3020" t="s">
        <v>4826</v>
      </c>
      <c r="R8" s="3020" t="s">
        <v>3215</v>
      </c>
      <c r="S8" s="3020" t="s">
        <v>4827</v>
      </c>
      <c r="T8" s="3020" t="s">
        <v>168</v>
      </c>
      <c r="U8" s="3020" t="s">
        <v>4828</v>
      </c>
    </row>
    <row r="9" spans="1:22" ht="60.75" thickBot="1" x14ac:dyDescent="0.25">
      <c r="A9" s="3008"/>
      <c r="B9" s="3011"/>
      <c r="C9" s="2185"/>
      <c r="D9" s="2186"/>
      <c r="E9" s="2185"/>
      <c r="F9" s="2185"/>
      <c r="G9" s="2185"/>
      <c r="H9" s="2185"/>
      <c r="I9" s="2185"/>
      <c r="J9" s="2185"/>
      <c r="K9" s="2185" t="s">
        <v>4829</v>
      </c>
      <c r="L9" s="2185" t="s">
        <v>160</v>
      </c>
      <c r="M9" s="2185" t="s">
        <v>4830</v>
      </c>
      <c r="N9" s="3011"/>
      <c r="O9" s="3011"/>
      <c r="P9" s="3011"/>
      <c r="Q9" s="3011"/>
      <c r="R9" s="3011"/>
      <c r="S9" s="3011"/>
      <c r="T9" s="3011"/>
      <c r="U9" s="3011"/>
    </row>
    <row r="10" spans="1:22" x14ac:dyDescent="0.2">
      <c r="A10" s="1085" t="s">
        <v>4962</v>
      </c>
      <c r="B10" s="1086"/>
      <c r="C10" s="1086"/>
      <c r="D10" s="1087"/>
      <c r="E10" s="2187"/>
      <c r="F10" s="2188"/>
      <c r="G10" s="2188"/>
      <c r="H10" s="2188"/>
      <c r="I10" s="2188"/>
      <c r="J10" s="2188"/>
      <c r="K10" s="2188"/>
      <c r="L10" s="2188"/>
      <c r="M10" s="2188"/>
      <c r="N10" s="2188"/>
      <c r="O10" s="2188"/>
      <c r="P10" s="2188"/>
      <c r="Q10" s="2188"/>
      <c r="R10" s="2188"/>
      <c r="S10" s="2188"/>
      <c r="T10" s="2188"/>
      <c r="U10" s="2189"/>
    </row>
    <row r="11" spans="1:22" ht="25.5" customHeight="1" x14ac:dyDescent="0.2">
      <c r="A11" s="1088" t="s">
        <v>4831</v>
      </c>
      <c r="B11" s="2190" t="s">
        <v>4832</v>
      </c>
      <c r="C11" s="2191">
        <v>1</v>
      </c>
      <c r="D11" s="2192" t="s">
        <v>4833</v>
      </c>
      <c r="E11" s="2193"/>
      <c r="F11" s="1098" t="s">
        <v>7</v>
      </c>
      <c r="G11" s="1098" t="s">
        <v>1711</v>
      </c>
      <c r="H11" s="1098" t="s">
        <v>1711</v>
      </c>
      <c r="I11" s="2194">
        <v>40636</v>
      </c>
      <c r="J11" s="2194"/>
      <c r="K11" s="2195" t="s">
        <v>297</v>
      </c>
      <c r="L11" s="2196">
        <v>40547</v>
      </c>
      <c r="M11" s="2196" t="s">
        <v>902</v>
      </c>
      <c r="N11" s="2195" t="s">
        <v>4834</v>
      </c>
      <c r="O11" s="2195" t="s">
        <v>4835</v>
      </c>
      <c r="P11" s="2192" t="s">
        <v>4833</v>
      </c>
      <c r="Q11" s="2194" t="s">
        <v>4836</v>
      </c>
      <c r="R11" s="2194" t="s">
        <v>4837</v>
      </c>
      <c r="S11" s="2195" t="s">
        <v>297</v>
      </c>
      <c r="T11" s="2194">
        <v>40608</v>
      </c>
      <c r="U11" s="2194"/>
    </row>
    <row r="12" spans="1:22" x14ac:dyDescent="0.2">
      <c r="A12" s="1089"/>
      <c r="B12" s="2197"/>
      <c r="C12" s="2198"/>
      <c r="D12" s="2199"/>
      <c r="E12" s="2200"/>
      <c r="F12" s="2197"/>
      <c r="G12" s="2197"/>
      <c r="H12" s="2197"/>
      <c r="I12" s="2195"/>
      <c r="J12" s="2195"/>
      <c r="K12" s="2195"/>
      <c r="L12" s="2201"/>
      <c r="M12" s="2201"/>
      <c r="N12" s="2195"/>
      <c r="O12" s="2201"/>
      <c r="P12" s="2201"/>
      <c r="Q12" s="2201"/>
      <c r="R12" s="2195"/>
      <c r="S12" s="2201"/>
      <c r="T12" s="2201"/>
      <c r="U12" s="2202"/>
    </row>
    <row r="13" spans="1:22" ht="30" x14ac:dyDescent="0.2">
      <c r="A13" s="1088" t="s">
        <v>4838</v>
      </c>
      <c r="B13" s="2190" t="s">
        <v>4839</v>
      </c>
      <c r="C13" s="2191">
        <v>2</v>
      </c>
      <c r="D13" s="2192">
        <v>200000000</v>
      </c>
      <c r="E13" s="2193"/>
      <c r="F13" s="1098" t="s">
        <v>7</v>
      </c>
      <c r="G13" s="1098" t="s">
        <v>1711</v>
      </c>
      <c r="H13" s="1098" t="s">
        <v>1711</v>
      </c>
      <c r="I13" s="2194">
        <v>40636</v>
      </c>
      <c r="J13" s="2194"/>
      <c r="K13" s="2195" t="s">
        <v>297</v>
      </c>
      <c r="L13" s="2196">
        <v>40547</v>
      </c>
      <c r="M13" s="2196" t="s">
        <v>902</v>
      </c>
      <c r="N13" s="2195" t="s">
        <v>4834</v>
      </c>
      <c r="O13" s="2195" t="s">
        <v>4835</v>
      </c>
      <c r="P13" s="2192">
        <v>200000000</v>
      </c>
      <c r="Q13" s="2194" t="s">
        <v>4836</v>
      </c>
      <c r="R13" s="2194" t="s">
        <v>4837</v>
      </c>
      <c r="S13" s="2195" t="s">
        <v>297</v>
      </c>
      <c r="T13" s="2194">
        <v>40608</v>
      </c>
      <c r="U13" s="2194"/>
    </row>
    <row r="14" spans="1:22" x14ac:dyDescent="0.2">
      <c r="A14" s="1089"/>
      <c r="B14" s="2197"/>
      <c r="C14" s="2197"/>
      <c r="D14" s="2199"/>
      <c r="E14" s="2200"/>
      <c r="F14" s="2197"/>
      <c r="G14" s="2197"/>
      <c r="H14" s="2197"/>
      <c r="I14" s="2195"/>
      <c r="J14" s="2195"/>
      <c r="K14" s="2195"/>
      <c r="L14" s="2201"/>
      <c r="M14" s="2201"/>
      <c r="N14" s="2195"/>
      <c r="O14" s="2201"/>
      <c r="P14" s="2201"/>
      <c r="Q14" s="2201"/>
      <c r="R14" s="2195"/>
      <c r="S14" s="2195"/>
      <c r="T14" s="2195"/>
      <c r="U14" s="2202"/>
    </row>
    <row r="15" spans="1:22" x14ac:dyDescent="0.2">
      <c r="A15" s="1088" t="s">
        <v>4840</v>
      </c>
      <c r="B15" s="2190" t="s">
        <v>4841</v>
      </c>
      <c r="C15" s="2191">
        <v>3</v>
      </c>
      <c r="D15" s="2192">
        <v>30000000</v>
      </c>
      <c r="E15" s="2193"/>
      <c r="F15" s="1098" t="s">
        <v>7</v>
      </c>
      <c r="G15" s="1098" t="s">
        <v>1711</v>
      </c>
      <c r="H15" s="1098" t="s">
        <v>1711</v>
      </c>
      <c r="I15" s="2194">
        <v>40636</v>
      </c>
      <c r="J15" s="2194"/>
      <c r="K15" s="2195" t="s">
        <v>297</v>
      </c>
      <c r="L15" s="2196">
        <v>40547</v>
      </c>
      <c r="M15" s="2196" t="s">
        <v>902</v>
      </c>
      <c r="N15" s="2195" t="s">
        <v>4834</v>
      </c>
      <c r="O15" s="2195" t="s">
        <v>4835</v>
      </c>
      <c r="P15" s="2192">
        <v>30000000</v>
      </c>
      <c r="Q15" s="2194" t="s">
        <v>4836</v>
      </c>
      <c r="R15" s="2194" t="s">
        <v>4837</v>
      </c>
      <c r="S15" s="2195" t="s">
        <v>297</v>
      </c>
      <c r="T15" s="2194">
        <v>40608</v>
      </c>
      <c r="U15" s="2194"/>
    </row>
    <row r="16" spans="1:22" x14ac:dyDescent="0.2">
      <c r="A16" s="1089"/>
      <c r="B16" s="2197"/>
      <c r="C16" s="2197"/>
      <c r="D16" s="2199"/>
      <c r="E16" s="2200"/>
      <c r="F16" s="2197"/>
      <c r="G16" s="2197"/>
      <c r="H16" s="2197"/>
      <c r="I16" s="2195"/>
      <c r="J16" s="2195"/>
      <c r="K16" s="2195"/>
      <c r="L16" s="2201"/>
      <c r="M16" s="2201"/>
      <c r="N16" s="2195"/>
      <c r="O16" s="2201"/>
      <c r="P16" s="2201"/>
      <c r="Q16" s="2201"/>
      <c r="R16" s="2195"/>
      <c r="S16" s="2201"/>
      <c r="T16" s="2195"/>
      <c r="U16" s="2202"/>
    </row>
    <row r="17" spans="1:21" x14ac:dyDescent="0.2">
      <c r="A17" s="1088" t="s">
        <v>4842</v>
      </c>
      <c r="B17" s="2190" t="s">
        <v>4843</v>
      </c>
      <c r="C17" s="2191">
        <v>4</v>
      </c>
      <c r="D17" s="2192">
        <v>360000000</v>
      </c>
      <c r="E17" s="2193"/>
      <c r="F17" s="1098" t="s">
        <v>7</v>
      </c>
      <c r="G17" s="1098" t="s">
        <v>1711</v>
      </c>
      <c r="H17" s="1098" t="s">
        <v>1711</v>
      </c>
      <c r="I17" s="2194">
        <v>40636</v>
      </c>
      <c r="J17" s="2194"/>
      <c r="K17" s="2194"/>
      <c r="L17" s="2196">
        <v>40547</v>
      </c>
      <c r="M17" s="2196" t="s">
        <v>902</v>
      </c>
      <c r="N17" s="2194" t="s">
        <v>4834</v>
      </c>
      <c r="O17" s="2195" t="s">
        <v>4835</v>
      </c>
      <c r="P17" s="2192">
        <v>360000000</v>
      </c>
      <c r="Q17" s="2194" t="s">
        <v>4836</v>
      </c>
      <c r="R17" s="2194" t="s">
        <v>4837</v>
      </c>
      <c r="S17" s="2195" t="s">
        <v>297</v>
      </c>
      <c r="T17" s="2194">
        <v>40608</v>
      </c>
      <c r="U17" s="2194"/>
    </row>
    <row r="18" spans="1:21" x14ac:dyDescent="0.2">
      <c r="A18" s="1089"/>
      <c r="B18" s="2197"/>
      <c r="C18" s="2197"/>
      <c r="D18" s="2199"/>
      <c r="E18" s="2200"/>
      <c r="F18" s="2197"/>
      <c r="G18" s="2197"/>
      <c r="H18" s="2197"/>
      <c r="I18" s="2195"/>
      <c r="J18" s="2195"/>
      <c r="K18" s="2195"/>
      <c r="L18" s="2201"/>
      <c r="M18" s="2201"/>
      <c r="N18" s="2195"/>
      <c r="O18" s="2201"/>
      <c r="P18" s="2201"/>
      <c r="Q18" s="2201"/>
      <c r="R18" s="2195"/>
      <c r="S18" s="2195"/>
      <c r="T18" s="2195"/>
      <c r="U18" s="2202"/>
    </row>
    <row r="19" spans="1:21" ht="30" x14ac:dyDescent="0.2">
      <c r="A19" s="1088" t="s">
        <v>4844</v>
      </c>
      <c r="B19" s="2190" t="s">
        <v>4845</v>
      </c>
      <c r="C19" s="2191">
        <v>5</v>
      </c>
      <c r="D19" s="2192">
        <v>25000000</v>
      </c>
      <c r="E19" s="2193"/>
      <c r="F19" s="1098" t="s">
        <v>7</v>
      </c>
      <c r="G19" s="1098" t="s">
        <v>1711</v>
      </c>
      <c r="H19" s="1098" t="s">
        <v>1711</v>
      </c>
      <c r="I19" s="2194">
        <v>40636</v>
      </c>
      <c r="J19" s="2194"/>
      <c r="K19" s="2194"/>
      <c r="L19" s="2196">
        <v>40547</v>
      </c>
      <c r="M19" s="2196" t="s">
        <v>902</v>
      </c>
      <c r="N19" s="2194" t="s">
        <v>4834</v>
      </c>
      <c r="O19" s="2195" t="s">
        <v>4835</v>
      </c>
      <c r="P19" s="2192">
        <v>25000000</v>
      </c>
      <c r="Q19" s="2194" t="s">
        <v>4836</v>
      </c>
      <c r="R19" s="2194" t="s">
        <v>4837</v>
      </c>
      <c r="S19" s="2195" t="s">
        <v>297</v>
      </c>
      <c r="T19" s="2194">
        <v>40608</v>
      </c>
      <c r="U19" s="2194"/>
    </row>
    <row r="20" spans="1:21" x14ac:dyDescent="0.2">
      <c r="A20" s="1090"/>
      <c r="B20" s="2203"/>
      <c r="C20" s="2204"/>
      <c r="D20" s="2205"/>
      <c r="E20" s="2206"/>
      <c r="F20" s="1098"/>
      <c r="G20" s="1098"/>
      <c r="H20" s="1098"/>
      <c r="I20" s="2194"/>
      <c r="J20" s="2194"/>
      <c r="K20" s="2194"/>
      <c r="L20" s="2194"/>
      <c r="M20" s="2196"/>
      <c r="N20" s="2194"/>
      <c r="O20" s="2194"/>
      <c r="P20" s="2195"/>
      <c r="Q20" s="2194"/>
      <c r="R20" s="2194"/>
      <c r="S20" s="2195"/>
      <c r="T20" s="2194"/>
      <c r="U20" s="2207"/>
    </row>
    <row r="21" spans="1:21" ht="30" x14ac:dyDescent="0.2">
      <c r="A21" s="1088" t="s">
        <v>4846</v>
      </c>
      <c r="B21" s="2190" t="s">
        <v>4847</v>
      </c>
      <c r="C21" s="2191">
        <v>6</v>
      </c>
      <c r="D21" s="2192">
        <v>175000000</v>
      </c>
      <c r="E21" s="2193"/>
      <c r="F21" s="1098" t="s">
        <v>7</v>
      </c>
      <c r="G21" s="1098" t="s">
        <v>1711</v>
      </c>
      <c r="H21" s="1098" t="s">
        <v>1711</v>
      </c>
      <c r="I21" s="2194">
        <v>40636</v>
      </c>
      <c r="J21" s="2195"/>
      <c r="K21" s="2195" t="s">
        <v>297</v>
      </c>
      <c r="L21" s="2196">
        <v>40547</v>
      </c>
      <c r="M21" s="2196" t="s">
        <v>902</v>
      </c>
      <c r="N21" s="2195" t="s">
        <v>4834</v>
      </c>
      <c r="O21" s="2195" t="s">
        <v>4835</v>
      </c>
      <c r="P21" s="2192">
        <v>175000000</v>
      </c>
      <c r="Q21" s="2194" t="s">
        <v>4836</v>
      </c>
      <c r="R21" s="2194" t="s">
        <v>4837</v>
      </c>
      <c r="S21" s="2195" t="s">
        <v>297</v>
      </c>
      <c r="T21" s="2194">
        <v>40608</v>
      </c>
      <c r="U21" s="2194"/>
    </row>
    <row r="22" spans="1:21" x14ac:dyDescent="0.2">
      <c r="A22" s="1089"/>
      <c r="B22" s="2197"/>
      <c r="C22" s="2198"/>
      <c r="D22" s="2199"/>
      <c r="E22" s="2200"/>
      <c r="F22" s="2197"/>
      <c r="G22" s="2197"/>
      <c r="H22" s="2197"/>
      <c r="I22" s="2195"/>
      <c r="J22" s="2195"/>
      <c r="K22" s="2195"/>
      <c r="L22" s="2201"/>
      <c r="M22" s="2201"/>
      <c r="N22" s="2195"/>
      <c r="O22" s="2201"/>
      <c r="P22" s="2192">
        <v>10000000</v>
      </c>
      <c r="Q22" s="2201"/>
      <c r="R22" s="2195"/>
      <c r="S22" s="2201"/>
      <c r="T22" s="2201"/>
      <c r="U22" s="2202"/>
    </row>
    <row r="23" spans="1:21" x14ac:dyDescent="0.2">
      <c r="A23" s="1088" t="s">
        <v>4848</v>
      </c>
      <c r="B23" s="2190" t="s">
        <v>4849</v>
      </c>
      <c r="C23" s="2191">
        <v>7</v>
      </c>
      <c r="D23" s="2192">
        <v>10000000</v>
      </c>
      <c r="E23" s="2193"/>
      <c r="F23" s="1098" t="s">
        <v>7</v>
      </c>
      <c r="G23" s="1098" t="s">
        <v>1711</v>
      </c>
      <c r="H23" s="1098" t="s">
        <v>1711</v>
      </c>
      <c r="I23" s="2194">
        <v>40636</v>
      </c>
      <c r="J23" s="2195"/>
      <c r="K23" s="2195" t="s">
        <v>297</v>
      </c>
      <c r="L23" s="2196">
        <v>40547</v>
      </c>
      <c r="M23" s="2196" t="s">
        <v>902</v>
      </c>
      <c r="N23" s="2195" t="s">
        <v>4834</v>
      </c>
      <c r="O23" s="2195" t="s">
        <v>4835</v>
      </c>
      <c r="P23" s="2195"/>
      <c r="Q23" s="2194" t="s">
        <v>4836</v>
      </c>
      <c r="R23" s="2194" t="s">
        <v>4837</v>
      </c>
      <c r="S23" s="2195" t="s">
        <v>297</v>
      </c>
      <c r="T23" s="2194" t="s">
        <v>4850</v>
      </c>
      <c r="U23" s="2194"/>
    </row>
    <row r="24" spans="1:21" x14ac:dyDescent="0.2">
      <c r="A24" s="1090"/>
      <c r="B24" s="2208"/>
      <c r="C24" s="2204"/>
      <c r="D24" s="2205"/>
      <c r="E24" s="2206"/>
      <c r="F24" s="1098"/>
      <c r="G24" s="1098"/>
      <c r="H24" s="1098"/>
      <c r="I24" s="2195"/>
      <c r="J24" s="2195"/>
      <c r="K24" s="2195"/>
      <c r="L24" s="2201"/>
      <c r="M24" s="2201"/>
      <c r="N24" s="2195"/>
      <c r="O24" s="2201"/>
      <c r="P24" s="2201"/>
      <c r="Q24" s="2201"/>
      <c r="R24" s="2195"/>
      <c r="S24" s="2201"/>
      <c r="T24" s="2201"/>
      <c r="U24" s="2209"/>
    </row>
    <row r="25" spans="1:21" x14ac:dyDescent="0.2">
      <c r="A25" s="1088" t="s">
        <v>4851</v>
      </c>
      <c r="B25" s="2190" t="s">
        <v>4852</v>
      </c>
      <c r="C25" s="2191">
        <v>8</v>
      </c>
      <c r="D25" s="2192">
        <v>100000000</v>
      </c>
      <c r="E25" s="2193"/>
      <c r="F25" s="1098" t="s">
        <v>7</v>
      </c>
      <c r="G25" s="1098" t="s">
        <v>1711</v>
      </c>
      <c r="H25" s="1098" t="s">
        <v>1711</v>
      </c>
      <c r="I25" s="2194">
        <v>40636</v>
      </c>
      <c r="J25" s="2195"/>
      <c r="K25" s="2195" t="s">
        <v>297</v>
      </c>
      <c r="L25" s="2196">
        <v>40547</v>
      </c>
      <c r="M25" s="2196" t="s">
        <v>902</v>
      </c>
      <c r="N25" s="2195" t="s">
        <v>4834</v>
      </c>
      <c r="O25" s="2195" t="s">
        <v>4835</v>
      </c>
      <c r="P25" s="2192">
        <v>100000000</v>
      </c>
      <c r="Q25" s="2194" t="s">
        <v>4836</v>
      </c>
      <c r="R25" s="2194" t="s">
        <v>4837</v>
      </c>
      <c r="S25" s="2195" t="s">
        <v>297</v>
      </c>
      <c r="T25" s="2194">
        <v>40608</v>
      </c>
      <c r="U25" s="2194"/>
    </row>
    <row r="26" spans="1:21" x14ac:dyDescent="0.2">
      <c r="A26" s="1090"/>
      <c r="B26" s="2203"/>
      <c r="C26" s="2204"/>
      <c r="D26" s="2205"/>
      <c r="E26" s="2206"/>
      <c r="F26" s="1098"/>
      <c r="G26" s="1098"/>
      <c r="H26" s="1098"/>
      <c r="I26" s="2195"/>
      <c r="J26" s="2195"/>
      <c r="K26" s="2195"/>
      <c r="L26" s="2196"/>
      <c r="M26" s="2196"/>
      <c r="N26" s="2195"/>
      <c r="O26" s="2195"/>
      <c r="P26" s="2195"/>
      <c r="Q26" s="2194"/>
      <c r="R26" s="2194"/>
      <c r="S26" s="2201"/>
      <c r="T26" s="2194"/>
      <c r="U26" s="2207"/>
    </row>
    <row r="27" spans="1:21" x14ac:dyDescent="0.2">
      <c r="A27" s="1088" t="s">
        <v>4853</v>
      </c>
      <c r="B27" s="2190" t="s">
        <v>4854</v>
      </c>
      <c r="C27" s="2191">
        <v>9</v>
      </c>
      <c r="D27" s="2192">
        <v>80000000</v>
      </c>
      <c r="E27" s="2193"/>
      <c r="F27" s="1098" t="s">
        <v>7</v>
      </c>
      <c r="G27" s="1098" t="s">
        <v>1711</v>
      </c>
      <c r="H27" s="1098" t="s">
        <v>1711</v>
      </c>
      <c r="I27" s="2194">
        <v>40636</v>
      </c>
      <c r="J27" s="2195"/>
      <c r="K27" s="2195" t="s">
        <v>297</v>
      </c>
      <c r="L27" s="2196">
        <v>40547</v>
      </c>
      <c r="M27" s="2196" t="s">
        <v>902</v>
      </c>
      <c r="N27" s="2195" t="s">
        <v>4834</v>
      </c>
      <c r="O27" s="2195" t="s">
        <v>4835</v>
      </c>
      <c r="P27" s="2192">
        <v>80000000</v>
      </c>
      <c r="Q27" s="2194" t="s">
        <v>4836</v>
      </c>
      <c r="R27" s="2194" t="s">
        <v>4837</v>
      </c>
      <c r="S27" s="2195" t="s">
        <v>297</v>
      </c>
      <c r="T27" s="2194">
        <v>40608</v>
      </c>
      <c r="U27" s="2194"/>
    </row>
    <row r="28" spans="1:21" x14ac:dyDescent="0.2">
      <c r="A28" s="1090"/>
      <c r="B28" s="2203"/>
      <c r="C28" s="2204"/>
      <c r="D28" s="2205"/>
      <c r="E28" s="2206"/>
      <c r="F28" s="1098"/>
      <c r="G28" s="1098"/>
      <c r="H28" s="1098"/>
      <c r="I28" s="2195"/>
      <c r="J28" s="2195"/>
      <c r="K28" s="2195"/>
      <c r="L28" s="2196"/>
      <c r="M28" s="2196"/>
      <c r="N28" s="2195"/>
      <c r="O28" s="2195"/>
      <c r="P28" s="2195"/>
      <c r="Q28" s="2194"/>
      <c r="R28" s="2194"/>
      <c r="S28" s="2201"/>
      <c r="T28" s="2194"/>
      <c r="U28" s="2207"/>
    </row>
    <row r="29" spans="1:21" x14ac:dyDescent="0.2">
      <c r="A29" s="1091" t="s">
        <v>2379</v>
      </c>
      <c r="B29" s="1092"/>
      <c r="C29" s="1093"/>
      <c r="D29" s="1094" t="s">
        <v>4855</v>
      </c>
      <c r="E29" s="1095"/>
      <c r="F29" s="1096"/>
      <c r="G29" s="1097"/>
      <c r="H29" s="1098"/>
      <c r="I29" s="1099"/>
      <c r="J29" s="1099"/>
      <c r="K29" s="1099"/>
      <c r="L29" s="1099"/>
      <c r="M29" s="1099"/>
      <c r="N29" s="1099"/>
      <c r="O29" s="1099"/>
      <c r="P29" s="1100"/>
      <c r="Q29" s="1099"/>
      <c r="R29" s="1099"/>
      <c r="S29" s="1099"/>
      <c r="T29" s="2181"/>
      <c r="U29" s="1101"/>
    </row>
    <row r="30" spans="1:21" x14ac:dyDescent="0.2">
      <c r="A30" s="1090"/>
      <c r="B30" s="2208"/>
      <c r="C30" s="1098"/>
      <c r="D30" s="2205"/>
      <c r="E30" s="2206"/>
      <c r="F30" s="1098"/>
      <c r="G30" s="1098"/>
      <c r="H30" s="1098"/>
      <c r="I30" s="2201"/>
      <c r="J30" s="2201"/>
      <c r="K30" s="2201"/>
      <c r="L30" s="2201"/>
      <c r="M30" s="2201"/>
      <c r="N30" s="2201"/>
      <c r="O30" s="2201"/>
      <c r="P30" s="2201"/>
      <c r="Q30" s="2201"/>
      <c r="R30" s="2201"/>
      <c r="S30" s="2201"/>
      <c r="T30" s="2201"/>
      <c r="U30" s="2209"/>
    </row>
    <row r="31" spans="1:21" x14ac:dyDescent="0.2">
      <c r="A31" s="2181"/>
      <c r="B31" s="2181"/>
      <c r="C31" s="2181"/>
      <c r="D31" s="2181"/>
      <c r="E31" s="2181"/>
      <c r="F31" s="2181"/>
      <c r="G31" s="2181"/>
      <c r="H31" s="2181"/>
      <c r="I31" s="2181"/>
      <c r="J31" s="2181"/>
      <c r="K31" s="2181"/>
      <c r="L31" s="2181"/>
      <c r="M31" s="2181"/>
      <c r="N31" s="2181"/>
      <c r="O31" s="2181"/>
      <c r="P31" s="2181"/>
      <c r="Q31" s="2181"/>
      <c r="R31" s="2181"/>
      <c r="S31" s="1092"/>
      <c r="T31" s="2181"/>
      <c r="U31" s="2181"/>
    </row>
    <row r="32" spans="1:21" x14ac:dyDescent="0.2">
      <c r="A32" s="1102"/>
      <c r="B32" s="2210"/>
      <c r="C32" s="2198"/>
      <c r="D32" s="2199"/>
      <c r="E32" s="2200"/>
      <c r="F32" s="2197"/>
      <c r="G32" s="2197"/>
      <c r="H32" s="2197"/>
      <c r="I32" s="2211"/>
      <c r="J32" s="2211"/>
      <c r="K32" s="2197"/>
      <c r="L32" s="2211"/>
      <c r="M32" s="2211"/>
      <c r="N32" s="2211"/>
      <c r="O32" s="2211"/>
      <c r="P32" s="2197"/>
      <c r="Q32" s="2211"/>
      <c r="R32" s="2211"/>
      <c r="S32" s="2197"/>
      <c r="T32" s="2211"/>
      <c r="U32" s="2212"/>
    </row>
    <row r="33" spans="1:24" x14ac:dyDescent="0.2">
      <c r="A33" s="1103"/>
      <c r="B33" s="2213"/>
      <c r="C33" s="2191"/>
      <c r="D33" s="2192"/>
      <c r="E33" s="2193"/>
      <c r="F33" s="2214"/>
      <c r="G33" s="2214"/>
      <c r="H33" s="2214"/>
      <c r="I33" s="2215"/>
      <c r="J33" s="2215"/>
      <c r="K33" s="2214"/>
      <c r="L33" s="2215"/>
      <c r="M33" s="2215"/>
      <c r="N33" s="2215"/>
      <c r="O33" s="2215"/>
      <c r="P33" s="2214"/>
      <c r="Q33" s="2215"/>
      <c r="R33" s="2215"/>
      <c r="S33" s="2214"/>
      <c r="T33" s="2215"/>
      <c r="U33" s="2216"/>
    </row>
    <row r="34" spans="1:24" x14ac:dyDescent="0.2">
      <c r="A34" s="2181"/>
      <c r="B34" s="2181"/>
      <c r="C34" s="2182" t="s">
        <v>4856</v>
      </c>
      <c r="D34" s="2182"/>
      <c r="E34" s="2182"/>
      <c r="F34" s="2181"/>
      <c r="G34" s="2181"/>
      <c r="H34" s="2181"/>
      <c r="I34" s="2181"/>
      <c r="J34" s="2181"/>
      <c r="K34" s="2181"/>
      <c r="L34" s="2181"/>
      <c r="M34" s="2181"/>
      <c r="N34" s="2181"/>
      <c r="O34" s="2181"/>
      <c r="P34" s="2181"/>
      <c r="Q34" s="2181"/>
      <c r="R34" s="2181"/>
      <c r="S34" s="2181"/>
      <c r="T34" s="1084"/>
      <c r="U34" s="2181"/>
      <c r="V34" s="2181"/>
    </row>
    <row r="35" spans="1:24" x14ac:dyDescent="0.2">
      <c r="A35" s="2181"/>
      <c r="B35" s="2181"/>
      <c r="C35" s="2181"/>
      <c r="D35" s="2181"/>
      <c r="E35" s="2181"/>
      <c r="F35" s="2181"/>
      <c r="G35" s="2181"/>
      <c r="H35" s="2181"/>
      <c r="I35" s="2181"/>
      <c r="J35" s="2181"/>
      <c r="K35" s="2181"/>
      <c r="L35" s="2181"/>
      <c r="M35" s="2181"/>
      <c r="N35" s="2181"/>
      <c r="O35" s="2181"/>
      <c r="P35" s="2181"/>
      <c r="Q35" s="2181"/>
      <c r="R35" s="2181"/>
      <c r="S35" s="2181"/>
      <c r="T35" s="1084"/>
      <c r="U35" s="2181"/>
      <c r="V35" s="2181"/>
    </row>
    <row r="36" spans="1:24" x14ac:dyDescent="0.2">
      <c r="A36" s="1679" t="s">
        <v>4857</v>
      </c>
      <c r="B36" s="1104"/>
      <c r="C36" s="154"/>
      <c r="D36" s="154"/>
      <c r="E36" s="154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1"/>
      <c r="U36" s="62"/>
      <c r="V36" s="62"/>
      <c r="W36" s="62"/>
      <c r="X36" s="1105"/>
    </row>
    <row r="37" spans="1:24" x14ac:dyDescent="0.2">
      <c r="A37" s="1675"/>
      <c r="B37" s="1083"/>
      <c r="C37" s="154"/>
      <c r="D37" s="154"/>
      <c r="E37" s="154"/>
      <c r="F37" s="62"/>
      <c r="G37" s="62"/>
      <c r="H37" s="62"/>
      <c r="I37" s="2845" t="s">
        <v>147</v>
      </c>
      <c r="J37" s="2846"/>
      <c r="K37" s="76" t="s">
        <v>509</v>
      </c>
      <c r="L37" s="70"/>
      <c r="M37" s="71"/>
      <c r="N37" s="62"/>
      <c r="O37" s="62"/>
      <c r="P37" s="62"/>
      <c r="Q37" s="62"/>
      <c r="R37" s="62"/>
      <c r="S37" s="61"/>
      <c r="T37" s="62"/>
      <c r="U37" s="62"/>
      <c r="V37" s="62"/>
      <c r="W37" s="1105"/>
    </row>
    <row r="38" spans="1:24" ht="45" x14ac:dyDescent="0.2">
      <c r="A38" s="552" t="s">
        <v>4858</v>
      </c>
      <c r="B38" s="1106"/>
      <c r="C38" s="3022" t="s">
        <v>215</v>
      </c>
      <c r="D38" s="3023"/>
      <c r="E38" s="3023"/>
      <c r="F38" s="3023"/>
      <c r="G38" s="3023"/>
      <c r="H38" s="3024"/>
      <c r="I38" s="2847"/>
      <c r="J38" s="2848"/>
      <c r="K38" s="1692" t="s">
        <v>150</v>
      </c>
      <c r="L38" s="2909" t="s">
        <v>151</v>
      </c>
      <c r="M38" s="2903"/>
      <c r="N38" s="2909" t="s">
        <v>152</v>
      </c>
      <c r="O38" s="2903"/>
      <c r="P38" s="2909" t="s">
        <v>84</v>
      </c>
      <c r="Q38" s="2902"/>
      <c r="R38" s="2903"/>
      <c r="S38" s="2909" t="s">
        <v>85</v>
      </c>
      <c r="T38" s="2902"/>
      <c r="U38" s="2902"/>
      <c r="V38" s="2903"/>
    </row>
    <row r="39" spans="1:24" ht="60.75" thickBot="1" x14ac:dyDescent="0.25">
      <c r="A39" s="1689" t="s">
        <v>4859</v>
      </c>
      <c r="B39" s="506" t="s">
        <v>153</v>
      </c>
      <c r="C39" s="451" t="s">
        <v>217</v>
      </c>
      <c r="D39" s="451" t="s">
        <v>218</v>
      </c>
      <c r="E39" s="451" t="s">
        <v>156</v>
      </c>
      <c r="F39" s="451" t="s">
        <v>4860</v>
      </c>
      <c r="G39" s="451" t="s">
        <v>220</v>
      </c>
      <c r="H39" s="451" t="s">
        <v>483</v>
      </c>
      <c r="I39" s="437" t="s">
        <v>4861</v>
      </c>
      <c r="J39" s="437" t="s">
        <v>685</v>
      </c>
      <c r="K39" s="453" t="s">
        <v>4862</v>
      </c>
      <c r="L39" s="453" t="s">
        <v>160</v>
      </c>
      <c r="M39" s="453" t="s">
        <v>161</v>
      </c>
      <c r="N39" s="453" t="s">
        <v>162</v>
      </c>
      <c r="O39" s="437" t="s">
        <v>685</v>
      </c>
      <c r="P39" s="437" t="s">
        <v>4825</v>
      </c>
      <c r="Q39" s="437" t="s">
        <v>4863</v>
      </c>
      <c r="R39" s="457" t="s">
        <v>166</v>
      </c>
      <c r="S39" s="453" t="s">
        <v>108</v>
      </c>
      <c r="T39" s="453" t="s">
        <v>222</v>
      </c>
      <c r="U39" s="453" t="s">
        <v>223</v>
      </c>
      <c r="V39" s="1107" t="s">
        <v>111</v>
      </c>
    </row>
    <row r="40" spans="1:24" ht="15.75" thickTop="1" x14ac:dyDescent="0.2">
      <c r="A40" s="2825" t="s">
        <v>114</v>
      </c>
      <c r="B40" s="497"/>
      <c r="C40" s="231"/>
      <c r="D40" s="231"/>
      <c r="E40" s="231"/>
      <c r="F40" s="380"/>
      <c r="G40" s="160" t="s">
        <v>170</v>
      </c>
      <c r="H40" s="160"/>
      <c r="I40" s="160" t="s">
        <v>4864</v>
      </c>
      <c r="J40" s="160" t="s">
        <v>4865</v>
      </c>
      <c r="K40" s="160" t="s">
        <v>4866</v>
      </c>
      <c r="L40" s="160" t="s">
        <v>4866</v>
      </c>
      <c r="M40" s="231" t="s">
        <v>4867</v>
      </c>
      <c r="N40" s="160" t="s">
        <v>4868</v>
      </c>
      <c r="O40" s="160" t="s">
        <v>4869</v>
      </c>
      <c r="P40" s="160"/>
      <c r="Q40" s="160" t="s">
        <v>2053</v>
      </c>
      <c r="R40" s="383" t="s">
        <v>4870</v>
      </c>
      <c r="S40" s="381"/>
      <c r="T40" s="160"/>
      <c r="U40" s="160"/>
      <c r="V40" s="1108"/>
    </row>
    <row r="41" spans="1:24" x14ac:dyDescent="0.2">
      <c r="A41" s="2965"/>
      <c r="B41" s="230"/>
      <c r="C41" s="230"/>
      <c r="D41" s="230"/>
      <c r="E41" s="230"/>
      <c r="F41" s="167"/>
      <c r="G41" s="160" t="s">
        <v>4871</v>
      </c>
      <c r="H41" s="166"/>
      <c r="I41" s="160"/>
      <c r="J41" s="166"/>
      <c r="K41" s="166"/>
      <c r="L41" s="166"/>
      <c r="M41" s="166"/>
      <c r="N41" s="166"/>
      <c r="O41" s="166"/>
      <c r="P41" s="167"/>
      <c r="Q41" s="166"/>
      <c r="R41" s="389"/>
      <c r="S41" s="390"/>
      <c r="T41" s="166"/>
      <c r="U41" s="166"/>
      <c r="V41" s="1109"/>
    </row>
    <row r="42" spans="1:24" ht="15.75" thickBot="1" x14ac:dyDescent="0.25">
      <c r="A42" s="1110" t="s">
        <v>121</v>
      </c>
      <c r="B42" s="508"/>
      <c r="C42" s="508"/>
      <c r="D42" s="508"/>
      <c r="E42" s="508"/>
      <c r="F42" s="1017"/>
      <c r="G42" s="403"/>
      <c r="H42" s="194"/>
      <c r="I42" s="403"/>
      <c r="J42" s="194"/>
      <c r="K42" s="501"/>
      <c r="L42" s="501"/>
      <c r="M42" s="194"/>
      <c r="N42" s="194"/>
      <c r="O42" s="194"/>
      <c r="P42" s="1017"/>
      <c r="Q42" s="194"/>
      <c r="R42" s="501"/>
      <c r="S42" s="410"/>
      <c r="T42" s="194"/>
      <c r="U42" s="194"/>
      <c r="V42" s="1111"/>
    </row>
    <row r="43" spans="1:24" ht="15.75" thickBot="1" x14ac:dyDescent="0.25">
      <c r="A43" s="1112"/>
      <c r="B43" s="154"/>
      <c r="C43" s="154"/>
      <c r="D43" s="500"/>
      <c r="E43" s="154"/>
      <c r="F43" s="62"/>
      <c r="G43" s="460"/>
      <c r="H43" s="460"/>
      <c r="I43" s="161"/>
      <c r="J43" s="161"/>
      <c r="K43" s="678"/>
      <c r="L43" s="678"/>
      <c r="M43" s="460"/>
      <c r="N43" s="460"/>
      <c r="O43" s="460"/>
      <c r="P43" s="402"/>
      <c r="Q43" s="460"/>
      <c r="R43" s="461"/>
      <c r="S43" s="462"/>
      <c r="T43" s="460"/>
      <c r="U43" s="460"/>
      <c r="V43" s="1113"/>
    </row>
    <row r="44" spans="1:24" ht="15.75" thickBot="1" x14ac:dyDescent="0.25">
      <c r="A44" s="3021" t="s">
        <v>4872</v>
      </c>
      <c r="B44" s="500" t="s">
        <v>4873</v>
      </c>
      <c r="C44" s="500" t="s">
        <v>1840</v>
      </c>
      <c r="D44" s="231"/>
      <c r="E44" s="500" t="s">
        <v>7</v>
      </c>
      <c r="F44" s="402">
        <v>90000000</v>
      </c>
      <c r="G44" s="160"/>
      <c r="H44" s="160"/>
      <c r="I44" s="1114"/>
      <c r="J44" s="177"/>
      <c r="K44" s="177"/>
      <c r="L44" s="177" t="s">
        <v>4874</v>
      </c>
      <c r="M44" s="405" t="s">
        <v>4875</v>
      </c>
      <c r="N44" s="160" t="s">
        <v>4876</v>
      </c>
      <c r="O44" s="160"/>
      <c r="P44" s="380"/>
      <c r="Q44" s="383" t="s">
        <v>4877</v>
      </c>
      <c r="R44" s="383" t="s">
        <v>4878</v>
      </c>
      <c r="S44" s="381"/>
      <c r="T44" s="160"/>
      <c r="U44" s="160"/>
      <c r="V44" s="1108"/>
    </row>
    <row r="45" spans="1:24" x14ac:dyDescent="0.2">
      <c r="A45" s="2937"/>
      <c r="B45" s="230"/>
      <c r="C45" s="230"/>
      <c r="D45" s="230"/>
      <c r="E45" s="230"/>
      <c r="F45" s="167"/>
      <c r="G45" s="160"/>
      <c r="H45" s="166"/>
      <c r="I45" s="166"/>
      <c r="J45" s="1115"/>
      <c r="K45" s="166"/>
      <c r="L45" s="1115"/>
      <c r="M45" s="381"/>
      <c r="N45" s="160"/>
      <c r="O45" s="160"/>
      <c r="P45" s="380"/>
      <c r="Q45" s="160"/>
      <c r="R45" s="383"/>
      <c r="S45" s="381"/>
      <c r="T45" s="160"/>
      <c r="U45" s="160"/>
      <c r="V45" s="1108"/>
    </row>
    <row r="46" spans="1:24" ht="15.75" thickBot="1" x14ac:dyDescent="0.25">
      <c r="A46" s="156"/>
      <c r="B46" s="236"/>
      <c r="C46" s="236"/>
      <c r="D46" s="236"/>
      <c r="E46" s="236"/>
      <c r="F46" s="158"/>
      <c r="G46" s="156"/>
      <c r="H46" s="156"/>
      <c r="I46" s="156"/>
      <c r="J46" s="156"/>
      <c r="K46" s="169"/>
      <c r="L46" s="169"/>
      <c r="M46" s="156"/>
      <c r="N46" s="156"/>
      <c r="O46" s="156"/>
      <c r="P46" s="158"/>
      <c r="Q46" s="156"/>
      <c r="R46" s="169"/>
      <c r="S46" s="172"/>
      <c r="T46" s="156"/>
      <c r="U46" s="156"/>
      <c r="V46" s="1116"/>
    </row>
    <row r="47" spans="1:24" x14ac:dyDescent="0.2">
      <c r="A47" s="3021" t="s">
        <v>4879</v>
      </c>
      <c r="B47" s="231" t="s">
        <v>4873</v>
      </c>
      <c r="C47" s="231" t="s">
        <v>1852</v>
      </c>
      <c r="D47" s="231"/>
      <c r="E47" s="231" t="s">
        <v>7</v>
      </c>
      <c r="F47" s="380">
        <v>90000000</v>
      </c>
      <c r="G47" s="160"/>
      <c r="H47" s="160"/>
      <c r="I47" s="1114"/>
      <c r="J47" s="177"/>
      <c r="K47" s="177"/>
      <c r="L47" s="177" t="s">
        <v>4874</v>
      </c>
      <c r="M47" s="405" t="s">
        <v>4875</v>
      </c>
      <c r="N47" s="160" t="s">
        <v>4876</v>
      </c>
      <c r="O47" s="160"/>
      <c r="P47" s="380"/>
      <c r="Q47" s="383" t="s">
        <v>4877</v>
      </c>
      <c r="R47" s="383" t="s">
        <v>4878</v>
      </c>
      <c r="S47" s="381"/>
      <c r="T47" s="160"/>
      <c r="U47" s="160"/>
      <c r="V47" s="1108"/>
    </row>
    <row r="48" spans="1:24" x14ac:dyDescent="0.2">
      <c r="A48" s="2937"/>
      <c r="B48" s="230"/>
      <c r="C48" s="230"/>
      <c r="D48" s="230"/>
      <c r="E48" s="230"/>
      <c r="F48" s="167"/>
      <c r="G48" s="160"/>
      <c r="H48" s="166"/>
      <c r="I48" s="166"/>
      <c r="J48" s="1115"/>
      <c r="K48" s="166"/>
      <c r="L48" s="1115"/>
      <c r="M48" s="166"/>
      <c r="N48" s="160"/>
      <c r="O48" s="160"/>
      <c r="P48" s="380"/>
      <c r="Q48" s="160"/>
      <c r="R48" s="383"/>
      <c r="S48" s="381"/>
      <c r="T48" s="160"/>
      <c r="U48" s="160"/>
      <c r="V48" s="1108"/>
    </row>
    <row r="49" spans="1:22" ht="15.75" thickBot="1" x14ac:dyDescent="0.25">
      <c r="A49" s="490"/>
      <c r="B49" s="236"/>
      <c r="C49" s="236"/>
      <c r="D49" s="236"/>
      <c r="E49" s="236"/>
      <c r="F49" s="158"/>
      <c r="G49" s="163"/>
      <c r="H49" s="156"/>
      <c r="I49" s="163"/>
      <c r="J49" s="156"/>
      <c r="K49" s="169"/>
      <c r="L49" s="169"/>
      <c r="M49" s="156"/>
      <c r="N49" s="156"/>
      <c r="O49" s="156"/>
      <c r="P49" s="158"/>
      <c r="Q49" s="156"/>
      <c r="R49" s="169"/>
      <c r="S49" s="172"/>
      <c r="T49" s="156"/>
      <c r="U49" s="156"/>
      <c r="V49" s="1116"/>
    </row>
    <row r="50" spans="1:22" x14ac:dyDescent="0.2">
      <c r="A50" s="3021" t="s">
        <v>4880</v>
      </c>
      <c r="B50" s="231" t="s">
        <v>4873</v>
      </c>
      <c r="C50" s="231" t="s">
        <v>1856</v>
      </c>
      <c r="D50" s="231"/>
      <c r="E50" s="231" t="s">
        <v>7</v>
      </c>
      <c r="F50" s="380">
        <v>20000000</v>
      </c>
      <c r="G50" s="160"/>
      <c r="H50" s="160"/>
      <c r="I50" s="1114"/>
      <c r="J50" s="177"/>
      <c r="K50" s="177"/>
      <c r="L50" s="177" t="s">
        <v>4874</v>
      </c>
      <c r="M50" s="405" t="s">
        <v>4875</v>
      </c>
      <c r="N50" s="160" t="s">
        <v>4876</v>
      </c>
      <c r="O50" s="160"/>
      <c r="P50" s="380"/>
      <c r="Q50" s="383" t="s">
        <v>4877</v>
      </c>
      <c r="R50" s="383" t="s">
        <v>4878</v>
      </c>
      <c r="S50" s="381"/>
      <c r="T50" s="160"/>
      <c r="U50" s="160"/>
      <c r="V50" s="1108"/>
    </row>
    <row r="51" spans="1:22" x14ac:dyDescent="0.2">
      <c r="A51" s="2937"/>
      <c r="B51" s="230"/>
      <c r="C51" s="230"/>
      <c r="D51" s="230"/>
      <c r="E51" s="230"/>
      <c r="F51" s="167"/>
      <c r="G51" s="160"/>
      <c r="H51" s="166"/>
      <c r="I51" s="166"/>
      <c r="J51" s="1115"/>
      <c r="K51" s="166"/>
      <c r="L51" s="1115"/>
      <c r="M51" s="166"/>
      <c r="N51" s="160"/>
      <c r="O51" s="160"/>
      <c r="P51" s="380"/>
      <c r="Q51" s="160"/>
      <c r="R51" s="383"/>
      <c r="S51" s="381"/>
      <c r="T51" s="160"/>
      <c r="U51" s="160"/>
      <c r="V51" s="1108"/>
    </row>
    <row r="52" spans="1:22" ht="15.75" thickBot="1" x14ac:dyDescent="0.25">
      <c r="A52" s="490"/>
      <c r="B52" s="236"/>
      <c r="C52" s="236"/>
      <c r="D52" s="236"/>
      <c r="E52" s="236"/>
      <c r="F52" s="158"/>
      <c r="G52" s="163"/>
      <c r="H52" s="156"/>
      <c r="I52" s="163"/>
      <c r="J52" s="156"/>
      <c r="K52" s="169"/>
      <c r="L52" s="169"/>
      <c r="M52" s="156"/>
      <c r="N52" s="156"/>
      <c r="O52" s="156"/>
      <c r="P52" s="158"/>
      <c r="Q52" s="156"/>
      <c r="R52" s="169"/>
      <c r="S52" s="172"/>
      <c r="T52" s="156"/>
      <c r="U52" s="156"/>
      <c r="V52" s="1116"/>
    </row>
    <row r="53" spans="1:22" x14ac:dyDescent="0.2">
      <c r="A53" s="3021" t="s">
        <v>4881</v>
      </c>
      <c r="B53" s="231" t="s">
        <v>4873</v>
      </c>
      <c r="C53" s="231" t="s">
        <v>1859</v>
      </c>
      <c r="D53" s="231"/>
      <c r="E53" s="231" t="s">
        <v>7</v>
      </c>
      <c r="F53" s="380">
        <v>110000000</v>
      </c>
      <c r="G53" s="160"/>
      <c r="H53" s="160"/>
      <c r="I53" s="1114"/>
      <c r="J53" s="177"/>
      <c r="K53" s="177"/>
      <c r="L53" s="177" t="s">
        <v>4874</v>
      </c>
      <c r="M53" s="405" t="s">
        <v>4875</v>
      </c>
      <c r="N53" s="160" t="s">
        <v>4876</v>
      </c>
      <c r="O53" s="160"/>
      <c r="P53" s="380"/>
      <c r="Q53" s="383" t="s">
        <v>4877</v>
      </c>
      <c r="R53" s="383" t="s">
        <v>4878</v>
      </c>
      <c r="S53" s="381"/>
      <c r="T53" s="160"/>
      <c r="U53" s="160"/>
      <c r="V53" s="1108"/>
    </row>
    <row r="54" spans="1:22" x14ac:dyDescent="0.2">
      <c r="A54" s="2937"/>
      <c r="B54" s="230"/>
      <c r="C54" s="230"/>
      <c r="D54" s="230"/>
      <c r="E54" s="230"/>
      <c r="F54" s="167"/>
      <c r="G54" s="160"/>
      <c r="H54" s="166"/>
      <c r="I54" s="166"/>
      <c r="J54" s="1115"/>
      <c r="K54" s="166"/>
      <c r="L54" s="1115"/>
      <c r="M54" s="166"/>
      <c r="N54" s="160"/>
      <c r="O54" s="160"/>
      <c r="P54" s="380"/>
      <c r="Q54" s="160"/>
      <c r="R54" s="383"/>
      <c r="S54" s="381"/>
      <c r="T54" s="160"/>
      <c r="U54" s="160"/>
      <c r="V54" s="1108"/>
    </row>
    <row r="55" spans="1:22" ht="15.75" thickBot="1" x14ac:dyDescent="0.25">
      <c r="A55" s="490"/>
      <c r="B55" s="236"/>
      <c r="C55" s="236"/>
      <c r="D55" s="236"/>
      <c r="E55" s="236"/>
      <c r="F55" s="158"/>
      <c r="G55" s="163"/>
      <c r="H55" s="156"/>
      <c r="I55" s="163"/>
      <c r="J55" s="156"/>
      <c r="K55" s="169"/>
      <c r="L55" s="169"/>
      <c r="M55" s="156"/>
      <c r="N55" s="156"/>
      <c r="O55" s="156"/>
      <c r="P55" s="158"/>
      <c r="Q55" s="156"/>
      <c r="R55" s="169"/>
      <c r="S55" s="172"/>
      <c r="T55" s="156"/>
      <c r="U55" s="156"/>
      <c r="V55" s="1116"/>
    </row>
    <row r="56" spans="1:22" x14ac:dyDescent="0.2">
      <c r="A56" s="3021"/>
      <c r="B56" s="231"/>
      <c r="C56" s="231"/>
      <c r="D56" s="231"/>
      <c r="E56" s="231"/>
      <c r="F56" s="380"/>
      <c r="G56" s="160"/>
      <c r="H56" s="160"/>
      <c r="I56" s="1114"/>
      <c r="J56" s="177"/>
      <c r="K56" s="177"/>
      <c r="L56" s="177"/>
      <c r="M56" s="177"/>
      <c r="N56" s="160"/>
      <c r="O56" s="160"/>
      <c r="P56" s="380"/>
      <c r="Q56" s="160"/>
      <c r="R56" s="383"/>
      <c r="S56" s="381"/>
      <c r="T56" s="160"/>
      <c r="U56" s="160"/>
      <c r="V56" s="1108"/>
    </row>
    <row r="57" spans="1:22" x14ac:dyDescent="0.2">
      <c r="A57" s="2937"/>
      <c r="B57" s="230"/>
      <c r="C57" s="230"/>
      <c r="D57" s="230"/>
      <c r="E57" s="230"/>
      <c r="F57" s="167"/>
      <c r="G57" s="160"/>
      <c r="H57" s="166"/>
      <c r="I57" s="166"/>
      <c r="J57" s="1115"/>
      <c r="K57" s="166"/>
      <c r="L57" s="1115"/>
      <c r="M57" s="166"/>
      <c r="N57" s="160"/>
      <c r="O57" s="160"/>
      <c r="P57" s="380"/>
      <c r="Q57" s="160"/>
      <c r="R57" s="383"/>
      <c r="S57" s="381"/>
      <c r="T57" s="160"/>
      <c r="U57" s="160"/>
      <c r="V57" s="1108"/>
    </row>
    <row r="58" spans="1:22" ht="15.75" thickBot="1" x14ac:dyDescent="0.25">
      <c r="A58" s="490"/>
      <c r="B58" s="236"/>
      <c r="C58" s="236"/>
      <c r="D58" s="236"/>
      <c r="E58" s="236"/>
      <c r="F58" s="158"/>
      <c r="G58" s="163"/>
      <c r="H58" s="156"/>
      <c r="I58" s="163"/>
      <c r="J58" s="156"/>
      <c r="K58" s="169"/>
      <c r="L58" s="169"/>
      <c r="M58" s="156"/>
      <c r="N58" s="156"/>
      <c r="O58" s="156"/>
      <c r="P58" s="158"/>
      <c r="Q58" s="156"/>
      <c r="R58" s="169"/>
      <c r="S58" s="172"/>
      <c r="T58" s="156"/>
      <c r="U58" s="156"/>
      <c r="V58" s="1116"/>
    </row>
    <row r="59" spans="1:22" x14ac:dyDescent="0.2">
      <c r="A59" s="3021" t="s">
        <v>4882</v>
      </c>
      <c r="B59" s="231" t="s">
        <v>4873</v>
      </c>
      <c r="C59" s="231" t="s">
        <v>1862</v>
      </c>
      <c r="D59" s="231"/>
      <c r="E59" s="231" t="s">
        <v>7</v>
      </c>
      <c r="F59" s="380">
        <v>100000000</v>
      </c>
      <c r="G59" s="160"/>
      <c r="H59" s="160"/>
      <c r="I59" s="1114"/>
      <c r="J59" s="177"/>
      <c r="K59" s="177"/>
      <c r="L59" s="177" t="s">
        <v>4874</v>
      </c>
      <c r="M59" s="405" t="s">
        <v>4875</v>
      </c>
      <c r="N59" s="160" t="s">
        <v>4876</v>
      </c>
      <c r="O59" s="160"/>
      <c r="P59" s="380"/>
      <c r="Q59" s="383" t="s">
        <v>4877</v>
      </c>
      <c r="R59" s="383" t="s">
        <v>4878</v>
      </c>
      <c r="S59" s="381"/>
      <c r="T59" s="160"/>
      <c r="U59" s="160"/>
      <c r="V59" s="1108"/>
    </row>
    <row r="60" spans="1:22" x14ac:dyDescent="0.2">
      <c r="A60" s="2937"/>
      <c r="B60" s="230"/>
      <c r="C60" s="230"/>
      <c r="D60" s="230"/>
      <c r="E60" s="230"/>
      <c r="F60" s="167"/>
      <c r="G60" s="160"/>
      <c r="H60" s="166"/>
      <c r="I60" s="166"/>
      <c r="J60" s="1115"/>
      <c r="K60" s="166"/>
      <c r="L60" s="1115"/>
      <c r="M60" s="166"/>
      <c r="N60" s="160"/>
      <c r="O60" s="160"/>
      <c r="P60" s="380"/>
      <c r="Q60" s="160"/>
      <c r="R60" s="383"/>
      <c r="S60" s="381"/>
      <c r="T60" s="160"/>
      <c r="U60" s="160"/>
      <c r="V60" s="1108"/>
    </row>
    <row r="61" spans="1:22" ht="15.75" thickBot="1" x14ac:dyDescent="0.25">
      <c r="A61" s="490"/>
      <c r="B61" s="236"/>
      <c r="C61" s="236"/>
      <c r="D61" s="236"/>
      <c r="E61" s="236"/>
      <c r="F61" s="158"/>
      <c r="G61" s="163"/>
      <c r="H61" s="156"/>
      <c r="I61" s="163"/>
      <c r="J61" s="156"/>
      <c r="K61" s="169"/>
      <c r="L61" s="169"/>
      <c r="M61" s="156"/>
      <c r="N61" s="156"/>
      <c r="O61" s="156"/>
      <c r="P61" s="158"/>
      <c r="Q61" s="156"/>
      <c r="R61" s="169"/>
      <c r="S61" s="172"/>
      <c r="T61" s="156"/>
      <c r="U61" s="156"/>
      <c r="V61" s="1116"/>
    </row>
    <row r="62" spans="1:22" x14ac:dyDescent="0.2">
      <c r="A62" s="3021"/>
      <c r="B62" s="231"/>
      <c r="C62" s="231"/>
      <c r="D62" s="231"/>
      <c r="E62" s="231"/>
      <c r="F62" s="380"/>
      <c r="G62" s="160"/>
      <c r="H62" s="160"/>
      <c r="I62" s="1114"/>
      <c r="J62" s="177"/>
      <c r="K62" s="177"/>
      <c r="L62" s="177"/>
      <c r="M62" s="177"/>
      <c r="N62" s="160"/>
      <c r="O62" s="160"/>
      <c r="P62" s="380"/>
      <c r="Q62" s="160"/>
      <c r="R62" s="383"/>
      <c r="S62" s="381"/>
      <c r="T62" s="160"/>
      <c r="U62" s="160"/>
      <c r="V62" s="1108"/>
    </row>
    <row r="63" spans="1:22" x14ac:dyDescent="0.2">
      <c r="A63" s="2937"/>
      <c r="B63" s="230"/>
      <c r="C63" s="230"/>
      <c r="D63" s="230"/>
      <c r="E63" s="230"/>
      <c r="F63" s="167"/>
      <c r="G63" s="160"/>
      <c r="H63" s="166"/>
      <c r="I63" s="166"/>
      <c r="J63" s="1115"/>
      <c r="K63" s="166"/>
      <c r="L63" s="1115"/>
      <c r="M63" s="166"/>
      <c r="N63" s="160"/>
      <c r="O63" s="160"/>
      <c r="P63" s="380"/>
      <c r="Q63" s="160"/>
      <c r="R63" s="383"/>
      <c r="S63" s="381"/>
      <c r="T63" s="160"/>
      <c r="U63" s="160"/>
      <c r="V63" s="1108"/>
    </row>
    <row r="64" spans="1:22" ht="15.75" thickBot="1" x14ac:dyDescent="0.25">
      <c r="A64" s="490"/>
      <c r="B64" s="236"/>
      <c r="C64" s="236"/>
      <c r="D64" s="236"/>
      <c r="E64" s="236"/>
      <c r="F64" s="158"/>
      <c r="G64" s="163"/>
      <c r="H64" s="156"/>
      <c r="I64" s="163"/>
      <c r="J64" s="156"/>
      <c r="K64" s="169"/>
      <c r="L64" s="169"/>
      <c r="M64" s="156"/>
      <c r="N64" s="156"/>
      <c r="O64" s="156"/>
      <c r="P64" s="158"/>
      <c r="Q64" s="156"/>
      <c r="R64" s="169"/>
      <c r="S64" s="172"/>
      <c r="T64" s="156"/>
      <c r="U64" s="156"/>
      <c r="V64" s="1116"/>
    </row>
    <row r="65" spans="1:22" ht="15.75" thickTop="1" x14ac:dyDescent="0.2">
      <c r="A65" s="174" t="s">
        <v>144</v>
      </c>
      <c r="B65" s="507"/>
      <c r="C65" s="507"/>
      <c r="D65" s="507"/>
      <c r="E65" s="507"/>
      <c r="F65" s="685">
        <v>410000000</v>
      </c>
      <c r="G65" s="175"/>
      <c r="H65" s="176"/>
      <c r="I65" s="176"/>
      <c r="J65" s="176"/>
      <c r="K65" s="176"/>
      <c r="L65" s="176"/>
      <c r="M65" s="176"/>
      <c r="N65" s="176"/>
      <c r="O65" s="176"/>
      <c r="P65" s="173"/>
      <c r="Q65" s="176"/>
      <c r="R65" s="392"/>
      <c r="S65" s="394"/>
      <c r="T65" s="176"/>
      <c r="U65" s="176"/>
      <c r="V65" s="1117">
        <f>V44+V47+V50+V53+V56+V59+V62</f>
        <v>0</v>
      </c>
    </row>
    <row r="66" spans="1:22" x14ac:dyDescent="0.2">
      <c r="A66" s="177"/>
      <c r="B66" s="236"/>
      <c r="C66" s="236"/>
      <c r="D66" s="236"/>
      <c r="E66" s="236"/>
      <c r="F66" s="167"/>
      <c r="G66" s="168"/>
      <c r="H66" s="177"/>
      <c r="I66" s="177"/>
      <c r="J66" s="177"/>
      <c r="K66" s="177"/>
      <c r="L66" s="177"/>
      <c r="M66" s="177"/>
      <c r="N66" s="177"/>
      <c r="O66" s="177"/>
      <c r="P66" s="167"/>
      <c r="Q66" s="177"/>
      <c r="R66" s="76"/>
      <c r="S66" s="71"/>
      <c r="T66" s="177"/>
      <c r="U66" s="177"/>
      <c r="V66" s="1109">
        <f>V45</f>
        <v>0</v>
      </c>
    </row>
    <row r="67" spans="1:22" x14ac:dyDescent="0.2">
      <c r="R67" s="1084"/>
    </row>
    <row r="68" spans="1:22" x14ac:dyDescent="0.2">
      <c r="R68" s="1084"/>
    </row>
    <row r="70" spans="1:22" x14ac:dyDescent="0.2">
      <c r="S70" s="1084"/>
    </row>
    <row r="71" spans="1:22" x14ac:dyDescent="0.2">
      <c r="S71" s="1084"/>
    </row>
    <row r="72" spans="1:22" x14ac:dyDescent="0.2">
      <c r="S72" s="1084"/>
    </row>
    <row r="73" spans="1:22" x14ac:dyDescent="0.2">
      <c r="T73" s="1084"/>
    </row>
    <row r="74" spans="1:22" x14ac:dyDescent="0.2">
      <c r="T74" s="1084"/>
    </row>
    <row r="75" spans="1:22" x14ac:dyDescent="0.2">
      <c r="T75" s="1084"/>
    </row>
    <row r="76" spans="1:22" x14ac:dyDescent="0.2">
      <c r="T76" s="1084"/>
    </row>
    <row r="77" spans="1:22" x14ac:dyDescent="0.2">
      <c r="T77" s="1084"/>
    </row>
    <row r="78" spans="1:22" x14ac:dyDescent="0.2">
      <c r="T78" s="1084"/>
    </row>
    <row r="79" spans="1:22" x14ac:dyDescent="0.2">
      <c r="T79" s="1084"/>
    </row>
    <row r="80" spans="1:22" x14ac:dyDescent="0.2">
      <c r="T80" s="1084"/>
    </row>
    <row r="81" spans="20:20" x14ac:dyDescent="0.2">
      <c r="T81" s="1084"/>
    </row>
    <row r="82" spans="20:20" x14ac:dyDescent="0.2">
      <c r="T82" s="1084"/>
    </row>
    <row r="83" spans="20:20" x14ac:dyDescent="0.2">
      <c r="T83" s="1084"/>
    </row>
    <row r="84" spans="20:20" x14ac:dyDescent="0.2">
      <c r="T84" s="1084"/>
    </row>
    <row r="85" spans="20:20" x14ac:dyDescent="0.2">
      <c r="T85" s="1084"/>
    </row>
    <row r="86" spans="20:20" x14ac:dyDescent="0.2">
      <c r="T86" s="1084"/>
    </row>
    <row r="87" spans="20:20" x14ac:dyDescent="0.2">
      <c r="T87" s="1084"/>
    </row>
    <row r="88" spans="20:20" x14ac:dyDescent="0.2">
      <c r="T88" s="1084"/>
    </row>
    <row r="89" spans="20:20" x14ac:dyDescent="0.2">
      <c r="T89" s="1084"/>
    </row>
    <row r="90" spans="20:20" x14ac:dyDescent="0.2">
      <c r="T90" s="1084"/>
    </row>
    <row r="91" spans="20:20" x14ac:dyDescent="0.2">
      <c r="T91" s="1084"/>
    </row>
    <row r="92" spans="20:20" x14ac:dyDescent="0.2">
      <c r="T92" s="1084"/>
    </row>
    <row r="93" spans="20:20" x14ac:dyDescent="0.2">
      <c r="T93" s="1084"/>
    </row>
    <row r="94" spans="20:20" x14ac:dyDescent="0.2">
      <c r="T94" s="1084"/>
    </row>
    <row r="95" spans="20:20" x14ac:dyDescent="0.2">
      <c r="T95" s="1084"/>
    </row>
    <row r="96" spans="20:20" x14ac:dyDescent="0.2">
      <c r="T96" s="1084"/>
    </row>
    <row r="97" spans="20:20" x14ac:dyDescent="0.2">
      <c r="T97" s="1084"/>
    </row>
    <row r="98" spans="20:20" x14ac:dyDescent="0.2">
      <c r="T98" s="1084"/>
    </row>
    <row r="99" spans="20:20" x14ac:dyDescent="0.2">
      <c r="T99" s="1084"/>
    </row>
    <row r="100" spans="20:20" x14ac:dyDescent="0.2">
      <c r="T100" s="1084"/>
    </row>
    <row r="101" spans="20:20" x14ac:dyDescent="0.2">
      <c r="T101" s="1084"/>
    </row>
    <row r="102" spans="20:20" x14ac:dyDescent="0.2">
      <c r="T102" s="1084"/>
    </row>
    <row r="103" spans="20:20" x14ac:dyDescent="0.2">
      <c r="T103" s="1084"/>
    </row>
    <row r="104" spans="20:20" x14ac:dyDescent="0.2">
      <c r="T104" s="1084"/>
    </row>
    <row r="105" spans="20:20" x14ac:dyDescent="0.2">
      <c r="T105" s="1084"/>
    </row>
    <row r="106" spans="20:20" x14ac:dyDescent="0.2">
      <c r="T106" s="1084"/>
    </row>
    <row r="107" spans="20:20" x14ac:dyDescent="0.2">
      <c r="T107" s="1084"/>
    </row>
    <row r="108" spans="20:20" x14ac:dyDescent="0.2">
      <c r="T108" s="1084"/>
    </row>
    <row r="109" spans="20:20" x14ac:dyDescent="0.2">
      <c r="T109" s="1084"/>
    </row>
    <row r="110" spans="20:20" x14ac:dyDescent="0.2">
      <c r="T110" s="1084"/>
    </row>
    <row r="111" spans="20:20" x14ac:dyDescent="0.2">
      <c r="T111" s="1084"/>
    </row>
    <row r="112" spans="20:20" x14ac:dyDescent="0.2">
      <c r="T112" s="1084"/>
    </row>
    <row r="113" spans="20:20" x14ac:dyDescent="0.2">
      <c r="T113" s="1084"/>
    </row>
    <row r="114" spans="20:20" x14ac:dyDescent="0.2">
      <c r="T114" s="1084"/>
    </row>
    <row r="115" spans="20:20" x14ac:dyDescent="0.2">
      <c r="T115" s="1084"/>
    </row>
    <row r="116" spans="20:20" x14ac:dyDescent="0.2">
      <c r="T116" s="1084"/>
    </row>
    <row r="117" spans="20:20" x14ac:dyDescent="0.2">
      <c r="T117" s="1084"/>
    </row>
    <row r="118" spans="20:20" x14ac:dyDescent="0.2">
      <c r="T118" s="1084"/>
    </row>
    <row r="119" spans="20:20" x14ac:dyDescent="0.2">
      <c r="T119" s="1084"/>
    </row>
    <row r="120" spans="20:20" x14ac:dyDescent="0.2">
      <c r="T120" s="1084"/>
    </row>
    <row r="121" spans="20:20" x14ac:dyDescent="0.2">
      <c r="T121" s="1084"/>
    </row>
    <row r="122" spans="20:20" x14ac:dyDescent="0.2">
      <c r="T122" s="1084"/>
    </row>
    <row r="123" spans="20:20" x14ac:dyDescent="0.2">
      <c r="T123" s="1084"/>
    </row>
    <row r="124" spans="20:20" x14ac:dyDescent="0.2">
      <c r="T124" s="1084"/>
    </row>
    <row r="125" spans="20:20" x14ac:dyDescent="0.2">
      <c r="T125" s="1084"/>
    </row>
    <row r="126" spans="20:20" x14ac:dyDescent="0.2">
      <c r="T126" s="1084"/>
    </row>
    <row r="127" spans="20:20" x14ac:dyDescent="0.2">
      <c r="T127" s="1084"/>
    </row>
    <row r="128" spans="20:20" x14ac:dyDescent="0.2">
      <c r="T128" s="1084"/>
    </row>
    <row r="129" spans="20:20" x14ac:dyDescent="0.2">
      <c r="T129" s="1084"/>
    </row>
    <row r="130" spans="20:20" x14ac:dyDescent="0.2">
      <c r="T130" s="1084"/>
    </row>
    <row r="131" spans="20:20" x14ac:dyDescent="0.2">
      <c r="T131" s="1084"/>
    </row>
    <row r="132" spans="20:20" x14ac:dyDescent="0.2">
      <c r="T132" s="1084"/>
    </row>
    <row r="133" spans="20:20" x14ac:dyDescent="0.2">
      <c r="T133" s="1084"/>
    </row>
    <row r="134" spans="20:20" x14ac:dyDescent="0.2">
      <c r="T134" s="1084"/>
    </row>
    <row r="135" spans="20:20" x14ac:dyDescent="0.2">
      <c r="T135" s="1084"/>
    </row>
    <row r="136" spans="20:20" x14ac:dyDescent="0.2">
      <c r="T136" s="1084"/>
    </row>
    <row r="137" spans="20:20" x14ac:dyDescent="0.2">
      <c r="T137" s="1084"/>
    </row>
    <row r="138" spans="20:20" x14ac:dyDescent="0.2">
      <c r="T138" s="1084"/>
    </row>
    <row r="139" spans="20:20" x14ac:dyDescent="0.2">
      <c r="T139" s="1084"/>
    </row>
    <row r="140" spans="20:20" x14ac:dyDescent="0.2">
      <c r="T140" s="1084"/>
    </row>
    <row r="141" spans="20:20" x14ac:dyDescent="0.2">
      <c r="T141" s="1084"/>
    </row>
    <row r="142" spans="20:20" x14ac:dyDescent="0.2">
      <c r="T142" s="1084"/>
    </row>
    <row r="143" spans="20:20" x14ac:dyDescent="0.2">
      <c r="T143" s="1084"/>
    </row>
    <row r="144" spans="20:20" x14ac:dyDescent="0.2">
      <c r="T144" s="1084"/>
    </row>
    <row r="145" spans="20:20" x14ac:dyDescent="0.2">
      <c r="T145" s="1084"/>
    </row>
    <row r="146" spans="20:20" x14ac:dyDescent="0.2">
      <c r="T146" s="1084"/>
    </row>
    <row r="147" spans="20:20" x14ac:dyDescent="0.2">
      <c r="T147" s="1084"/>
    </row>
    <row r="148" spans="20:20" x14ac:dyDescent="0.2">
      <c r="T148" s="1084"/>
    </row>
    <row r="149" spans="20:20" x14ac:dyDescent="0.2">
      <c r="T149" s="1084"/>
    </row>
    <row r="150" spans="20:20" x14ac:dyDescent="0.2">
      <c r="T150" s="1084"/>
    </row>
    <row r="151" spans="20:20" x14ac:dyDescent="0.2">
      <c r="T151" s="1084"/>
    </row>
    <row r="152" spans="20:20" x14ac:dyDescent="0.2">
      <c r="T152" s="1084"/>
    </row>
    <row r="153" spans="20:20" x14ac:dyDescent="0.2">
      <c r="T153" s="1084"/>
    </row>
    <row r="154" spans="20:20" x14ac:dyDescent="0.2">
      <c r="T154" s="1084"/>
    </row>
    <row r="155" spans="20:20" x14ac:dyDescent="0.2">
      <c r="T155" s="1084"/>
    </row>
    <row r="156" spans="20:20" x14ac:dyDescent="0.2">
      <c r="T156" s="1084"/>
    </row>
    <row r="157" spans="20:20" x14ac:dyDescent="0.2">
      <c r="T157" s="1084"/>
    </row>
    <row r="158" spans="20:20" x14ac:dyDescent="0.2">
      <c r="T158" s="1084"/>
    </row>
    <row r="159" spans="20:20" x14ac:dyDescent="0.2">
      <c r="T159" s="1084"/>
    </row>
    <row r="160" spans="20:20" x14ac:dyDescent="0.2">
      <c r="T160" s="1084"/>
    </row>
    <row r="161" spans="20:20" x14ac:dyDescent="0.2">
      <c r="T161" s="1084"/>
    </row>
    <row r="162" spans="20:20" x14ac:dyDescent="0.2">
      <c r="T162" s="1084"/>
    </row>
    <row r="163" spans="20:20" x14ac:dyDescent="0.2">
      <c r="T163" s="1084"/>
    </row>
    <row r="164" spans="20:20" x14ac:dyDescent="0.2">
      <c r="T164" s="1084"/>
    </row>
    <row r="165" spans="20:20" x14ac:dyDescent="0.2">
      <c r="T165" s="1084"/>
    </row>
    <row r="166" spans="20:20" x14ac:dyDescent="0.2">
      <c r="T166" s="1084"/>
    </row>
    <row r="167" spans="20:20" x14ac:dyDescent="0.2">
      <c r="T167" s="1084"/>
    </row>
    <row r="168" spans="20:20" x14ac:dyDescent="0.2">
      <c r="T168" s="1084"/>
    </row>
    <row r="169" spans="20:20" x14ac:dyDescent="0.2">
      <c r="T169" s="1084"/>
    </row>
    <row r="170" spans="20:20" x14ac:dyDescent="0.2">
      <c r="T170" s="1084"/>
    </row>
    <row r="171" spans="20:20" x14ac:dyDescent="0.2">
      <c r="T171" s="1084"/>
    </row>
    <row r="172" spans="20:20" x14ac:dyDescent="0.2">
      <c r="T172" s="1084"/>
    </row>
    <row r="173" spans="20:20" x14ac:dyDescent="0.2">
      <c r="T173" s="1084"/>
    </row>
    <row r="174" spans="20:20" x14ac:dyDescent="0.2">
      <c r="T174" s="1084"/>
    </row>
    <row r="175" spans="20:20" x14ac:dyDescent="0.2">
      <c r="T175" s="1084"/>
    </row>
    <row r="176" spans="20:20" x14ac:dyDescent="0.2">
      <c r="T176" s="1084"/>
    </row>
    <row r="177" spans="20:20" x14ac:dyDescent="0.2">
      <c r="T177" s="1084"/>
    </row>
    <row r="178" spans="20:20" x14ac:dyDescent="0.2">
      <c r="T178" s="1084"/>
    </row>
    <row r="179" spans="20:20" x14ac:dyDescent="0.2">
      <c r="T179" s="1084"/>
    </row>
    <row r="180" spans="20:20" x14ac:dyDescent="0.2">
      <c r="T180" s="1084"/>
    </row>
    <row r="181" spans="20:20" x14ac:dyDescent="0.2">
      <c r="T181" s="1084"/>
    </row>
    <row r="182" spans="20:20" x14ac:dyDescent="0.2">
      <c r="T182" s="1084"/>
    </row>
    <row r="183" spans="20:20" x14ac:dyDescent="0.2">
      <c r="T183" s="1084"/>
    </row>
    <row r="184" spans="20:20" x14ac:dyDescent="0.2">
      <c r="T184" s="1084"/>
    </row>
    <row r="185" spans="20:20" x14ac:dyDescent="0.2">
      <c r="T185" s="1084"/>
    </row>
    <row r="186" spans="20:20" x14ac:dyDescent="0.2">
      <c r="T186" s="1084"/>
    </row>
    <row r="187" spans="20:20" x14ac:dyDescent="0.2">
      <c r="T187" s="1084"/>
    </row>
    <row r="188" spans="20:20" x14ac:dyDescent="0.2">
      <c r="T188" s="1084"/>
    </row>
    <row r="189" spans="20:20" x14ac:dyDescent="0.2">
      <c r="T189" s="1084"/>
    </row>
    <row r="190" spans="20:20" x14ac:dyDescent="0.2">
      <c r="T190" s="1084"/>
    </row>
    <row r="191" spans="20:20" x14ac:dyDescent="0.2">
      <c r="T191" s="1084"/>
    </row>
    <row r="192" spans="20:20" x14ac:dyDescent="0.2">
      <c r="T192" s="1084"/>
    </row>
    <row r="193" spans="20:20" x14ac:dyDescent="0.2">
      <c r="T193" s="1084"/>
    </row>
    <row r="194" spans="20:20" x14ac:dyDescent="0.2">
      <c r="T194" s="1084"/>
    </row>
    <row r="195" spans="20:20" x14ac:dyDescent="0.2">
      <c r="T195" s="1084"/>
    </row>
    <row r="196" spans="20:20" x14ac:dyDescent="0.2">
      <c r="T196" s="1084"/>
    </row>
    <row r="197" spans="20:20" x14ac:dyDescent="0.2">
      <c r="T197" s="1084"/>
    </row>
    <row r="198" spans="20:20" x14ac:dyDescent="0.2">
      <c r="T198" s="1084"/>
    </row>
    <row r="199" spans="20:20" x14ac:dyDescent="0.2">
      <c r="T199" s="1084"/>
    </row>
    <row r="200" spans="20:20" x14ac:dyDescent="0.2">
      <c r="T200" s="1084"/>
    </row>
    <row r="201" spans="20:20" x14ac:dyDescent="0.2">
      <c r="T201" s="1084"/>
    </row>
    <row r="202" spans="20:20" x14ac:dyDescent="0.2">
      <c r="T202" s="1084"/>
    </row>
    <row r="203" spans="20:20" x14ac:dyDescent="0.2">
      <c r="T203" s="1084"/>
    </row>
    <row r="204" spans="20:20" x14ac:dyDescent="0.2">
      <c r="T204" s="1084"/>
    </row>
    <row r="205" spans="20:20" x14ac:dyDescent="0.2">
      <c r="T205" s="1084"/>
    </row>
    <row r="206" spans="20:20" x14ac:dyDescent="0.2">
      <c r="T206" s="1084"/>
    </row>
    <row r="207" spans="20:20" x14ac:dyDescent="0.2">
      <c r="T207" s="1084"/>
    </row>
    <row r="208" spans="20:20" x14ac:dyDescent="0.2">
      <c r="T208" s="1084"/>
    </row>
    <row r="209" spans="20:20" x14ac:dyDescent="0.2">
      <c r="T209" s="1084"/>
    </row>
    <row r="210" spans="20:20" x14ac:dyDescent="0.2">
      <c r="T210" s="1084"/>
    </row>
    <row r="211" spans="20:20" x14ac:dyDescent="0.2">
      <c r="T211" s="1084"/>
    </row>
    <row r="212" spans="20:20" x14ac:dyDescent="0.2">
      <c r="T212" s="1084"/>
    </row>
    <row r="213" spans="20:20" x14ac:dyDescent="0.2">
      <c r="T213" s="1084"/>
    </row>
    <row r="214" spans="20:20" x14ac:dyDescent="0.2">
      <c r="T214" s="1084"/>
    </row>
    <row r="215" spans="20:20" x14ac:dyDescent="0.2">
      <c r="T215" s="1084"/>
    </row>
    <row r="216" spans="20:20" x14ac:dyDescent="0.2">
      <c r="T216" s="1084"/>
    </row>
    <row r="217" spans="20:20" x14ac:dyDescent="0.2">
      <c r="T217" s="1084"/>
    </row>
    <row r="218" spans="20:20" x14ac:dyDescent="0.2">
      <c r="T218" s="1084"/>
    </row>
    <row r="219" spans="20:20" x14ac:dyDescent="0.2">
      <c r="T219" s="1084"/>
    </row>
    <row r="220" spans="20:20" x14ac:dyDescent="0.2">
      <c r="T220" s="1084"/>
    </row>
    <row r="221" spans="20:20" x14ac:dyDescent="0.2">
      <c r="T221" s="1084"/>
    </row>
    <row r="222" spans="20:20" x14ac:dyDescent="0.2">
      <c r="T222" s="1084"/>
    </row>
    <row r="223" spans="20:20" x14ac:dyDescent="0.2">
      <c r="T223" s="1084"/>
    </row>
    <row r="224" spans="20:20" x14ac:dyDescent="0.2">
      <c r="T224" s="1084"/>
    </row>
    <row r="225" spans="20:20" x14ac:dyDescent="0.2">
      <c r="T225" s="1084"/>
    </row>
    <row r="226" spans="20:20" x14ac:dyDescent="0.2">
      <c r="T226" s="1084"/>
    </row>
    <row r="227" spans="20:20" x14ac:dyDescent="0.2">
      <c r="T227" s="1084"/>
    </row>
    <row r="228" spans="20:20" x14ac:dyDescent="0.2">
      <c r="T228" s="1084"/>
    </row>
    <row r="229" spans="20:20" x14ac:dyDescent="0.2">
      <c r="T229" s="1084"/>
    </row>
    <row r="230" spans="20:20" x14ac:dyDescent="0.2">
      <c r="T230" s="1084"/>
    </row>
    <row r="231" spans="20:20" x14ac:dyDescent="0.2">
      <c r="T231" s="1084"/>
    </row>
    <row r="232" spans="20:20" x14ac:dyDescent="0.2">
      <c r="T232" s="1084"/>
    </row>
    <row r="233" spans="20:20" x14ac:dyDescent="0.2">
      <c r="T233" s="1084"/>
    </row>
    <row r="234" spans="20:20" x14ac:dyDescent="0.2">
      <c r="T234" s="1084"/>
    </row>
    <row r="235" spans="20:20" x14ac:dyDescent="0.2">
      <c r="T235" s="1084"/>
    </row>
    <row r="236" spans="20:20" x14ac:dyDescent="0.2">
      <c r="T236" s="1084"/>
    </row>
    <row r="237" spans="20:20" x14ac:dyDescent="0.2">
      <c r="T237" s="1084"/>
    </row>
    <row r="238" spans="20:20" x14ac:dyDescent="0.2">
      <c r="T238" s="1084"/>
    </row>
    <row r="239" spans="20:20" x14ac:dyDescent="0.2">
      <c r="T239" s="1084"/>
    </row>
    <row r="240" spans="20:20" x14ac:dyDescent="0.2">
      <c r="T240" s="1084"/>
    </row>
    <row r="241" spans="20:20" x14ac:dyDescent="0.2">
      <c r="T241" s="1084"/>
    </row>
    <row r="242" spans="20:20" x14ac:dyDescent="0.2">
      <c r="T242" s="1084"/>
    </row>
    <row r="243" spans="20:20" x14ac:dyDescent="0.2">
      <c r="T243" s="1084"/>
    </row>
    <row r="244" spans="20:20" x14ac:dyDescent="0.2">
      <c r="T244" s="1084"/>
    </row>
    <row r="245" spans="20:20" x14ac:dyDescent="0.2">
      <c r="T245" s="1084"/>
    </row>
    <row r="246" spans="20:20" x14ac:dyDescent="0.2">
      <c r="T246" s="1084"/>
    </row>
    <row r="247" spans="20:20" x14ac:dyDescent="0.2">
      <c r="T247" s="1084"/>
    </row>
    <row r="248" spans="20:20" x14ac:dyDescent="0.2">
      <c r="T248" s="1084"/>
    </row>
    <row r="249" spans="20:20" x14ac:dyDescent="0.2">
      <c r="T249" s="1084"/>
    </row>
    <row r="250" spans="20:20" x14ac:dyDescent="0.2">
      <c r="T250" s="1084"/>
    </row>
    <row r="251" spans="20:20" x14ac:dyDescent="0.2">
      <c r="T251" s="1084"/>
    </row>
    <row r="252" spans="20:20" x14ac:dyDescent="0.2">
      <c r="T252" s="1084"/>
    </row>
    <row r="253" spans="20:20" x14ac:dyDescent="0.2">
      <c r="T253" s="1084"/>
    </row>
    <row r="254" spans="20:20" x14ac:dyDescent="0.2">
      <c r="T254" s="1084"/>
    </row>
    <row r="255" spans="20:20" x14ac:dyDescent="0.2">
      <c r="T255" s="1084"/>
    </row>
    <row r="256" spans="20:20" x14ac:dyDescent="0.2">
      <c r="T256" s="1084"/>
    </row>
    <row r="257" spans="20:20" x14ac:dyDescent="0.2">
      <c r="T257" s="1084"/>
    </row>
    <row r="258" spans="20:20" x14ac:dyDescent="0.2">
      <c r="T258" s="1084"/>
    </row>
    <row r="259" spans="20:20" x14ac:dyDescent="0.2">
      <c r="T259" s="1084"/>
    </row>
    <row r="260" spans="20:20" x14ac:dyDescent="0.2">
      <c r="T260" s="1084"/>
    </row>
    <row r="261" spans="20:20" x14ac:dyDescent="0.2">
      <c r="T261" s="1084"/>
    </row>
    <row r="262" spans="20:20" x14ac:dyDescent="0.2">
      <c r="T262" s="1084"/>
    </row>
    <row r="263" spans="20:20" x14ac:dyDescent="0.2">
      <c r="T263" s="1084"/>
    </row>
    <row r="264" spans="20:20" x14ac:dyDescent="0.2">
      <c r="T264" s="1084"/>
    </row>
    <row r="265" spans="20:20" x14ac:dyDescent="0.2">
      <c r="T265" s="1084"/>
    </row>
    <row r="266" spans="20:20" x14ac:dyDescent="0.2">
      <c r="T266" s="1084"/>
    </row>
    <row r="267" spans="20:20" x14ac:dyDescent="0.2">
      <c r="T267" s="1084"/>
    </row>
    <row r="268" spans="20:20" x14ac:dyDescent="0.2">
      <c r="T268" s="1084"/>
    </row>
    <row r="269" spans="20:20" x14ac:dyDescent="0.2">
      <c r="T269" s="1084"/>
    </row>
    <row r="270" spans="20:20" x14ac:dyDescent="0.2">
      <c r="T270" s="1084"/>
    </row>
    <row r="271" spans="20:20" x14ac:dyDescent="0.2">
      <c r="T271" s="1084"/>
    </row>
    <row r="272" spans="20:20" x14ac:dyDescent="0.2">
      <c r="T272" s="1084"/>
    </row>
    <row r="273" spans="20:20" x14ac:dyDescent="0.2">
      <c r="T273" s="1084"/>
    </row>
    <row r="274" spans="20:20" x14ac:dyDescent="0.2">
      <c r="T274" s="1084"/>
    </row>
    <row r="275" spans="20:20" x14ac:dyDescent="0.2">
      <c r="T275" s="1084"/>
    </row>
    <row r="276" spans="20:20" x14ac:dyDescent="0.2">
      <c r="T276" s="1084"/>
    </row>
    <row r="277" spans="20:20" x14ac:dyDescent="0.2">
      <c r="T277" s="1084"/>
    </row>
    <row r="278" spans="20:20" x14ac:dyDescent="0.2">
      <c r="T278" s="1084"/>
    </row>
    <row r="279" spans="20:20" x14ac:dyDescent="0.2">
      <c r="T279" s="1084"/>
    </row>
    <row r="280" spans="20:20" x14ac:dyDescent="0.2">
      <c r="T280" s="1084"/>
    </row>
    <row r="281" spans="20:20" x14ac:dyDescent="0.2">
      <c r="T281" s="1084"/>
    </row>
    <row r="282" spans="20:20" x14ac:dyDescent="0.2">
      <c r="T282" s="1084"/>
    </row>
    <row r="283" spans="20:20" x14ac:dyDescent="0.2">
      <c r="T283" s="1084"/>
    </row>
    <row r="284" spans="20:20" x14ac:dyDescent="0.2">
      <c r="T284" s="1084"/>
    </row>
    <row r="285" spans="20:20" x14ac:dyDescent="0.2">
      <c r="T285" s="1084"/>
    </row>
    <row r="286" spans="20:20" x14ac:dyDescent="0.2">
      <c r="T286" s="1084"/>
    </row>
    <row r="287" spans="20:20" x14ac:dyDescent="0.2">
      <c r="T287" s="1084"/>
    </row>
    <row r="288" spans="20:20" x14ac:dyDescent="0.2">
      <c r="T288" s="1084"/>
    </row>
    <row r="289" spans="20:20" x14ac:dyDescent="0.2">
      <c r="T289" s="1084"/>
    </row>
    <row r="290" spans="20:20" x14ac:dyDescent="0.2">
      <c r="T290" s="1084"/>
    </row>
    <row r="291" spans="20:20" x14ac:dyDescent="0.2">
      <c r="T291" s="1084"/>
    </row>
    <row r="292" spans="20:20" x14ac:dyDescent="0.2">
      <c r="T292" s="1084"/>
    </row>
    <row r="293" spans="20:20" x14ac:dyDescent="0.2">
      <c r="T293" s="1084"/>
    </row>
    <row r="294" spans="20:20" x14ac:dyDescent="0.2">
      <c r="T294" s="1084"/>
    </row>
    <row r="295" spans="20:20" x14ac:dyDescent="0.2">
      <c r="T295" s="1084"/>
    </row>
    <row r="296" spans="20:20" x14ac:dyDescent="0.2">
      <c r="T296" s="1084"/>
    </row>
    <row r="297" spans="20:20" x14ac:dyDescent="0.2">
      <c r="T297" s="1084"/>
    </row>
    <row r="298" spans="20:20" x14ac:dyDescent="0.2">
      <c r="T298" s="1084"/>
    </row>
    <row r="299" spans="20:20" x14ac:dyDescent="0.2">
      <c r="T299" s="1084"/>
    </row>
    <row r="300" spans="20:20" x14ac:dyDescent="0.2">
      <c r="T300" s="1084"/>
    </row>
    <row r="301" spans="20:20" x14ac:dyDescent="0.2">
      <c r="T301" s="1084"/>
    </row>
    <row r="302" spans="20:20" x14ac:dyDescent="0.2">
      <c r="T302" s="1084"/>
    </row>
    <row r="303" spans="20:20" x14ac:dyDescent="0.2">
      <c r="T303" s="1084"/>
    </row>
    <row r="304" spans="20:20" x14ac:dyDescent="0.2">
      <c r="T304" s="1084"/>
    </row>
    <row r="305" spans="20:20" x14ac:dyDescent="0.2">
      <c r="T305" s="1084"/>
    </row>
    <row r="306" spans="20:20" x14ac:dyDescent="0.2">
      <c r="T306" s="1084"/>
    </row>
    <row r="307" spans="20:20" x14ac:dyDescent="0.2">
      <c r="T307" s="1084"/>
    </row>
    <row r="308" spans="20:20" x14ac:dyDescent="0.2">
      <c r="T308" s="1084"/>
    </row>
    <row r="309" spans="20:20" x14ac:dyDescent="0.2">
      <c r="T309" s="1084"/>
    </row>
    <row r="310" spans="20:20" x14ac:dyDescent="0.2">
      <c r="T310" s="1084"/>
    </row>
    <row r="311" spans="20:20" x14ac:dyDescent="0.2">
      <c r="T311" s="1084"/>
    </row>
    <row r="312" spans="20:20" x14ac:dyDescent="0.2">
      <c r="T312" s="1084"/>
    </row>
    <row r="313" spans="20:20" x14ac:dyDescent="0.2">
      <c r="T313" s="1084"/>
    </row>
    <row r="314" spans="20:20" x14ac:dyDescent="0.2">
      <c r="T314" s="1084"/>
    </row>
    <row r="315" spans="20:20" x14ac:dyDescent="0.2">
      <c r="T315" s="1084"/>
    </row>
    <row r="316" spans="20:20" x14ac:dyDescent="0.2">
      <c r="T316" s="1084"/>
    </row>
    <row r="317" spans="20:20" x14ac:dyDescent="0.2">
      <c r="T317" s="1084"/>
    </row>
    <row r="318" spans="20:20" x14ac:dyDescent="0.2">
      <c r="T318" s="1084"/>
    </row>
    <row r="319" spans="20:20" x14ac:dyDescent="0.2">
      <c r="T319" s="1084"/>
    </row>
    <row r="320" spans="20:20" x14ac:dyDescent="0.2">
      <c r="T320" s="1084"/>
    </row>
    <row r="321" spans="20:20" x14ac:dyDescent="0.2">
      <c r="T321" s="1084"/>
    </row>
    <row r="322" spans="20:20" x14ac:dyDescent="0.2">
      <c r="T322" s="1084"/>
    </row>
    <row r="323" spans="20:20" x14ac:dyDescent="0.2">
      <c r="T323" s="1084"/>
    </row>
    <row r="324" spans="20:20" x14ac:dyDescent="0.2">
      <c r="T324" s="1084"/>
    </row>
    <row r="325" spans="20:20" x14ac:dyDescent="0.2">
      <c r="T325" s="1084"/>
    </row>
    <row r="326" spans="20:20" x14ac:dyDescent="0.2">
      <c r="T326" s="1084"/>
    </row>
    <row r="327" spans="20:20" x14ac:dyDescent="0.2">
      <c r="T327" s="1084"/>
    </row>
    <row r="328" spans="20:20" x14ac:dyDescent="0.2">
      <c r="T328" s="1084"/>
    </row>
    <row r="329" spans="20:20" x14ac:dyDescent="0.2">
      <c r="T329" s="1084"/>
    </row>
    <row r="330" spans="20:20" x14ac:dyDescent="0.2">
      <c r="T330" s="1084"/>
    </row>
    <row r="331" spans="20:20" x14ac:dyDescent="0.2">
      <c r="T331" s="1084"/>
    </row>
    <row r="332" spans="20:20" x14ac:dyDescent="0.2">
      <c r="T332" s="1084"/>
    </row>
    <row r="333" spans="20:20" x14ac:dyDescent="0.2">
      <c r="T333" s="1084"/>
    </row>
    <row r="334" spans="20:20" x14ac:dyDescent="0.2">
      <c r="T334" s="1084"/>
    </row>
    <row r="335" spans="20:20" x14ac:dyDescent="0.2">
      <c r="T335" s="1084"/>
    </row>
    <row r="336" spans="20:20" x14ac:dyDescent="0.2">
      <c r="T336" s="1084"/>
    </row>
    <row r="337" spans="20:20" x14ac:dyDescent="0.2">
      <c r="T337" s="1084"/>
    </row>
    <row r="338" spans="20:20" x14ac:dyDescent="0.2">
      <c r="T338" s="1084"/>
    </row>
    <row r="339" spans="20:20" x14ac:dyDescent="0.2">
      <c r="T339" s="1084"/>
    </row>
    <row r="340" spans="20:20" x14ac:dyDescent="0.2">
      <c r="T340" s="1084"/>
    </row>
    <row r="341" spans="20:20" x14ac:dyDescent="0.2">
      <c r="T341" s="1084"/>
    </row>
    <row r="342" spans="20:20" x14ac:dyDescent="0.2">
      <c r="T342" s="1084"/>
    </row>
    <row r="343" spans="20:20" x14ac:dyDescent="0.2">
      <c r="T343" s="1084"/>
    </row>
    <row r="344" spans="20:20" x14ac:dyDescent="0.2">
      <c r="T344" s="1084"/>
    </row>
    <row r="345" spans="20:20" x14ac:dyDescent="0.2">
      <c r="T345" s="1084"/>
    </row>
    <row r="346" spans="20:20" x14ac:dyDescent="0.2">
      <c r="T346" s="1084"/>
    </row>
    <row r="347" spans="20:20" x14ac:dyDescent="0.2">
      <c r="T347" s="1084"/>
    </row>
    <row r="348" spans="20:20" x14ac:dyDescent="0.2">
      <c r="T348" s="1084"/>
    </row>
    <row r="349" spans="20:20" x14ac:dyDescent="0.2">
      <c r="T349" s="1084"/>
    </row>
    <row r="350" spans="20:20" x14ac:dyDescent="0.2">
      <c r="T350" s="1084"/>
    </row>
    <row r="351" spans="20:20" x14ac:dyDescent="0.2">
      <c r="T351" s="1084"/>
    </row>
    <row r="352" spans="20:20" x14ac:dyDescent="0.2">
      <c r="T352" s="1084"/>
    </row>
    <row r="353" spans="20:20" x14ac:dyDescent="0.2">
      <c r="T353" s="1084"/>
    </row>
    <row r="354" spans="20:20" x14ac:dyDescent="0.2">
      <c r="T354" s="1084"/>
    </row>
    <row r="355" spans="20:20" x14ac:dyDescent="0.2">
      <c r="T355" s="1084"/>
    </row>
    <row r="356" spans="20:20" x14ac:dyDescent="0.2">
      <c r="T356" s="1084"/>
    </row>
    <row r="357" spans="20:20" x14ac:dyDescent="0.2">
      <c r="T357" s="1084"/>
    </row>
    <row r="358" spans="20:20" x14ac:dyDescent="0.2">
      <c r="T358" s="1084"/>
    </row>
    <row r="359" spans="20:20" x14ac:dyDescent="0.2">
      <c r="T359" s="1084"/>
    </row>
    <row r="360" spans="20:20" x14ac:dyDescent="0.2">
      <c r="T360" s="1084"/>
    </row>
    <row r="361" spans="20:20" x14ac:dyDescent="0.2">
      <c r="T361" s="1084"/>
    </row>
    <row r="362" spans="20:20" x14ac:dyDescent="0.2">
      <c r="T362" s="1084"/>
    </row>
    <row r="363" spans="20:20" x14ac:dyDescent="0.2">
      <c r="T363" s="1084"/>
    </row>
    <row r="364" spans="20:20" x14ac:dyDescent="0.2">
      <c r="T364" s="1084"/>
    </row>
    <row r="365" spans="20:20" x14ac:dyDescent="0.2">
      <c r="T365" s="1084"/>
    </row>
    <row r="366" spans="20:20" x14ac:dyDescent="0.2">
      <c r="T366" s="1084"/>
    </row>
    <row r="367" spans="20:20" x14ac:dyDescent="0.2">
      <c r="T367" s="1084"/>
    </row>
    <row r="368" spans="20:20" x14ac:dyDescent="0.2">
      <c r="T368" s="1084"/>
    </row>
    <row r="369" spans="20:20" x14ac:dyDescent="0.2">
      <c r="T369" s="1084"/>
    </row>
    <row r="370" spans="20:20" x14ac:dyDescent="0.2">
      <c r="T370" s="1084"/>
    </row>
    <row r="371" spans="20:20" x14ac:dyDescent="0.2">
      <c r="T371" s="1084"/>
    </row>
    <row r="372" spans="20:20" x14ac:dyDescent="0.2">
      <c r="T372" s="1084"/>
    </row>
    <row r="373" spans="20:20" x14ac:dyDescent="0.2">
      <c r="T373" s="1084"/>
    </row>
    <row r="374" spans="20:20" x14ac:dyDescent="0.2">
      <c r="T374" s="1084"/>
    </row>
    <row r="375" spans="20:20" x14ac:dyDescent="0.2">
      <c r="T375" s="1084"/>
    </row>
    <row r="376" spans="20:20" x14ac:dyDescent="0.2">
      <c r="T376" s="1084"/>
    </row>
    <row r="377" spans="20:20" x14ac:dyDescent="0.2">
      <c r="T377" s="1084"/>
    </row>
    <row r="378" spans="20:20" x14ac:dyDescent="0.2">
      <c r="T378" s="1084"/>
    </row>
    <row r="379" spans="20:20" x14ac:dyDescent="0.2">
      <c r="T379" s="1084"/>
    </row>
    <row r="380" spans="20:20" x14ac:dyDescent="0.2">
      <c r="T380" s="1084"/>
    </row>
    <row r="381" spans="20:20" x14ac:dyDescent="0.2">
      <c r="T381" s="1084"/>
    </row>
    <row r="382" spans="20:20" x14ac:dyDescent="0.2">
      <c r="T382" s="1084"/>
    </row>
    <row r="383" spans="20:20" x14ac:dyDescent="0.2">
      <c r="T383" s="1084"/>
    </row>
    <row r="384" spans="20:20" x14ac:dyDescent="0.2">
      <c r="T384" s="1084"/>
    </row>
    <row r="385" spans="20:20" x14ac:dyDescent="0.2">
      <c r="T385" s="1084"/>
    </row>
    <row r="386" spans="20:20" x14ac:dyDescent="0.2">
      <c r="T386" s="1084"/>
    </row>
    <row r="387" spans="20:20" x14ac:dyDescent="0.2">
      <c r="T387" s="1084"/>
    </row>
    <row r="388" spans="20:20" x14ac:dyDescent="0.2">
      <c r="T388" s="1084"/>
    </row>
    <row r="389" spans="20:20" x14ac:dyDescent="0.2">
      <c r="T389" s="1084"/>
    </row>
    <row r="390" spans="20:20" x14ac:dyDescent="0.2">
      <c r="T390" s="1084"/>
    </row>
    <row r="391" spans="20:20" x14ac:dyDescent="0.2">
      <c r="T391" s="1084"/>
    </row>
    <row r="392" spans="20:20" x14ac:dyDescent="0.2">
      <c r="T392" s="1084"/>
    </row>
    <row r="393" spans="20:20" x14ac:dyDescent="0.2">
      <c r="T393" s="1084"/>
    </row>
    <row r="394" spans="20:20" x14ac:dyDescent="0.2">
      <c r="T394" s="1084"/>
    </row>
    <row r="395" spans="20:20" x14ac:dyDescent="0.2">
      <c r="T395" s="1084"/>
    </row>
    <row r="396" spans="20:20" x14ac:dyDescent="0.2">
      <c r="T396" s="1084"/>
    </row>
    <row r="397" spans="20:20" x14ac:dyDescent="0.2">
      <c r="T397" s="1084"/>
    </row>
    <row r="398" spans="20:20" x14ac:dyDescent="0.2">
      <c r="T398" s="1084"/>
    </row>
    <row r="399" spans="20:20" x14ac:dyDescent="0.2">
      <c r="T399" s="1084"/>
    </row>
    <row r="400" spans="20:20" x14ac:dyDescent="0.2">
      <c r="T400" s="1084"/>
    </row>
    <row r="401" spans="20:20" x14ac:dyDescent="0.2">
      <c r="T401" s="1084"/>
    </row>
    <row r="402" spans="20:20" x14ac:dyDescent="0.2">
      <c r="T402" s="1084"/>
    </row>
    <row r="403" spans="20:20" x14ac:dyDescent="0.2">
      <c r="T403" s="1084"/>
    </row>
    <row r="404" spans="20:20" x14ac:dyDescent="0.2">
      <c r="T404" s="1084"/>
    </row>
    <row r="405" spans="20:20" x14ac:dyDescent="0.2">
      <c r="T405" s="1084"/>
    </row>
    <row r="406" spans="20:20" x14ac:dyDescent="0.2">
      <c r="T406" s="1084"/>
    </row>
    <row r="407" spans="20:20" x14ac:dyDescent="0.2">
      <c r="T407" s="1084"/>
    </row>
    <row r="408" spans="20:20" x14ac:dyDescent="0.2">
      <c r="T408" s="1084"/>
    </row>
    <row r="409" spans="20:20" x14ac:dyDescent="0.2">
      <c r="T409" s="1084"/>
    </row>
    <row r="410" spans="20:20" x14ac:dyDescent="0.2">
      <c r="T410" s="1084"/>
    </row>
    <row r="411" spans="20:20" x14ac:dyDescent="0.2">
      <c r="T411" s="1084"/>
    </row>
    <row r="412" spans="20:20" x14ac:dyDescent="0.2">
      <c r="T412" s="1084"/>
    </row>
    <row r="413" spans="20:20" x14ac:dyDescent="0.2">
      <c r="T413" s="1084"/>
    </row>
    <row r="414" spans="20:20" x14ac:dyDescent="0.2">
      <c r="T414" s="1084"/>
    </row>
    <row r="415" spans="20:20" x14ac:dyDescent="0.2">
      <c r="T415" s="1084"/>
    </row>
    <row r="416" spans="20:20" x14ac:dyDescent="0.2">
      <c r="T416" s="1084"/>
    </row>
    <row r="417" spans="20:20" x14ac:dyDescent="0.2">
      <c r="T417" s="1084"/>
    </row>
    <row r="418" spans="20:20" x14ac:dyDescent="0.2">
      <c r="T418" s="1084"/>
    </row>
    <row r="419" spans="20:20" x14ac:dyDescent="0.2">
      <c r="T419" s="1084"/>
    </row>
    <row r="420" spans="20:20" x14ac:dyDescent="0.2">
      <c r="T420" s="1084"/>
    </row>
    <row r="421" spans="20:20" x14ac:dyDescent="0.2">
      <c r="T421" s="1084"/>
    </row>
    <row r="422" spans="20:20" x14ac:dyDescent="0.2">
      <c r="T422" s="1084"/>
    </row>
    <row r="423" spans="20:20" x14ac:dyDescent="0.2">
      <c r="T423" s="1084"/>
    </row>
    <row r="424" spans="20:20" x14ac:dyDescent="0.2">
      <c r="T424" s="1084"/>
    </row>
    <row r="425" spans="20:20" x14ac:dyDescent="0.2">
      <c r="T425" s="1084"/>
    </row>
    <row r="426" spans="20:20" x14ac:dyDescent="0.2">
      <c r="T426" s="1084"/>
    </row>
    <row r="427" spans="20:20" x14ac:dyDescent="0.2">
      <c r="T427" s="1084"/>
    </row>
    <row r="428" spans="20:20" x14ac:dyDescent="0.2">
      <c r="T428" s="1084"/>
    </row>
    <row r="429" spans="20:20" x14ac:dyDescent="0.2">
      <c r="T429" s="1084"/>
    </row>
    <row r="430" spans="20:20" x14ac:dyDescent="0.2">
      <c r="T430" s="1084"/>
    </row>
    <row r="431" spans="20:20" x14ac:dyDescent="0.2">
      <c r="T431" s="1084"/>
    </row>
    <row r="432" spans="20:20" x14ac:dyDescent="0.2">
      <c r="T432" s="1084"/>
    </row>
    <row r="433" spans="20:20" x14ac:dyDescent="0.2">
      <c r="T433" s="1084"/>
    </row>
    <row r="434" spans="20:20" x14ac:dyDescent="0.2">
      <c r="T434" s="1084"/>
    </row>
    <row r="435" spans="20:20" x14ac:dyDescent="0.2">
      <c r="T435" s="1084"/>
    </row>
    <row r="436" spans="20:20" x14ac:dyDescent="0.2">
      <c r="T436" s="1084"/>
    </row>
    <row r="437" spans="20:20" x14ac:dyDescent="0.2">
      <c r="T437" s="1084"/>
    </row>
    <row r="438" spans="20:20" x14ac:dyDescent="0.2">
      <c r="T438" s="1084"/>
    </row>
    <row r="439" spans="20:20" x14ac:dyDescent="0.2">
      <c r="T439" s="1084"/>
    </row>
    <row r="440" spans="20:20" x14ac:dyDescent="0.2">
      <c r="T440" s="1084"/>
    </row>
    <row r="441" spans="20:20" x14ac:dyDescent="0.2">
      <c r="T441" s="1084"/>
    </row>
    <row r="442" spans="20:20" x14ac:dyDescent="0.2">
      <c r="T442" s="1084"/>
    </row>
    <row r="443" spans="20:20" x14ac:dyDescent="0.2">
      <c r="T443" s="1084"/>
    </row>
    <row r="444" spans="20:20" x14ac:dyDescent="0.2">
      <c r="T444" s="1084"/>
    </row>
    <row r="445" spans="20:20" x14ac:dyDescent="0.2">
      <c r="T445" s="1084"/>
    </row>
    <row r="446" spans="20:20" x14ac:dyDescent="0.2">
      <c r="T446" s="1084"/>
    </row>
    <row r="447" spans="20:20" x14ac:dyDescent="0.2">
      <c r="T447" s="1084"/>
    </row>
    <row r="448" spans="20:20" x14ac:dyDescent="0.2">
      <c r="T448" s="1084"/>
    </row>
    <row r="449" spans="20:20" x14ac:dyDescent="0.2">
      <c r="T449" s="1084"/>
    </row>
    <row r="450" spans="20:20" x14ac:dyDescent="0.2">
      <c r="T450" s="1084"/>
    </row>
    <row r="451" spans="20:20" x14ac:dyDescent="0.2">
      <c r="T451" s="1084"/>
    </row>
    <row r="452" spans="20:20" x14ac:dyDescent="0.2">
      <c r="T452" s="1084"/>
    </row>
    <row r="453" spans="20:20" x14ac:dyDescent="0.2">
      <c r="T453" s="1084"/>
    </row>
    <row r="454" spans="20:20" x14ac:dyDescent="0.2">
      <c r="T454" s="1084"/>
    </row>
    <row r="455" spans="20:20" x14ac:dyDescent="0.2">
      <c r="T455" s="1084"/>
    </row>
    <row r="456" spans="20:20" x14ac:dyDescent="0.2">
      <c r="T456" s="1084"/>
    </row>
    <row r="457" spans="20:20" x14ac:dyDescent="0.2">
      <c r="T457" s="1084"/>
    </row>
    <row r="458" spans="20:20" x14ac:dyDescent="0.2">
      <c r="T458" s="1084"/>
    </row>
    <row r="459" spans="20:20" x14ac:dyDescent="0.2">
      <c r="T459" s="1084"/>
    </row>
    <row r="460" spans="20:20" x14ac:dyDescent="0.2">
      <c r="T460" s="1084"/>
    </row>
    <row r="461" spans="20:20" x14ac:dyDescent="0.2">
      <c r="T461" s="1084"/>
    </row>
    <row r="462" spans="20:20" x14ac:dyDescent="0.2">
      <c r="T462" s="1084"/>
    </row>
    <row r="463" spans="20:20" x14ac:dyDescent="0.2">
      <c r="T463" s="1084"/>
    </row>
    <row r="464" spans="20:20" x14ac:dyDescent="0.2">
      <c r="T464" s="1084"/>
    </row>
    <row r="465" spans="20:20" x14ac:dyDescent="0.2">
      <c r="T465" s="1084"/>
    </row>
    <row r="466" spans="20:20" x14ac:dyDescent="0.2">
      <c r="T466" s="1084"/>
    </row>
    <row r="467" spans="20:20" x14ac:dyDescent="0.2">
      <c r="T467" s="1084"/>
    </row>
    <row r="468" spans="20:20" x14ac:dyDescent="0.2">
      <c r="T468" s="1084"/>
    </row>
    <row r="469" spans="20:20" x14ac:dyDescent="0.2">
      <c r="T469" s="1084"/>
    </row>
    <row r="470" spans="20:20" x14ac:dyDescent="0.2">
      <c r="T470" s="1084"/>
    </row>
    <row r="471" spans="20:20" x14ac:dyDescent="0.2">
      <c r="T471" s="1084"/>
    </row>
    <row r="472" spans="20:20" x14ac:dyDescent="0.2">
      <c r="T472" s="1084"/>
    </row>
    <row r="473" spans="20:20" x14ac:dyDescent="0.2">
      <c r="T473" s="1084"/>
    </row>
    <row r="474" spans="20:20" x14ac:dyDescent="0.2">
      <c r="T474" s="1084"/>
    </row>
    <row r="475" spans="20:20" x14ac:dyDescent="0.2">
      <c r="T475" s="1084"/>
    </row>
    <row r="476" spans="20:20" x14ac:dyDescent="0.2">
      <c r="T476" s="1084"/>
    </row>
    <row r="477" spans="20:20" x14ac:dyDescent="0.2">
      <c r="T477" s="1084"/>
    </row>
    <row r="478" spans="20:20" x14ac:dyDescent="0.2">
      <c r="T478" s="1084"/>
    </row>
    <row r="479" spans="20:20" x14ac:dyDescent="0.2">
      <c r="T479" s="1084"/>
    </row>
    <row r="480" spans="20:20" x14ac:dyDescent="0.2">
      <c r="T480" s="1084"/>
    </row>
    <row r="481" spans="20:20" x14ac:dyDescent="0.2">
      <c r="T481" s="1084"/>
    </row>
    <row r="482" spans="20:20" x14ac:dyDescent="0.2">
      <c r="T482" s="1084"/>
    </row>
    <row r="483" spans="20:20" x14ac:dyDescent="0.2">
      <c r="T483" s="1084"/>
    </row>
    <row r="484" spans="20:20" x14ac:dyDescent="0.2">
      <c r="T484" s="1084"/>
    </row>
    <row r="485" spans="20:20" x14ac:dyDescent="0.2">
      <c r="T485" s="1084"/>
    </row>
    <row r="486" spans="20:20" x14ac:dyDescent="0.2">
      <c r="T486" s="1084"/>
    </row>
    <row r="487" spans="20:20" x14ac:dyDescent="0.2">
      <c r="T487" s="1084"/>
    </row>
    <row r="488" spans="20:20" x14ac:dyDescent="0.2">
      <c r="T488" s="1084"/>
    </row>
    <row r="489" spans="20:20" x14ac:dyDescent="0.2">
      <c r="T489" s="1084"/>
    </row>
    <row r="490" spans="20:20" x14ac:dyDescent="0.2">
      <c r="T490" s="1084"/>
    </row>
    <row r="491" spans="20:20" x14ac:dyDescent="0.2">
      <c r="T491" s="1084"/>
    </row>
    <row r="492" spans="20:20" x14ac:dyDescent="0.2">
      <c r="T492" s="1084"/>
    </row>
    <row r="493" spans="20:20" x14ac:dyDescent="0.2">
      <c r="T493" s="1084"/>
    </row>
    <row r="494" spans="20:20" x14ac:dyDescent="0.2">
      <c r="T494" s="1084"/>
    </row>
    <row r="495" spans="20:20" x14ac:dyDescent="0.2">
      <c r="T495" s="1084"/>
    </row>
    <row r="496" spans="20:20" x14ac:dyDescent="0.2">
      <c r="T496" s="1084"/>
    </row>
    <row r="497" spans="20:20" x14ac:dyDescent="0.2">
      <c r="T497" s="1084"/>
    </row>
    <row r="498" spans="20:20" x14ac:dyDescent="0.2">
      <c r="T498" s="1084"/>
    </row>
    <row r="499" spans="20:20" x14ac:dyDescent="0.2">
      <c r="T499" s="1084"/>
    </row>
    <row r="500" spans="20:20" x14ac:dyDescent="0.2">
      <c r="T500" s="1084"/>
    </row>
    <row r="501" spans="20:20" x14ac:dyDescent="0.2">
      <c r="T501" s="1084"/>
    </row>
    <row r="502" spans="20:20" x14ac:dyDescent="0.2">
      <c r="T502" s="1084"/>
    </row>
    <row r="503" spans="20:20" x14ac:dyDescent="0.2">
      <c r="T503" s="1084"/>
    </row>
    <row r="504" spans="20:20" x14ac:dyDescent="0.2">
      <c r="T504" s="1084"/>
    </row>
    <row r="505" spans="20:20" x14ac:dyDescent="0.2">
      <c r="T505" s="1084"/>
    </row>
    <row r="506" spans="20:20" x14ac:dyDescent="0.2">
      <c r="T506" s="1084"/>
    </row>
    <row r="507" spans="20:20" x14ac:dyDescent="0.2">
      <c r="T507" s="1084"/>
    </row>
    <row r="508" spans="20:20" x14ac:dyDescent="0.2">
      <c r="T508" s="1084"/>
    </row>
    <row r="509" spans="20:20" x14ac:dyDescent="0.2">
      <c r="T509" s="1084"/>
    </row>
    <row r="510" spans="20:20" x14ac:dyDescent="0.2">
      <c r="T510" s="1084"/>
    </row>
    <row r="511" spans="20:20" x14ac:dyDescent="0.2">
      <c r="T511" s="1084"/>
    </row>
    <row r="512" spans="20:20" x14ac:dyDescent="0.2">
      <c r="T512" s="1084"/>
    </row>
    <row r="513" spans="20:20" x14ac:dyDescent="0.2">
      <c r="T513" s="1084"/>
    </row>
    <row r="514" spans="20:20" x14ac:dyDescent="0.2">
      <c r="T514" s="1084"/>
    </row>
    <row r="515" spans="20:20" x14ac:dyDescent="0.2">
      <c r="T515" s="1084"/>
    </row>
    <row r="516" spans="20:20" x14ac:dyDescent="0.2">
      <c r="T516" s="1084"/>
    </row>
    <row r="517" spans="20:20" x14ac:dyDescent="0.2">
      <c r="T517" s="1084"/>
    </row>
    <row r="518" spans="20:20" x14ac:dyDescent="0.2">
      <c r="T518" s="1084"/>
    </row>
    <row r="519" spans="20:20" x14ac:dyDescent="0.2">
      <c r="T519" s="1084"/>
    </row>
    <row r="520" spans="20:20" x14ac:dyDescent="0.2">
      <c r="T520" s="1084"/>
    </row>
    <row r="521" spans="20:20" x14ac:dyDescent="0.2">
      <c r="T521" s="1084"/>
    </row>
    <row r="522" spans="20:20" x14ac:dyDescent="0.2">
      <c r="T522" s="1084"/>
    </row>
    <row r="523" spans="20:20" x14ac:dyDescent="0.2">
      <c r="T523" s="1084"/>
    </row>
    <row r="524" spans="20:20" x14ac:dyDescent="0.2">
      <c r="T524" s="1084"/>
    </row>
    <row r="525" spans="20:20" x14ac:dyDescent="0.2">
      <c r="T525" s="1084"/>
    </row>
    <row r="526" spans="20:20" x14ac:dyDescent="0.2">
      <c r="T526" s="1084"/>
    </row>
    <row r="527" spans="20:20" x14ac:dyDescent="0.2">
      <c r="T527" s="1084"/>
    </row>
    <row r="528" spans="20:20" x14ac:dyDescent="0.2">
      <c r="T528" s="1084"/>
    </row>
    <row r="529" spans="20:20" x14ac:dyDescent="0.2">
      <c r="T529" s="1084"/>
    </row>
    <row r="530" spans="20:20" x14ac:dyDescent="0.2">
      <c r="T530" s="1084"/>
    </row>
    <row r="531" spans="20:20" x14ac:dyDescent="0.2">
      <c r="T531" s="1084"/>
    </row>
    <row r="532" spans="20:20" x14ac:dyDescent="0.2">
      <c r="T532" s="1084"/>
    </row>
    <row r="533" spans="20:20" x14ac:dyDescent="0.2">
      <c r="T533" s="1084"/>
    </row>
    <row r="534" spans="20:20" x14ac:dyDescent="0.2">
      <c r="T534" s="1084"/>
    </row>
    <row r="535" spans="20:20" x14ac:dyDescent="0.2">
      <c r="T535" s="1084"/>
    </row>
    <row r="536" spans="20:20" x14ac:dyDescent="0.2">
      <c r="T536" s="1084"/>
    </row>
    <row r="537" spans="20:20" x14ac:dyDescent="0.2">
      <c r="T537" s="1084"/>
    </row>
    <row r="538" spans="20:20" x14ac:dyDescent="0.2">
      <c r="T538" s="1084"/>
    </row>
    <row r="539" spans="20:20" x14ac:dyDescent="0.2">
      <c r="T539" s="1084"/>
    </row>
    <row r="540" spans="20:20" x14ac:dyDescent="0.2">
      <c r="T540" s="1084"/>
    </row>
    <row r="541" spans="20:20" x14ac:dyDescent="0.2">
      <c r="T541" s="1084"/>
    </row>
    <row r="542" spans="20:20" x14ac:dyDescent="0.2">
      <c r="T542" s="1084"/>
    </row>
    <row r="543" spans="20:20" x14ac:dyDescent="0.2">
      <c r="T543" s="1084"/>
    </row>
    <row r="544" spans="20:20" x14ac:dyDescent="0.2">
      <c r="T544" s="1084"/>
    </row>
    <row r="545" spans="20:20" x14ac:dyDescent="0.2">
      <c r="T545" s="1084"/>
    </row>
    <row r="546" spans="20:20" x14ac:dyDescent="0.2">
      <c r="T546" s="1084"/>
    </row>
    <row r="547" spans="20:20" x14ac:dyDescent="0.2">
      <c r="T547" s="1084"/>
    </row>
    <row r="548" spans="20:20" x14ac:dyDescent="0.2">
      <c r="T548" s="1084"/>
    </row>
    <row r="549" spans="20:20" x14ac:dyDescent="0.2">
      <c r="T549" s="1084"/>
    </row>
    <row r="550" spans="20:20" x14ac:dyDescent="0.2">
      <c r="T550" s="1084"/>
    </row>
    <row r="551" spans="20:20" x14ac:dyDescent="0.2">
      <c r="T551" s="1084"/>
    </row>
    <row r="552" spans="20:20" x14ac:dyDescent="0.2">
      <c r="T552" s="1084"/>
    </row>
    <row r="553" spans="20:20" x14ac:dyDescent="0.2">
      <c r="T553" s="1084"/>
    </row>
    <row r="554" spans="20:20" x14ac:dyDescent="0.2">
      <c r="T554" s="1084"/>
    </row>
    <row r="555" spans="20:20" x14ac:dyDescent="0.2">
      <c r="T555" s="1084"/>
    </row>
    <row r="556" spans="20:20" x14ac:dyDescent="0.2">
      <c r="T556" s="1084"/>
    </row>
    <row r="557" spans="20:20" x14ac:dyDescent="0.2">
      <c r="T557" s="1084"/>
    </row>
    <row r="558" spans="20:20" x14ac:dyDescent="0.2">
      <c r="T558" s="1084"/>
    </row>
    <row r="559" spans="20:20" x14ac:dyDescent="0.2">
      <c r="T559" s="1084"/>
    </row>
    <row r="560" spans="20:20" x14ac:dyDescent="0.2">
      <c r="T560" s="1084"/>
    </row>
    <row r="561" spans="20:20" x14ac:dyDescent="0.2">
      <c r="T561" s="1084"/>
    </row>
    <row r="562" spans="20:20" x14ac:dyDescent="0.2">
      <c r="T562" s="1084"/>
    </row>
    <row r="563" spans="20:20" x14ac:dyDescent="0.2">
      <c r="T563" s="1084"/>
    </row>
    <row r="564" spans="20:20" x14ac:dyDescent="0.2">
      <c r="T564" s="1084"/>
    </row>
    <row r="565" spans="20:20" x14ac:dyDescent="0.2">
      <c r="T565" s="1084"/>
    </row>
    <row r="566" spans="20:20" x14ac:dyDescent="0.2">
      <c r="T566" s="1084"/>
    </row>
    <row r="567" spans="20:20" x14ac:dyDescent="0.2">
      <c r="T567" s="1084"/>
    </row>
    <row r="568" spans="20:20" x14ac:dyDescent="0.2">
      <c r="T568" s="1084"/>
    </row>
    <row r="569" spans="20:20" x14ac:dyDescent="0.2">
      <c r="T569" s="1084"/>
    </row>
    <row r="570" spans="20:20" x14ac:dyDescent="0.2">
      <c r="T570" s="1084"/>
    </row>
    <row r="571" spans="20:20" x14ac:dyDescent="0.2">
      <c r="T571" s="1084"/>
    </row>
    <row r="572" spans="20:20" x14ac:dyDescent="0.2">
      <c r="T572" s="1084"/>
    </row>
    <row r="573" spans="20:20" x14ac:dyDescent="0.2">
      <c r="T573" s="1084"/>
    </row>
    <row r="574" spans="20:20" x14ac:dyDescent="0.2">
      <c r="T574" s="1084"/>
    </row>
    <row r="575" spans="20:20" x14ac:dyDescent="0.2">
      <c r="T575" s="1084"/>
    </row>
    <row r="576" spans="20:20" x14ac:dyDescent="0.2">
      <c r="T576" s="1084"/>
    </row>
    <row r="577" spans="20:20" x14ac:dyDescent="0.2">
      <c r="T577" s="1084"/>
    </row>
    <row r="578" spans="20:20" x14ac:dyDescent="0.2">
      <c r="T578" s="1084"/>
    </row>
    <row r="579" spans="20:20" x14ac:dyDescent="0.2">
      <c r="T579" s="1084"/>
    </row>
    <row r="580" spans="20:20" x14ac:dyDescent="0.2">
      <c r="T580" s="1084"/>
    </row>
    <row r="581" spans="20:20" x14ac:dyDescent="0.2">
      <c r="T581" s="1084"/>
    </row>
    <row r="582" spans="20:20" x14ac:dyDescent="0.2">
      <c r="T582" s="1084"/>
    </row>
    <row r="583" spans="20:20" x14ac:dyDescent="0.2">
      <c r="T583" s="1084"/>
    </row>
    <row r="584" spans="20:20" x14ac:dyDescent="0.2">
      <c r="T584" s="1084"/>
    </row>
    <row r="585" spans="20:20" x14ac:dyDescent="0.2">
      <c r="T585" s="1084"/>
    </row>
    <row r="586" spans="20:20" x14ac:dyDescent="0.2">
      <c r="T586" s="1084"/>
    </row>
    <row r="587" spans="20:20" x14ac:dyDescent="0.2">
      <c r="T587" s="1084"/>
    </row>
    <row r="588" spans="20:20" x14ac:dyDescent="0.2">
      <c r="T588" s="1084"/>
    </row>
    <row r="589" spans="20:20" x14ac:dyDescent="0.2">
      <c r="T589" s="1084"/>
    </row>
    <row r="590" spans="20:20" x14ac:dyDescent="0.2">
      <c r="T590" s="1084"/>
    </row>
    <row r="591" spans="20:20" x14ac:dyDescent="0.2">
      <c r="T591" s="1084"/>
    </row>
    <row r="592" spans="20:20" x14ac:dyDescent="0.2">
      <c r="T592" s="1084"/>
    </row>
    <row r="593" spans="20:20" x14ac:dyDescent="0.2">
      <c r="T593" s="1084"/>
    </row>
    <row r="594" spans="20:20" x14ac:dyDescent="0.2">
      <c r="T594" s="1084"/>
    </row>
    <row r="595" spans="20:20" x14ac:dyDescent="0.2">
      <c r="T595" s="1084"/>
    </row>
    <row r="596" spans="20:20" x14ac:dyDescent="0.2">
      <c r="T596" s="1084"/>
    </row>
    <row r="597" spans="20:20" x14ac:dyDescent="0.2">
      <c r="T597" s="1084"/>
    </row>
    <row r="598" spans="20:20" x14ac:dyDescent="0.2">
      <c r="T598" s="1084"/>
    </row>
    <row r="599" spans="20:20" x14ac:dyDescent="0.2">
      <c r="T599" s="1084"/>
    </row>
    <row r="600" spans="20:20" x14ac:dyDescent="0.2">
      <c r="T600" s="1084"/>
    </row>
    <row r="601" spans="20:20" x14ac:dyDescent="0.2">
      <c r="T601" s="1084"/>
    </row>
    <row r="602" spans="20:20" x14ac:dyDescent="0.2">
      <c r="T602" s="1084"/>
    </row>
    <row r="603" spans="20:20" x14ac:dyDescent="0.2">
      <c r="T603" s="1084"/>
    </row>
    <row r="604" spans="20:20" x14ac:dyDescent="0.2">
      <c r="T604" s="1084"/>
    </row>
    <row r="605" spans="20:20" x14ac:dyDescent="0.2">
      <c r="T605" s="1084"/>
    </row>
    <row r="606" spans="20:20" x14ac:dyDescent="0.2">
      <c r="T606" s="1084"/>
    </row>
    <row r="607" spans="20:20" x14ac:dyDescent="0.2">
      <c r="T607" s="1084"/>
    </row>
    <row r="608" spans="20:20" x14ac:dyDescent="0.2">
      <c r="T608" s="1084"/>
    </row>
    <row r="609" spans="20:20" x14ac:dyDescent="0.2">
      <c r="T609" s="1084"/>
    </row>
    <row r="610" spans="20:20" x14ac:dyDescent="0.2">
      <c r="T610" s="1084"/>
    </row>
    <row r="611" spans="20:20" x14ac:dyDescent="0.2">
      <c r="T611" s="1084"/>
    </row>
    <row r="612" spans="20:20" x14ac:dyDescent="0.2">
      <c r="T612" s="1084"/>
    </row>
    <row r="613" spans="20:20" x14ac:dyDescent="0.2">
      <c r="T613" s="1084"/>
    </row>
    <row r="614" spans="20:20" x14ac:dyDescent="0.2">
      <c r="T614" s="1084"/>
    </row>
    <row r="615" spans="20:20" x14ac:dyDescent="0.2">
      <c r="T615" s="1084"/>
    </row>
    <row r="616" spans="20:20" x14ac:dyDescent="0.2">
      <c r="T616" s="1084"/>
    </row>
    <row r="617" spans="20:20" x14ac:dyDescent="0.2">
      <c r="T617" s="1084"/>
    </row>
    <row r="618" spans="20:20" x14ac:dyDescent="0.2">
      <c r="T618" s="1084"/>
    </row>
    <row r="619" spans="20:20" x14ac:dyDescent="0.2">
      <c r="T619" s="1084"/>
    </row>
    <row r="620" spans="20:20" x14ac:dyDescent="0.2">
      <c r="T620" s="1084"/>
    </row>
    <row r="621" spans="20:20" x14ac:dyDescent="0.2">
      <c r="T621" s="1084"/>
    </row>
    <row r="622" spans="20:20" x14ac:dyDescent="0.2">
      <c r="T622" s="1084"/>
    </row>
    <row r="623" spans="20:20" x14ac:dyDescent="0.2">
      <c r="T623" s="1084"/>
    </row>
    <row r="624" spans="20:20" x14ac:dyDescent="0.2">
      <c r="T624" s="1084"/>
    </row>
    <row r="625" spans="20:20" x14ac:dyDescent="0.2">
      <c r="T625" s="1084"/>
    </row>
    <row r="626" spans="20:20" x14ac:dyDescent="0.2">
      <c r="T626" s="1084"/>
    </row>
    <row r="627" spans="20:20" x14ac:dyDescent="0.2">
      <c r="T627" s="1084"/>
    </row>
    <row r="628" spans="20:20" x14ac:dyDescent="0.2">
      <c r="T628" s="1084"/>
    </row>
    <row r="629" spans="20:20" x14ac:dyDescent="0.2">
      <c r="T629" s="1084"/>
    </row>
    <row r="630" spans="20:20" x14ac:dyDescent="0.2">
      <c r="T630" s="1084"/>
    </row>
    <row r="631" spans="20:20" x14ac:dyDescent="0.2">
      <c r="T631" s="1084"/>
    </row>
    <row r="632" spans="20:20" x14ac:dyDescent="0.2">
      <c r="T632" s="1084"/>
    </row>
    <row r="633" spans="20:20" x14ac:dyDescent="0.2">
      <c r="T633" s="1084"/>
    </row>
    <row r="634" spans="20:20" x14ac:dyDescent="0.2">
      <c r="T634" s="1084"/>
    </row>
    <row r="635" spans="20:20" x14ac:dyDescent="0.2">
      <c r="T635" s="1084"/>
    </row>
    <row r="636" spans="20:20" x14ac:dyDescent="0.2">
      <c r="T636" s="1084"/>
    </row>
    <row r="637" spans="20:20" x14ac:dyDescent="0.2">
      <c r="T637" s="1084"/>
    </row>
    <row r="638" spans="20:20" x14ac:dyDescent="0.2">
      <c r="T638" s="1084"/>
    </row>
    <row r="639" spans="20:20" x14ac:dyDescent="0.2">
      <c r="T639" s="1084"/>
    </row>
    <row r="640" spans="20:20" x14ac:dyDescent="0.2">
      <c r="T640" s="1084"/>
    </row>
    <row r="641" spans="20:20" x14ac:dyDescent="0.2">
      <c r="T641" s="1084"/>
    </row>
    <row r="642" spans="20:20" x14ac:dyDescent="0.2">
      <c r="T642" s="1084"/>
    </row>
    <row r="643" spans="20:20" x14ac:dyDescent="0.2">
      <c r="T643" s="1084"/>
    </row>
    <row r="644" spans="20:20" x14ac:dyDescent="0.2">
      <c r="T644" s="1084"/>
    </row>
    <row r="645" spans="20:20" x14ac:dyDescent="0.2">
      <c r="T645" s="1084"/>
    </row>
    <row r="646" spans="20:20" x14ac:dyDescent="0.2">
      <c r="T646" s="1084"/>
    </row>
    <row r="647" spans="20:20" x14ac:dyDescent="0.2">
      <c r="T647" s="1084"/>
    </row>
    <row r="648" spans="20:20" x14ac:dyDescent="0.2">
      <c r="T648" s="1084"/>
    </row>
    <row r="649" spans="20:20" x14ac:dyDescent="0.2">
      <c r="T649" s="1084"/>
    </row>
    <row r="650" spans="20:20" x14ac:dyDescent="0.2">
      <c r="T650" s="1084"/>
    </row>
    <row r="651" spans="20:20" x14ac:dyDescent="0.2">
      <c r="T651" s="1084"/>
    </row>
    <row r="652" spans="20:20" x14ac:dyDescent="0.2">
      <c r="T652" s="1084"/>
    </row>
    <row r="653" spans="20:20" x14ac:dyDescent="0.2">
      <c r="T653" s="1084"/>
    </row>
    <row r="654" spans="20:20" x14ac:dyDescent="0.2">
      <c r="T654" s="1084"/>
    </row>
    <row r="655" spans="20:20" x14ac:dyDescent="0.2">
      <c r="T655" s="1084"/>
    </row>
    <row r="656" spans="20:20" x14ac:dyDescent="0.2">
      <c r="T656" s="1084"/>
    </row>
    <row r="657" spans="20:20" x14ac:dyDescent="0.2">
      <c r="T657" s="1084"/>
    </row>
    <row r="658" spans="20:20" x14ac:dyDescent="0.2">
      <c r="T658" s="1084"/>
    </row>
    <row r="659" spans="20:20" x14ac:dyDescent="0.2">
      <c r="T659" s="1084"/>
    </row>
    <row r="660" spans="20:20" x14ac:dyDescent="0.2">
      <c r="T660" s="1084"/>
    </row>
    <row r="661" spans="20:20" x14ac:dyDescent="0.2">
      <c r="T661" s="1084"/>
    </row>
    <row r="662" spans="20:20" x14ac:dyDescent="0.2">
      <c r="T662" s="1084"/>
    </row>
    <row r="663" spans="20:20" x14ac:dyDescent="0.2">
      <c r="T663" s="1084"/>
    </row>
    <row r="664" spans="20:20" x14ac:dyDescent="0.2">
      <c r="T664" s="1084"/>
    </row>
    <row r="665" spans="20:20" x14ac:dyDescent="0.2">
      <c r="T665" s="1084"/>
    </row>
    <row r="666" spans="20:20" x14ac:dyDescent="0.2">
      <c r="T666" s="1084"/>
    </row>
    <row r="667" spans="20:20" x14ac:dyDescent="0.2">
      <c r="T667" s="1084"/>
    </row>
    <row r="668" spans="20:20" x14ac:dyDescent="0.2">
      <c r="T668" s="1084"/>
    </row>
    <row r="669" spans="20:20" x14ac:dyDescent="0.2">
      <c r="T669" s="1084"/>
    </row>
    <row r="670" spans="20:20" x14ac:dyDescent="0.2">
      <c r="T670" s="1084"/>
    </row>
    <row r="671" spans="20:20" x14ac:dyDescent="0.2">
      <c r="T671" s="1084"/>
    </row>
    <row r="672" spans="20:20" x14ac:dyDescent="0.2">
      <c r="T672" s="1084"/>
    </row>
    <row r="673" spans="20:20" x14ac:dyDescent="0.2">
      <c r="T673" s="1084"/>
    </row>
    <row r="674" spans="20:20" x14ac:dyDescent="0.2">
      <c r="T674" s="1084"/>
    </row>
    <row r="675" spans="20:20" x14ac:dyDescent="0.2">
      <c r="T675" s="1084"/>
    </row>
    <row r="676" spans="20:20" x14ac:dyDescent="0.2">
      <c r="T676" s="1084"/>
    </row>
    <row r="677" spans="20:20" x14ac:dyDescent="0.2">
      <c r="T677" s="1084"/>
    </row>
    <row r="678" spans="20:20" x14ac:dyDescent="0.2">
      <c r="T678" s="1084"/>
    </row>
    <row r="679" spans="20:20" x14ac:dyDescent="0.2">
      <c r="T679" s="1084"/>
    </row>
    <row r="680" spans="20:20" x14ac:dyDescent="0.2">
      <c r="T680" s="1084"/>
    </row>
    <row r="681" spans="20:20" x14ac:dyDescent="0.2">
      <c r="T681" s="1084"/>
    </row>
    <row r="682" spans="20:20" x14ac:dyDescent="0.2">
      <c r="T682" s="1084"/>
    </row>
    <row r="683" spans="20:20" x14ac:dyDescent="0.2">
      <c r="T683" s="1084"/>
    </row>
    <row r="684" spans="20:20" x14ac:dyDescent="0.2">
      <c r="T684" s="1084"/>
    </row>
    <row r="685" spans="20:20" x14ac:dyDescent="0.2">
      <c r="T685" s="1084"/>
    </row>
    <row r="686" spans="20:20" x14ac:dyDescent="0.2">
      <c r="T686" s="1084"/>
    </row>
    <row r="687" spans="20:20" x14ac:dyDescent="0.2">
      <c r="T687" s="1084"/>
    </row>
    <row r="688" spans="20:20" x14ac:dyDescent="0.2">
      <c r="T688" s="1084"/>
    </row>
    <row r="689" spans="20:20" x14ac:dyDescent="0.2">
      <c r="T689" s="1084"/>
    </row>
    <row r="690" spans="20:20" x14ac:dyDescent="0.2">
      <c r="T690" s="1084"/>
    </row>
    <row r="691" spans="20:20" x14ac:dyDescent="0.2">
      <c r="T691" s="1084"/>
    </row>
    <row r="692" spans="20:20" x14ac:dyDescent="0.2">
      <c r="T692" s="1084"/>
    </row>
    <row r="693" spans="20:20" x14ac:dyDescent="0.2">
      <c r="T693" s="1084"/>
    </row>
    <row r="694" spans="20:20" x14ac:dyDescent="0.2">
      <c r="T694" s="1084"/>
    </row>
    <row r="695" spans="20:20" x14ac:dyDescent="0.2">
      <c r="T695" s="1084"/>
    </row>
    <row r="696" spans="20:20" x14ac:dyDescent="0.2">
      <c r="T696" s="1084"/>
    </row>
    <row r="697" spans="20:20" x14ac:dyDescent="0.2">
      <c r="T697" s="1084"/>
    </row>
    <row r="698" spans="20:20" x14ac:dyDescent="0.2">
      <c r="T698" s="1084"/>
    </row>
    <row r="699" spans="20:20" x14ac:dyDescent="0.2">
      <c r="T699" s="1084"/>
    </row>
    <row r="700" spans="20:20" x14ac:dyDescent="0.2">
      <c r="T700" s="1084"/>
    </row>
    <row r="701" spans="20:20" x14ac:dyDescent="0.2">
      <c r="T701" s="1084"/>
    </row>
    <row r="702" spans="20:20" x14ac:dyDescent="0.2">
      <c r="T702" s="1084"/>
    </row>
    <row r="703" spans="20:20" x14ac:dyDescent="0.2">
      <c r="T703" s="1084"/>
    </row>
    <row r="704" spans="20:20" x14ac:dyDescent="0.2">
      <c r="T704" s="1084"/>
    </row>
    <row r="705" spans="20:20" x14ac:dyDescent="0.2">
      <c r="T705" s="1084"/>
    </row>
    <row r="706" spans="20:20" x14ac:dyDescent="0.2">
      <c r="T706" s="1084"/>
    </row>
    <row r="707" spans="20:20" x14ac:dyDescent="0.2">
      <c r="T707" s="1084"/>
    </row>
    <row r="708" spans="20:20" x14ac:dyDescent="0.2">
      <c r="T708" s="1084"/>
    </row>
    <row r="709" spans="20:20" x14ac:dyDescent="0.2">
      <c r="T709" s="1084"/>
    </row>
    <row r="710" spans="20:20" x14ac:dyDescent="0.2">
      <c r="T710" s="1084"/>
    </row>
    <row r="711" spans="20:20" x14ac:dyDescent="0.2">
      <c r="T711" s="1084"/>
    </row>
    <row r="712" spans="20:20" x14ac:dyDescent="0.2">
      <c r="T712" s="1084"/>
    </row>
    <row r="713" spans="20:20" x14ac:dyDescent="0.2">
      <c r="T713" s="1084"/>
    </row>
    <row r="714" spans="20:20" x14ac:dyDescent="0.2">
      <c r="T714" s="1084"/>
    </row>
    <row r="715" spans="20:20" x14ac:dyDescent="0.2">
      <c r="T715" s="1084"/>
    </row>
    <row r="716" spans="20:20" x14ac:dyDescent="0.2">
      <c r="T716" s="1084"/>
    </row>
    <row r="717" spans="20:20" x14ac:dyDescent="0.2">
      <c r="T717" s="1084"/>
    </row>
    <row r="718" spans="20:20" x14ac:dyDescent="0.2">
      <c r="T718" s="1084"/>
    </row>
    <row r="719" spans="20:20" x14ac:dyDescent="0.2">
      <c r="T719" s="1084"/>
    </row>
    <row r="720" spans="20:20" x14ac:dyDescent="0.2">
      <c r="T720" s="1084"/>
    </row>
    <row r="721" spans="20:20" x14ac:dyDescent="0.2">
      <c r="T721" s="1084"/>
    </row>
    <row r="722" spans="20:20" x14ac:dyDescent="0.2">
      <c r="T722" s="1084"/>
    </row>
    <row r="723" spans="20:20" x14ac:dyDescent="0.2">
      <c r="T723" s="1084"/>
    </row>
    <row r="724" spans="20:20" x14ac:dyDescent="0.2">
      <c r="T724" s="1084"/>
    </row>
    <row r="725" spans="20:20" x14ac:dyDescent="0.2">
      <c r="T725" s="1084"/>
    </row>
    <row r="726" spans="20:20" x14ac:dyDescent="0.2">
      <c r="T726" s="1084"/>
    </row>
    <row r="727" spans="20:20" x14ac:dyDescent="0.2">
      <c r="T727" s="1084"/>
    </row>
    <row r="728" spans="20:20" x14ac:dyDescent="0.2">
      <c r="T728" s="1084"/>
    </row>
    <row r="729" spans="20:20" x14ac:dyDescent="0.2">
      <c r="T729" s="1084"/>
    </row>
    <row r="730" spans="20:20" x14ac:dyDescent="0.2">
      <c r="T730" s="1084"/>
    </row>
    <row r="731" spans="20:20" x14ac:dyDescent="0.2">
      <c r="T731" s="1084"/>
    </row>
    <row r="732" spans="20:20" x14ac:dyDescent="0.2">
      <c r="T732" s="1084"/>
    </row>
    <row r="733" spans="20:20" x14ac:dyDescent="0.2">
      <c r="T733" s="1084"/>
    </row>
    <row r="734" spans="20:20" x14ac:dyDescent="0.2">
      <c r="T734" s="1084"/>
    </row>
    <row r="735" spans="20:20" x14ac:dyDescent="0.2">
      <c r="T735" s="1084"/>
    </row>
    <row r="736" spans="20:20" x14ac:dyDescent="0.2">
      <c r="T736" s="1084"/>
    </row>
    <row r="737" spans="20:20" x14ac:dyDescent="0.2">
      <c r="T737" s="1084"/>
    </row>
    <row r="738" spans="20:20" x14ac:dyDescent="0.2">
      <c r="T738" s="1084"/>
    </row>
    <row r="739" spans="20:20" x14ac:dyDescent="0.2">
      <c r="T739" s="1084"/>
    </row>
    <row r="740" spans="20:20" x14ac:dyDescent="0.2">
      <c r="T740" s="1084"/>
    </row>
    <row r="741" spans="20:20" x14ac:dyDescent="0.2">
      <c r="T741" s="1084"/>
    </row>
    <row r="742" spans="20:20" x14ac:dyDescent="0.2">
      <c r="T742" s="1084"/>
    </row>
    <row r="743" spans="20:20" x14ac:dyDescent="0.2">
      <c r="T743" s="1084"/>
    </row>
    <row r="744" spans="20:20" x14ac:dyDescent="0.2">
      <c r="T744" s="1084"/>
    </row>
    <row r="745" spans="20:20" x14ac:dyDescent="0.2">
      <c r="T745" s="1084"/>
    </row>
    <row r="746" spans="20:20" x14ac:dyDescent="0.2">
      <c r="T746" s="1084"/>
    </row>
    <row r="747" spans="20:20" x14ac:dyDescent="0.2">
      <c r="T747" s="1084"/>
    </row>
    <row r="748" spans="20:20" x14ac:dyDescent="0.2">
      <c r="T748" s="1084"/>
    </row>
    <row r="749" spans="20:20" x14ac:dyDescent="0.2">
      <c r="T749" s="1084"/>
    </row>
    <row r="750" spans="20:20" x14ac:dyDescent="0.2">
      <c r="T750" s="1084"/>
    </row>
    <row r="751" spans="20:20" x14ac:dyDescent="0.2">
      <c r="T751" s="1084"/>
    </row>
    <row r="752" spans="20:20" x14ac:dyDescent="0.2">
      <c r="T752" s="1084"/>
    </row>
    <row r="753" spans="20:20" x14ac:dyDescent="0.2">
      <c r="T753" s="1084"/>
    </row>
    <row r="754" spans="20:20" x14ac:dyDescent="0.2">
      <c r="T754" s="1084"/>
    </row>
    <row r="755" spans="20:20" x14ac:dyDescent="0.2">
      <c r="T755" s="1084"/>
    </row>
    <row r="756" spans="20:20" x14ac:dyDescent="0.2">
      <c r="T756" s="1084"/>
    </row>
    <row r="757" spans="20:20" x14ac:dyDescent="0.2">
      <c r="T757" s="1084"/>
    </row>
    <row r="758" spans="20:20" x14ac:dyDescent="0.2">
      <c r="T758" s="1084"/>
    </row>
    <row r="759" spans="20:20" x14ac:dyDescent="0.2">
      <c r="T759" s="1084"/>
    </row>
    <row r="760" spans="20:20" x14ac:dyDescent="0.2">
      <c r="T760" s="1084"/>
    </row>
    <row r="761" spans="20:20" x14ac:dyDescent="0.2">
      <c r="T761" s="1084"/>
    </row>
    <row r="762" spans="20:20" x14ac:dyDescent="0.2">
      <c r="T762" s="1084"/>
    </row>
    <row r="763" spans="20:20" x14ac:dyDescent="0.2">
      <c r="T763" s="1084"/>
    </row>
    <row r="764" spans="20:20" x14ac:dyDescent="0.2">
      <c r="T764" s="1084"/>
    </row>
    <row r="765" spans="20:20" x14ac:dyDescent="0.2">
      <c r="T765" s="1084"/>
    </row>
    <row r="766" spans="20:20" x14ac:dyDescent="0.2">
      <c r="T766" s="1084"/>
    </row>
    <row r="767" spans="20:20" x14ac:dyDescent="0.2">
      <c r="T767" s="1084"/>
    </row>
    <row r="768" spans="20:20" x14ac:dyDescent="0.2">
      <c r="T768" s="1084"/>
    </row>
    <row r="769" spans="20:20" x14ac:dyDescent="0.2">
      <c r="T769" s="1084"/>
    </row>
    <row r="770" spans="20:20" x14ac:dyDescent="0.2">
      <c r="T770" s="1084"/>
    </row>
    <row r="771" spans="20:20" x14ac:dyDescent="0.2">
      <c r="T771" s="1084"/>
    </row>
    <row r="772" spans="20:20" x14ac:dyDescent="0.2">
      <c r="T772" s="1084"/>
    </row>
    <row r="773" spans="20:20" x14ac:dyDescent="0.2">
      <c r="T773" s="1084"/>
    </row>
    <row r="774" spans="20:20" x14ac:dyDescent="0.2">
      <c r="T774" s="1084"/>
    </row>
    <row r="775" spans="20:20" x14ac:dyDescent="0.2">
      <c r="T775" s="1084"/>
    </row>
    <row r="776" spans="20:20" x14ac:dyDescent="0.2">
      <c r="T776" s="1084"/>
    </row>
    <row r="777" spans="20:20" x14ac:dyDescent="0.2">
      <c r="T777" s="1084"/>
    </row>
    <row r="778" spans="20:20" x14ac:dyDescent="0.2">
      <c r="T778" s="1084"/>
    </row>
    <row r="779" spans="20:20" x14ac:dyDescent="0.2">
      <c r="T779" s="1084"/>
    </row>
    <row r="780" spans="20:20" x14ac:dyDescent="0.2">
      <c r="T780" s="1084"/>
    </row>
    <row r="781" spans="20:20" x14ac:dyDescent="0.2">
      <c r="T781" s="1084"/>
    </row>
    <row r="782" spans="20:20" x14ac:dyDescent="0.2">
      <c r="T782" s="1084"/>
    </row>
    <row r="783" spans="20:20" x14ac:dyDescent="0.2">
      <c r="T783" s="1084"/>
    </row>
    <row r="784" spans="20:20" x14ac:dyDescent="0.2">
      <c r="T784" s="1084"/>
    </row>
    <row r="785" spans="20:20" x14ac:dyDescent="0.2">
      <c r="T785" s="1084"/>
    </row>
    <row r="786" spans="20:20" x14ac:dyDescent="0.2">
      <c r="T786" s="1084"/>
    </row>
    <row r="787" spans="20:20" x14ac:dyDescent="0.2">
      <c r="T787" s="1084"/>
    </row>
    <row r="788" spans="20:20" x14ac:dyDescent="0.2">
      <c r="T788" s="1084"/>
    </row>
    <row r="789" spans="20:20" x14ac:dyDescent="0.2">
      <c r="T789" s="1084"/>
    </row>
    <row r="790" spans="20:20" x14ac:dyDescent="0.2">
      <c r="T790" s="1084"/>
    </row>
    <row r="791" spans="20:20" x14ac:dyDescent="0.2">
      <c r="T791" s="1084"/>
    </row>
    <row r="792" spans="20:20" x14ac:dyDescent="0.2">
      <c r="T792" s="1084"/>
    </row>
    <row r="793" spans="20:20" x14ac:dyDescent="0.2">
      <c r="T793" s="1084"/>
    </row>
    <row r="794" spans="20:20" x14ac:dyDescent="0.2">
      <c r="T794" s="1084"/>
    </row>
    <row r="795" spans="20:20" x14ac:dyDescent="0.2">
      <c r="T795" s="1084"/>
    </row>
    <row r="796" spans="20:20" x14ac:dyDescent="0.2">
      <c r="T796" s="1084"/>
    </row>
    <row r="797" spans="20:20" x14ac:dyDescent="0.2">
      <c r="T797" s="1084"/>
    </row>
    <row r="798" spans="20:20" x14ac:dyDescent="0.2">
      <c r="T798" s="1084"/>
    </row>
    <row r="799" spans="20:20" x14ac:dyDescent="0.2">
      <c r="T799" s="1084"/>
    </row>
    <row r="800" spans="20:20" x14ac:dyDescent="0.2">
      <c r="T800" s="1084"/>
    </row>
    <row r="801" spans="20:20" x14ac:dyDescent="0.2">
      <c r="T801" s="1084"/>
    </row>
    <row r="802" spans="20:20" x14ac:dyDescent="0.2">
      <c r="T802" s="1084"/>
    </row>
    <row r="803" spans="20:20" x14ac:dyDescent="0.2">
      <c r="T803" s="1084"/>
    </row>
    <row r="804" spans="20:20" x14ac:dyDescent="0.2">
      <c r="T804" s="1084"/>
    </row>
    <row r="805" spans="20:20" x14ac:dyDescent="0.2">
      <c r="T805" s="1084"/>
    </row>
    <row r="806" spans="20:20" x14ac:dyDescent="0.2">
      <c r="T806" s="1084"/>
    </row>
    <row r="807" spans="20:20" x14ac:dyDescent="0.2">
      <c r="T807" s="1084"/>
    </row>
    <row r="808" spans="20:20" x14ac:dyDescent="0.2">
      <c r="T808" s="1084"/>
    </row>
    <row r="809" spans="20:20" x14ac:dyDescent="0.2">
      <c r="T809" s="1084"/>
    </row>
    <row r="810" spans="20:20" x14ac:dyDescent="0.2">
      <c r="T810" s="1084"/>
    </row>
    <row r="811" spans="20:20" x14ac:dyDescent="0.2">
      <c r="T811" s="1084"/>
    </row>
    <row r="812" spans="20:20" x14ac:dyDescent="0.2">
      <c r="T812" s="1084"/>
    </row>
    <row r="813" spans="20:20" x14ac:dyDescent="0.2">
      <c r="T813" s="1084"/>
    </row>
    <row r="814" spans="20:20" x14ac:dyDescent="0.2">
      <c r="T814" s="1084"/>
    </row>
    <row r="815" spans="20:20" x14ac:dyDescent="0.2">
      <c r="T815" s="1084"/>
    </row>
    <row r="816" spans="20:20" x14ac:dyDescent="0.2">
      <c r="T816" s="1084"/>
    </row>
    <row r="817" spans="20:20" x14ac:dyDescent="0.2">
      <c r="T817" s="1084"/>
    </row>
    <row r="818" spans="20:20" x14ac:dyDescent="0.2">
      <c r="T818" s="1084"/>
    </row>
    <row r="819" spans="20:20" x14ac:dyDescent="0.2">
      <c r="T819" s="1084"/>
    </row>
    <row r="820" spans="20:20" x14ac:dyDescent="0.2">
      <c r="T820" s="1084"/>
    </row>
    <row r="821" spans="20:20" x14ac:dyDescent="0.2">
      <c r="T821" s="1084"/>
    </row>
    <row r="822" spans="20:20" x14ac:dyDescent="0.2">
      <c r="T822" s="1084"/>
    </row>
    <row r="823" spans="20:20" x14ac:dyDescent="0.2">
      <c r="T823" s="1084"/>
    </row>
    <row r="824" spans="20:20" x14ac:dyDescent="0.2">
      <c r="T824" s="1084"/>
    </row>
    <row r="825" spans="20:20" x14ac:dyDescent="0.2">
      <c r="T825" s="1084"/>
    </row>
    <row r="826" spans="20:20" x14ac:dyDescent="0.2">
      <c r="T826" s="1084"/>
    </row>
    <row r="827" spans="20:20" x14ac:dyDescent="0.2">
      <c r="T827" s="1084"/>
    </row>
    <row r="828" spans="20:20" x14ac:dyDescent="0.2">
      <c r="T828" s="1084"/>
    </row>
    <row r="829" spans="20:20" x14ac:dyDescent="0.2">
      <c r="T829" s="1084"/>
    </row>
    <row r="830" spans="20:20" x14ac:dyDescent="0.2">
      <c r="T830" s="1084"/>
    </row>
    <row r="831" spans="20:20" x14ac:dyDescent="0.2">
      <c r="T831" s="1084"/>
    </row>
    <row r="832" spans="20:20" x14ac:dyDescent="0.2">
      <c r="T832" s="1084"/>
    </row>
    <row r="833" spans="20:20" x14ac:dyDescent="0.2">
      <c r="T833" s="1084"/>
    </row>
    <row r="834" spans="20:20" x14ac:dyDescent="0.2">
      <c r="T834" s="1084"/>
    </row>
    <row r="835" spans="20:20" x14ac:dyDescent="0.2">
      <c r="T835" s="1084"/>
    </row>
    <row r="836" spans="20:20" x14ac:dyDescent="0.2">
      <c r="T836" s="1084"/>
    </row>
    <row r="837" spans="20:20" x14ac:dyDescent="0.2">
      <c r="T837" s="1084"/>
    </row>
    <row r="838" spans="20:20" x14ac:dyDescent="0.2">
      <c r="T838" s="1084"/>
    </row>
    <row r="839" spans="20:20" x14ac:dyDescent="0.2">
      <c r="T839" s="1084"/>
    </row>
    <row r="840" spans="20:20" x14ac:dyDescent="0.2">
      <c r="T840" s="1084"/>
    </row>
    <row r="841" spans="20:20" x14ac:dyDescent="0.2">
      <c r="T841" s="1084"/>
    </row>
    <row r="842" spans="20:20" x14ac:dyDescent="0.2">
      <c r="T842" s="1084"/>
    </row>
    <row r="843" spans="20:20" x14ac:dyDescent="0.2">
      <c r="T843" s="1084"/>
    </row>
    <row r="844" spans="20:20" x14ac:dyDescent="0.2">
      <c r="T844" s="1084"/>
    </row>
    <row r="845" spans="20:20" x14ac:dyDescent="0.2">
      <c r="T845" s="1084"/>
    </row>
    <row r="846" spans="20:20" x14ac:dyDescent="0.2">
      <c r="T846" s="1084"/>
    </row>
    <row r="847" spans="20:20" x14ac:dyDescent="0.2">
      <c r="T847" s="1084"/>
    </row>
    <row r="848" spans="20:20" x14ac:dyDescent="0.2">
      <c r="T848" s="1084"/>
    </row>
    <row r="849" spans="20:20" x14ac:dyDescent="0.2">
      <c r="T849" s="1084"/>
    </row>
    <row r="850" spans="20:20" x14ac:dyDescent="0.2">
      <c r="T850" s="1084"/>
    </row>
    <row r="851" spans="20:20" x14ac:dyDescent="0.2">
      <c r="T851" s="1084"/>
    </row>
    <row r="852" spans="20:20" x14ac:dyDescent="0.2">
      <c r="T852" s="1084"/>
    </row>
    <row r="853" spans="20:20" x14ac:dyDescent="0.2">
      <c r="T853" s="1084"/>
    </row>
    <row r="854" spans="20:20" x14ac:dyDescent="0.2">
      <c r="T854" s="1084"/>
    </row>
    <row r="855" spans="20:20" x14ac:dyDescent="0.2">
      <c r="T855" s="1084"/>
    </row>
    <row r="856" spans="20:20" x14ac:dyDescent="0.2">
      <c r="T856" s="1084"/>
    </row>
    <row r="857" spans="20:20" x14ac:dyDescent="0.2">
      <c r="T857" s="1084"/>
    </row>
    <row r="858" spans="20:20" x14ac:dyDescent="0.2">
      <c r="T858" s="1084"/>
    </row>
    <row r="859" spans="20:20" x14ac:dyDescent="0.2">
      <c r="T859" s="1084"/>
    </row>
    <row r="860" spans="20:20" x14ac:dyDescent="0.2">
      <c r="T860" s="1084"/>
    </row>
    <row r="861" spans="20:20" x14ac:dyDescent="0.2">
      <c r="T861" s="1084"/>
    </row>
    <row r="862" spans="20:20" x14ac:dyDescent="0.2">
      <c r="T862" s="1084"/>
    </row>
    <row r="863" spans="20:20" x14ac:dyDescent="0.2">
      <c r="T863" s="1084"/>
    </row>
    <row r="864" spans="20:20" x14ac:dyDescent="0.2">
      <c r="T864" s="1084"/>
    </row>
    <row r="865" spans="20:20" x14ac:dyDescent="0.2">
      <c r="T865" s="1084"/>
    </row>
    <row r="866" spans="20:20" x14ac:dyDescent="0.2">
      <c r="T866" s="1084"/>
    </row>
    <row r="867" spans="20:20" x14ac:dyDescent="0.2">
      <c r="T867" s="1084"/>
    </row>
    <row r="868" spans="20:20" x14ac:dyDescent="0.2">
      <c r="T868" s="1084"/>
    </row>
    <row r="869" spans="20:20" x14ac:dyDescent="0.2">
      <c r="T869" s="1084"/>
    </row>
    <row r="870" spans="20:20" x14ac:dyDescent="0.2">
      <c r="T870" s="1084"/>
    </row>
    <row r="871" spans="20:20" x14ac:dyDescent="0.2">
      <c r="T871" s="1084"/>
    </row>
    <row r="872" spans="20:20" x14ac:dyDescent="0.2">
      <c r="T872" s="1084"/>
    </row>
    <row r="873" spans="20:20" x14ac:dyDescent="0.2">
      <c r="T873" s="1084"/>
    </row>
    <row r="874" spans="20:20" x14ac:dyDescent="0.2">
      <c r="T874" s="1084"/>
    </row>
    <row r="875" spans="20:20" x14ac:dyDescent="0.2">
      <c r="T875" s="1084"/>
    </row>
    <row r="876" spans="20:20" x14ac:dyDescent="0.2">
      <c r="T876" s="1084"/>
    </row>
    <row r="877" spans="20:20" x14ac:dyDescent="0.2">
      <c r="T877" s="1084"/>
    </row>
    <row r="878" spans="20:20" x14ac:dyDescent="0.2">
      <c r="T878" s="1084"/>
    </row>
    <row r="879" spans="20:20" x14ac:dyDescent="0.2">
      <c r="T879" s="1084"/>
    </row>
    <row r="880" spans="20:20" x14ac:dyDescent="0.2">
      <c r="T880" s="1084"/>
    </row>
    <row r="881" spans="20:20" x14ac:dyDescent="0.2">
      <c r="T881" s="1084"/>
    </row>
    <row r="882" spans="20:20" x14ac:dyDescent="0.2">
      <c r="T882" s="1084"/>
    </row>
    <row r="883" spans="20:20" x14ac:dyDescent="0.2">
      <c r="T883" s="1084"/>
    </row>
    <row r="884" spans="20:20" x14ac:dyDescent="0.2">
      <c r="T884" s="1084"/>
    </row>
    <row r="885" spans="20:20" x14ac:dyDescent="0.2">
      <c r="T885" s="1084"/>
    </row>
    <row r="886" spans="20:20" x14ac:dyDescent="0.2">
      <c r="T886" s="1084"/>
    </row>
    <row r="887" spans="20:20" x14ac:dyDescent="0.2">
      <c r="T887" s="1084"/>
    </row>
    <row r="888" spans="20:20" x14ac:dyDescent="0.2">
      <c r="T888" s="1084"/>
    </row>
    <row r="889" spans="20:20" x14ac:dyDescent="0.2">
      <c r="T889" s="1084"/>
    </row>
    <row r="890" spans="20:20" x14ac:dyDescent="0.2">
      <c r="T890" s="1084"/>
    </row>
    <row r="891" spans="20:20" x14ac:dyDescent="0.2">
      <c r="T891" s="1084"/>
    </row>
    <row r="892" spans="20:20" x14ac:dyDescent="0.2">
      <c r="T892" s="1084"/>
    </row>
    <row r="893" spans="20:20" x14ac:dyDescent="0.2">
      <c r="T893" s="1084"/>
    </row>
    <row r="894" spans="20:20" x14ac:dyDescent="0.2">
      <c r="T894" s="1084"/>
    </row>
    <row r="895" spans="20:20" x14ac:dyDescent="0.2">
      <c r="T895" s="1084"/>
    </row>
    <row r="896" spans="20:20" x14ac:dyDescent="0.2">
      <c r="T896" s="1084"/>
    </row>
    <row r="897" spans="20:20" x14ac:dyDescent="0.2">
      <c r="T897" s="1084"/>
    </row>
    <row r="898" spans="20:20" x14ac:dyDescent="0.2">
      <c r="T898" s="1084"/>
    </row>
    <row r="899" spans="20:20" x14ac:dyDescent="0.2">
      <c r="T899" s="1084"/>
    </row>
    <row r="900" spans="20:20" x14ac:dyDescent="0.2">
      <c r="T900" s="1084"/>
    </row>
    <row r="901" spans="20:20" x14ac:dyDescent="0.2">
      <c r="T901" s="1084"/>
    </row>
    <row r="902" spans="20:20" x14ac:dyDescent="0.2">
      <c r="T902" s="1084"/>
    </row>
    <row r="903" spans="20:20" x14ac:dyDescent="0.2">
      <c r="T903" s="1084"/>
    </row>
    <row r="904" spans="20:20" x14ac:dyDescent="0.2">
      <c r="T904" s="1084"/>
    </row>
    <row r="905" spans="20:20" x14ac:dyDescent="0.2">
      <c r="T905" s="1084"/>
    </row>
    <row r="906" spans="20:20" x14ac:dyDescent="0.2">
      <c r="T906" s="1084"/>
    </row>
    <row r="907" spans="20:20" x14ac:dyDescent="0.2">
      <c r="T907" s="1084"/>
    </row>
    <row r="908" spans="20:20" x14ac:dyDescent="0.2">
      <c r="T908" s="1084"/>
    </row>
  </sheetData>
  <mergeCells count="32">
    <mergeCell ref="S38:V38"/>
    <mergeCell ref="A59:A60"/>
    <mergeCell ref="A62:A63"/>
    <mergeCell ref="A40:A41"/>
    <mergeCell ref="A44:A45"/>
    <mergeCell ref="A47:A48"/>
    <mergeCell ref="A50:A51"/>
    <mergeCell ref="A53:A54"/>
    <mergeCell ref="A56:A57"/>
    <mergeCell ref="I37:J38"/>
    <mergeCell ref="C38:H38"/>
    <mergeCell ref="L38:M38"/>
    <mergeCell ref="N38:O38"/>
    <mergeCell ref="P38:R38"/>
    <mergeCell ref="P7:R7"/>
    <mergeCell ref="S7:U7"/>
    <mergeCell ref="L8:M8"/>
    <mergeCell ref="N8:N9"/>
    <mergeCell ref="O8:O9"/>
    <mergeCell ref="P8:P9"/>
    <mergeCell ref="Q8:Q9"/>
    <mergeCell ref="R8:R9"/>
    <mergeCell ref="S8:S9"/>
    <mergeCell ref="T8:T9"/>
    <mergeCell ref="U8:U9"/>
    <mergeCell ref="A2:N2"/>
    <mergeCell ref="A7:A9"/>
    <mergeCell ref="B7:B9"/>
    <mergeCell ref="C7:H7"/>
    <mergeCell ref="I7:J7"/>
    <mergeCell ref="K7:M7"/>
    <mergeCell ref="N7:O7"/>
  </mergeCells>
  <pageMargins left="0.25" right="0.25" top="0.75" bottom="0.75" header="0.3" footer="0.3"/>
  <pageSetup paperSize="8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2"/>
  <sheetViews>
    <sheetView zoomScale="76" zoomScaleNormal="76" workbookViewId="0">
      <selection activeCell="A2" sqref="A2:D2"/>
    </sheetView>
  </sheetViews>
  <sheetFormatPr defaultColWidth="46.140625" defaultRowHeight="15" x14ac:dyDescent="0.2"/>
  <cols>
    <col min="1" max="1" width="45.85546875" style="1677" bestFit="1" customWidth="1"/>
    <col min="2" max="2" width="12.28515625" style="1677" bestFit="1" customWidth="1"/>
    <col min="3" max="3" width="13.7109375" style="1677" customWidth="1"/>
    <col min="4" max="4" width="12.5703125" style="1677" customWidth="1"/>
    <col min="5" max="5" width="14.7109375" style="1677" customWidth="1"/>
    <col min="6" max="6" width="16.85546875" style="1677" customWidth="1"/>
    <col min="7" max="7" width="14.28515625" style="1677" customWidth="1"/>
    <col min="8" max="8" width="26.140625" style="1677" customWidth="1"/>
    <col min="9" max="9" width="18" style="1677" customWidth="1"/>
    <col min="10" max="10" width="12" style="1677" customWidth="1"/>
    <col min="11" max="11" width="16.7109375" style="1677" customWidth="1"/>
    <col min="12" max="12" width="14.140625" style="1677" customWidth="1"/>
    <col min="13" max="13" width="24.7109375" style="1677" customWidth="1"/>
    <col min="14" max="14" width="16.42578125" style="1677" customWidth="1"/>
    <col min="15" max="15" width="24.5703125" style="1677" customWidth="1"/>
    <col min="16" max="16" width="16.42578125" style="1677" customWidth="1"/>
    <col min="17" max="17" width="18.42578125" style="1677" customWidth="1"/>
    <col min="18" max="18" width="14.140625" style="1677" customWidth="1"/>
    <col min="19" max="19" width="21.42578125" style="1677" customWidth="1"/>
    <col min="20" max="20" width="19.28515625" style="1677" customWidth="1"/>
    <col min="21" max="21" width="15.7109375" style="1677" customWidth="1"/>
    <col min="22" max="22" width="16.5703125" style="1677" customWidth="1"/>
    <col min="23" max="23" width="19.42578125" style="1677" customWidth="1"/>
    <col min="24" max="24" width="16.7109375" style="1677" customWidth="1"/>
    <col min="25" max="25" width="16.5703125" style="1677" customWidth="1"/>
    <col min="26" max="26" width="19.140625" style="1677" customWidth="1"/>
    <col min="27" max="27" width="13.28515625" style="1677" customWidth="1"/>
    <col min="28" max="28" width="19.7109375" style="1677" customWidth="1"/>
    <col min="29" max="29" width="18.5703125" style="1677" customWidth="1"/>
    <col min="30" max="30" width="13.42578125" style="1677" customWidth="1"/>
    <col min="31" max="31" width="16.85546875" style="1677" customWidth="1"/>
    <col min="32" max="32" width="9.7109375" style="1677" customWidth="1"/>
    <col min="33" max="33" width="9.7109375" style="1677" bestFit="1" customWidth="1"/>
    <col min="34" max="34" width="17.5703125" style="1677" customWidth="1"/>
    <col min="35" max="35" width="13" style="1677" customWidth="1"/>
    <col min="36" max="16384" width="46.140625" style="1677"/>
  </cols>
  <sheetData>
    <row r="1" spans="1:35" ht="30" customHeight="1" x14ac:dyDescent="0.2">
      <c r="A1" s="3030" t="s">
        <v>6406</v>
      </c>
      <c r="B1" s="3031"/>
      <c r="C1" s="3031"/>
      <c r="D1" s="3031"/>
      <c r="E1" s="3031"/>
      <c r="F1" s="3031"/>
    </row>
    <row r="2" spans="1:35" ht="36" customHeight="1" x14ac:dyDescent="0.2">
      <c r="A2" s="3030" t="s">
        <v>6409</v>
      </c>
      <c r="B2" s="3031"/>
      <c r="C2" s="3031"/>
      <c r="D2" s="3031"/>
      <c r="E2" s="1742"/>
      <c r="F2" s="1742"/>
      <c r="G2" s="1742"/>
      <c r="H2" s="1742"/>
      <c r="I2" s="1742"/>
      <c r="J2" s="1742"/>
      <c r="K2" s="1742"/>
      <c r="L2" s="1742"/>
      <c r="M2" s="1742"/>
      <c r="N2" s="1742"/>
      <c r="O2" s="1742"/>
      <c r="P2" s="1742"/>
      <c r="Q2" s="1742"/>
      <c r="R2" s="1742"/>
      <c r="S2" s="1742"/>
      <c r="T2" s="1742"/>
      <c r="U2" s="1742"/>
      <c r="V2" s="1742"/>
      <c r="W2" s="1742"/>
      <c r="X2" s="1742"/>
      <c r="Y2" s="1742"/>
      <c r="Z2" s="1742"/>
      <c r="AA2" s="1742"/>
      <c r="AB2" s="1742"/>
      <c r="AC2" s="1742"/>
      <c r="AD2" s="1742"/>
      <c r="AE2" s="1742"/>
      <c r="AF2" s="1742"/>
      <c r="AG2" s="1742"/>
      <c r="AH2" s="1742"/>
      <c r="AI2" s="1742"/>
    </row>
    <row r="3" spans="1:35" ht="30" x14ac:dyDescent="0.2">
      <c r="A3" s="1217"/>
      <c r="B3" s="3025" t="s">
        <v>4259</v>
      </c>
      <c r="C3" s="3026"/>
      <c r="D3" s="3026"/>
      <c r="E3" s="3026"/>
      <c r="F3" s="3026"/>
      <c r="G3" s="3026"/>
      <c r="H3" s="3026"/>
      <c r="I3" s="3026"/>
      <c r="J3" s="3027"/>
      <c r="K3" s="3025" t="s">
        <v>4260</v>
      </c>
      <c r="L3" s="3027"/>
      <c r="M3" s="3025" t="s">
        <v>4261</v>
      </c>
      <c r="N3" s="3027"/>
      <c r="O3" s="3025" t="s">
        <v>4262</v>
      </c>
      <c r="P3" s="3027"/>
      <c r="Q3" s="3025" t="s">
        <v>4263</v>
      </c>
      <c r="R3" s="3027"/>
      <c r="S3" s="3025" t="s">
        <v>4264</v>
      </c>
      <c r="T3" s="3026"/>
      <c r="U3" s="3026"/>
      <c r="V3" s="3026"/>
      <c r="W3" s="3026"/>
      <c r="X3" s="3027"/>
      <c r="Y3" s="3025" t="s">
        <v>4265</v>
      </c>
      <c r="Z3" s="3026"/>
      <c r="AA3" s="3026"/>
      <c r="AB3" s="3027"/>
      <c r="AC3" s="3025" t="s">
        <v>4266</v>
      </c>
      <c r="AD3" s="3026"/>
      <c r="AE3" s="3026"/>
      <c r="AF3" s="3027"/>
      <c r="AG3" s="1676" t="s">
        <v>4267</v>
      </c>
      <c r="AH3" s="1676" t="s">
        <v>4268</v>
      </c>
    </row>
    <row r="4" spans="1:35" ht="90.75" thickBot="1" x14ac:dyDescent="0.25">
      <c r="A4" s="1212" t="s">
        <v>4269</v>
      </c>
      <c r="B4" s="1212" t="s">
        <v>4270</v>
      </c>
      <c r="C4" s="1212" t="s">
        <v>4271</v>
      </c>
      <c r="D4" s="1212" t="s">
        <v>4272</v>
      </c>
      <c r="E4" s="1212" t="s">
        <v>4273</v>
      </c>
      <c r="F4" s="1212" t="s">
        <v>4274</v>
      </c>
      <c r="G4" s="1212" t="s">
        <v>4275</v>
      </c>
      <c r="H4" s="1212" t="s">
        <v>4276</v>
      </c>
      <c r="I4" s="1212" t="s">
        <v>4277</v>
      </c>
      <c r="J4" s="1212" t="s">
        <v>4278</v>
      </c>
      <c r="K4" s="1212" t="s">
        <v>4279</v>
      </c>
      <c r="L4" s="1212" t="s">
        <v>4280</v>
      </c>
      <c r="M4" s="1212" t="s">
        <v>4281</v>
      </c>
      <c r="N4" s="1212" t="s">
        <v>4282</v>
      </c>
      <c r="O4" s="1212" t="s">
        <v>4283</v>
      </c>
      <c r="P4" s="1212" t="s">
        <v>4280</v>
      </c>
      <c r="Q4" s="1219" t="s">
        <v>4802</v>
      </c>
      <c r="R4" s="1219" t="s">
        <v>4803</v>
      </c>
      <c r="S4" s="1212" t="s">
        <v>4286</v>
      </c>
      <c r="T4" s="1212" t="s">
        <v>4280</v>
      </c>
      <c r="U4" s="1212" t="s">
        <v>4287</v>
      </c>
      <c r="V4" s="1219" t="s">
        <v>4804</v>
      </c>
      <c r="W4" s="1212" t="s">
        <v>4289</v>
      </c>
      <c r="X4" s="1219" t="s">
        <v>4805</v>
      </c>
      <c r="Y4" s="1212" t="s">
        <v>4291</v>
      </c>
      <c r="Z4" s="1212" t="s">
        <v>4292</v>
      </c>
      <c r="AA4" s="1212" t="s">
        <v>4293</v>
      </c>
      <c r="AB4" s="1212" t="s">
        <v>4294</v>
      </c>
      <c r="AC4" s="1219" t="s">
        <v>4114</v>
      </c>
      <c r="AD4" s="1212" t="s">
        <v>4296</v>
      </c>
      <c r="AE4" s="1212" t="s">
        <v>4297</v>
      </c>
      <c r="AF4" s="1212" t="s">
        <v>4298</v>
      </c>
      <c r="AG4" s="1219" t="s">
        <v>4721</v>
      </c>
      <c r="AH4" s="1219" t="s">
        <v>4721</v>
      </c>
    </row>
    <row r="5" spans="1:35" ht="45.75" thickTop="1" x14ac:dyDescent="0.2">
      <c r="A5" s="1217" t="s">
        <v>3733</v>
      </c>
      <c r="B5" s="1220"/>
      <c r="C5" s="1220"/>
      <c r="D5" s="1220"/>
      <c r="E5" s="1220"/>
      <c r="F5" s="1220"/>
      <c r="G5" s="1220"/>
      <c r="H5" s="1220"/>
      <c r="I5" s="1220" t="s">
        <v>3734</v>
      </c>
      <c r="J5" s="1220"/>
      <c r="K5" s="1220" t="s">
        <v>3735</v>
      </c>
      <c r="L5" s="1220" t="s">
        <v>1762</v>
      </c>
      <c r="M5" s="1220" t="s">
        <v>1762</v>
      </c>
      <c r="N5" s="1220" t="s">
        <v>3736</v>
      </c>
      <c r="O5" s="1220" t="s">
        <v>3737</v>
      </c>
      <c r="P5" s="1220" t="s">
        <v>1762</v>
      </c>
      <c r="Q5" s="1220" t="s">
        <v>1762</v>
      </c>
      <c r="R5" s="1220"/>
      <c r="S5" s="1220" t="s">
        <v>1762</v>
      </c>
      <c r="T5" s="1220" t="s">
        <v>1762</v>
      </c>
      <c r="U5" s="1220" t="s">
        <v>1762</v>
      </c>
      <c r="V5" s="1220" t="s">
        <v>1762</v>
      </c>
      <c r="W5" s="1220" t="s">
        <v>1762</v>
      </c>
      <c r="X5" s="1220" t="s">
        <v>3737</v>
      </c>
      <c r="Y5" s="1220"/>
      <c r="Z5" s="1220" t="s">
        <v>1762</v>
      </c>
      <c r="AA5" s="1220" t="s">
        <v>733</v>
      </c>
      <c r="AB5" s="1220" t="s">
        <v>1762</v>
      </c>
      <c r="AC5" s="1220" t="s">
        <v>3735</v>
      </c>
      <c r="AD5" s="1220"/>
      <c r="AE5" s="1220"/>
      <c r="AF5" s="1220"/>
      <c r="AG5" s="1220"/>
      <c r="AH5" s="1220"/>
    </row>
    <row r="6" spans="1:35" ht="15.75" thickBot="1" x14ac:dyDescent="0.25">
      <c r="A6" s="1218"/>
      <c r="B6" s="1218"/>
      <c r="C6" s="1218"/>
      <c r="D6" s="1218"/>
      <c r="E6" s="1218"/>
      <c r="F6" s="1218"/>
      <c r="G6" s="1218"/>
      <c r="H6" s="1218"/>
      <c r="I6" s="1218"/>
      <c r="J6" s="1218"/>
      <c r="K6" s="1218"/>
      <c r="L6" s="1218"/>
      <c r="M6" s="1218"/>
      <c r="N6" s="1218"/>
      <c r="O6" s="1218"/>
      <c r="P6" s="1218"/>
      <c r="Q6" s="1218"/>
      <c r="R6" s="1218"/>
      <c r="S6" s="1218"/>
      <c r="T6" s="1218"/>
      <c r="U6" s="1218"/>
      <c r="V6" s="1218"/>
      <c r="W6" s="1218"/>
      <c r="X6" s="1218"/>
      <c r="Y6" s="1218"/>
      <c r="Z6" s="1218"/>
      <c r="AA6" s="1218"/>
      <c r="AB6" s="1218"/>
      <c r="AC6" s="1218"/>
      <c r="AD6" s="1218"/>
      <c r="AE6" s="1218"/>
      <c r="AF6" s="1218"/>
      <c r="AG6" s="1218"/>
      <c r="AH6" s="1218"/>
    </row>
    <row r="7" spans="1:35" ht="60.75" thickTop="1" x14ac:dyDescent="0.2">
      <c r="A7" s="1220" t="s">
        <v>4791</v>
      </c>
      <c r="B7" s="1220" t="s">
        <v>4792</v>
      </c>
      <c r="C7" s="1676" t="s">
        <v>1042</v>
      </c>
      <c r="D7" s="1220" t="s">
        <v>123</v>
      </c>
      <c r="E7" s="1221">
        <v>1215319</v>
      </c>
      <c r="F7" s="1220"/>
      <c r="G7" s="1220" t="s">
        <v>4793</v>
      </c>
      <c r="H7" s="1220"/>
      <c r="I7" s="1220" t="s">
        <v>297</v>
      </c>
      <c r="J7" s="1220" t="s">
        <v>287</v>
      </c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0"/>
      <c r="V7" s="1220"/>
      <c r="W7" s="1220"/>
      <c r="X7" s="1220"/>
      <c r="Y7" s="1220"/>
      <c r="Z7" s="1220"/>
      <c r="AA7" s="1220"/>
      <c r="AB7" s="1220"/>
      <c r="AC7" s="1220"/>
      <c r="AD7" s="1220"/>
      <c r="AE7" s="1220"/>
      <c r="AF7" s="1220"/>
      <c r="AG7" s="1220"/>
      <c r="AH7" s="1220"/>
    </row>
    <row r="8" spans="1:35" ht="15.75" thickBot="1" x14ac:dyDescent="0.25">
      <c r="A8" s="1220"/>
      <c r="B8" s="1220"/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  <c r="AC8" s="1220"/>
      <c r="AD8" s="1220"/>
      <c r="AE8" s="1220"/>
      <c r="AF8" s="1220"/>
      <c r="AG8" s="1220"/>
      <c r="AH8" s="1220"/>
    </row>
    <row r="9" spans="1:35" ht="15.75" thickTop="1" x14ac:dyDescent="0.2">
      <c r="A9" s="1222" t="s">
        <v>4300</v>
      </c>
      <c r="B9" s="1222"/>
      <c r="C9" s="1222"/>
      <c r="D9" s="1222"/>
      <c r="E9" s="1222">
        <f>SUM(E7)</f>
        <v>1215319</v>
      </c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2"/>
      <c r="Q9" s="1222"/>
      <c r="R9" s="1222"/>
      <c r="S9" s="1222"/>
      <c r="T9" s="1222"/>
      <c r="U9" s="1222"/>
      <c r="V9" s="1222"/>
      <c r="W9" s="1222"/>
      <c r="X9" s="1222"/>
      <c r="Y9" s="1222"/>
      <c r="Z9" s="1222"/>
      <c r="AA9" s="1222"/>
      <c r="AB9" s="1222"/>
      <c r="AC9" s="1222"/>
      <c r="AD9" s="1222"/>
      <c r="AE9" s="1222"/>
      <c r="AF9" s="1222"/>
      <c r="AG9" s="1222"/>
      <c r="AH9" s="1222"/>
    </row>
    <row r="10" spans="1:35" x14ac:dyDescent="0.2">
      <c r="A10" s="1677" t="s">
        <v>4301</v>
      </c>
    </row>
    <row r="14" spans="1:35" x14ac:dyDescent="0.2">
      <c r="A14" s="3034" t="s">
        <v>6377</v>
      </c>
      <c r="B14" s="3033"/>
      <c r="C14" s="1210"/>
    </row>
    <row r="15" spans="1:35" x14ac:dyDescent="0.2">
      <c r="A15" s="1216" t="s">
        <v>0</v>
      </c>
      <c r="B15" s="3029"/>
      <c r="C15" s="3035"/>
      <c r="D15" s="3035"/>
      <c r="E15" s="3035"/>
      <c r="F15" s="3035"/>
      <c r="G15" s="3035"/>
      <c r="H15" s="3035"/>
      <c r="I15" s="3035"/>
      <c r="J15" s="3035"/>
      <c r="K15" s="3035"/>
      <c r="L15" s="3035"/>
      <c r="M15" s="3035"/>
      <c r="N15" s="3035"/>
      <c r="O15" s="3035"/>
      <c r="P15" s="3035"/>
      <c r="Q15" s="3035"/>
      <c r="R15" s="3035"/>
      <c r="S15" s="3035"/>
      <c r="T15" s="3035"/>
      <c r="U15" s="3035"/>
      <c r="V15" s="3035"/>
      <c r="W15" s="3035"/>
      <c r="X15" s="3035"/>
      <c r="Y15" s="3035"/>
      <c r="Z15" s="3035"/>
      <c r="AA15" s="3035"/>
    </row>
    <row r="16" spans="1:35" ht="45" x14ac:dyDescent="0.2">
      <c r="A16" s="1217"/>
      <c r="B16" s="3025" t="s">
        <v>4259</v>
      </c>
      <c r="C16" s="3026"/>
      <c r="D16" s="3026"/>
      <c r="E16" s="3026"/>
      <c r="F16" s="3026"/>
      <c r="G16" s="3026"/>
      <c r="H16" s="3026"/>
      <c r="I16" s="3026"/>
      <c r="J16" s="3027"/>
      <c r="K16" s="3025" t="s">
        <v>4302</v>
      </c>
      <c r="L16" s="3027"/>
      <c r="M16" s="1676" t="s">
        <v>4303</v>
      </c>
      <c r="N16" s="3025" t="s">
        <v>4304</v>
      </c>
      <c r="O16" s="3027"/>
      <c r="P16" s="3025" t="s">
        <v>4305</v>
      </c>
      <c r="Q16" s="3027"/>
      <c r="R16" s="3025" t="s">
        <v>4265</v>
      </c>
      <c r="S16" s="3026"/>
      <c r="T16" s="3026"/>
      <c r="U16" s="3027"/>
      <c r="V16" s="3025" t="s">
        <v>4306</v>
      </c>
      <c r="W16" s="3026"/>
      <c r="X16" s="3027"/>
      <c r="Y16" s="1676" t="s">
        <v>4267</v>
      </c>
      <c r="Z16" s="1676" t="s">
        <v>4268</v>
      </c>
    </row>
    <row r="17" spans="1:30" ht="62.25" customHeight="1" thickBot="1" x14ac:dyDescent="0.25">
      <c r="A17" s="1212" t="s">
        <v>4269</v>
      </c>
      <c r="B17" s="1212" t="s">
        <v>4270</v>
      </c>
      <c r="C17" s="1212" t="s">
        <v>4271</v>
      </c>
      <c r="D17" s="1212" t="s">
        <v>4272</v>
      </c>
      <c r="E17" s="1212" t="s">
        <v>4273</v>
      </c>
      <c r="F17" s="1212" t="s">
        <v>4274</v>
      </c>
      <c r="G17" s="1212" t="s">
        <v>4275</v>
      </c>
      <c r="H17" s="1212" t="s">
        <v>4276</v>
      </c>
      <c r="I17" s="1212" t="s">
        <v>4277</v>
      </c>
      <c r="J17" s="1212" t="s">
        <v>4278</v>
      </c>
      <c r="K17" s="1212" t="s">
        <v>4279</v>
      </c>
      <c r="L17" s="1212" t="s">
        <v>4280</v>
      </c>
      <c r="M17" s="1212" t="s">
        <v>4307</v>
      </c>
      <c r="N17" s="1212" t="s">
        <v>4308</v>
      </c>
      <c r="O17" s="1212" t="s">
        <v>4309</v>
      </c>
      <c r="P17" s="1212" t="s">
        <v>4310</v>
      </c>
      <c r="Q17" s="1212" t="s">
        <v>4311</v>
      </c>
      <c r="R17" s="1212" t="s">
        <v>4291</v>
      </c>
      <c r="S17" s="1212" t="s">
        <v>4292</v>
      </c>
      <c r="T17" s="1212" t="s">
        <v>4293</v>
      </c>
      <c r="U17" s="1212" t="s">
        <v>4294</v>
      </c>
      <c r="V17" s="1212" t="s">
        <v>4295</v>
      </c>
      <c r="W17" s="1212" t="s">
        <v>4312</v>
      </c>
      <c r="X17" s="1219" t="s">
        <v>4125</v>
      </c>
      <c r="Y17" s="1219" t="s">
        <v>4721</v>
      </c>
      <c r="Z17" s="1219" t="s">
        <v>4806</v>
      </c>
    </row>
    <row r="18" spans="1:30" ht="45.75" thickTop="1" x14ac:dyDescent="0.2">
      <c r="A18" s="1217" t="s">
        <v>3733</v>
      </c>
      <c r="B18" s="1220"/>
      <c r="C18" s="1220"/>
      <c r="D18" s="1220"/>
      <c r="E18" s="1220"/>
      <c r="F18" s="1220"/>
      <c r="G18" s="1220"/>
      <c r="H18" s="1220"/>
      <c r="I18" s="1220" t="s">
        <v>3734</v>
      </c>
      <c r="J18" s="1220"/>
      <c r="K18" s="1220" t="s">
        <v>3735</v>
      </c>
      <c r="L18" s="1220" t="s">
        <v>1762</v>
      </c>
      <c r="M18" s="1220" t="s">
        <v>3737</v>
      </c>
      <c r="N18" s="1220" t="s">
        <v>3794</v>
      </c>
      <c r="O18" s="1220" t="s">
        <v>3794</v>
      </c>
      <c r="P18" s="1220" t="s">
        <v>3735</v>
      </c>
      <c r="Q18" s="1220" t="s">
        <v>3737</v>
      </c>
      <c r="R18" s="1220"/>
      <c r="S18" s="1220" t="s">
        <v>1762</v>
      </c>
      <c r="T18" s="1220" t="s">
        <v>733</v>
      </c>
      <c r="U18" s="1220" t="s">
        <v>1762</v>
      </c>
      <c r="V18" s="1220" t="s">
        <v>3735</v>
      </c>
      <c r="W18" s="1220"/>
      <c r="X18" s="1220" t="s">
        <v>1762</v>
      </c>
      <c r="Y18" s="1220"/>
      <c r="Z18" s="1220"/>
    </row>
    <row r="19" spans="1:30" ht="15.75" thickBot="1" x14ac:dyDescent="0.25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N19" s="1218"/>
      <c r="O19" s="1218"/>
      <c r="P19" s="1218"/>
      <c r="Q19" s="1218"/>
      <c r="R19" s="1218"/>
      <c r="S19" s="1218"/>
      <c r="T19" s="1218"/>
      <c r="U19" s="1218"/>
      <c r="V19" s="1218"/>
      <c r="W19" s="1218"/>
      <c r="X19" s="1218"/>
      <c r="Y19" s="1218"/>
      <c r="Z19" s="1218"/>
    </row>
    <row r="20" spans="1:30" ht="55.5" customHeight="1" thickTop="1" x14ac:dyDescent="0.2">
      <c r="A20" s="1220" t="s">
        <v>4794</v>
      </c>
      <c r="B20" s="1220" t="s">
        <v>4792</v>
      </c>
      <c r="C20" s="1676" t="s">
        <v>1026</v>
      </c>
      <c r="D20" s="1220" t="s">
        <v>3816</v>
      </c>
      <c r="E20" s="1221">
        <v>19000000</v>
      </c>
      <c r="F20" s="1220" t="s">
        <v>7</v>
      </c>
      <c r="G20" s="1220" t="s">
        <v>544</v>
      </c>
      <c r="H20" s="1220" t="s">
        <v>3798</v>
      </c>
      <c r="I20" s="1220" t="s">
        <v>287</v>
      </c>
      <c r="J20" s="1220" t="s">
        <v>287</v>
      </c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</row>
    <row r="21" spans="1:30" x14ac:dyDescent="0.2">
      <c r="A21" s="1220"/>
      <c r="B21" s="1220"/>
      <c r="C21" s="1220"/>
      <c r="D21" s="1220"/>
      <c r="E21" s="1220"/>
      <c r="F21" s="1220"/>
      <c r="G21" s="1220"/>
      <c r="H21" s="1220"/>
      <c r="I21" s="1220"/>
      <c r="J21" s="1220"/>
      <c r="K21" s="1220"/>
      <c r="L21" s="1220"/>
      <c r="M21" s="1220"/>
      <c r="N21" s="1220"/>
      <c r="O21" s="1220"/>
      <c r="P21" s="1220"/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</row>
    <row r="22" spans="1:30" ht="60" x14ac:dyDescent="0.2">
      <c r="A22" s="1220" t="s">
        <v>4795</v>
      </c>
      <c r="B22" s="1220" t="s">
        <v>4796</v>
      </c>
      <c r="C22" s="1676" t="s">
        <v>1039</v>
      </c>
      <c r="D22" s="1220" t="s">
        <v>3816</v>
      </c>
      <c r="E22" s="1221">
        <v>3780991</v>
      </c>
      <c r="F22" s="1220" t="s">
        <v>7</v>
      </c>
      <c r="G22" s="1220" t="s">
        <v>4793</v>
      </c>
      <c r="H22" s="1220" t="s">
        <v>3798</v>
      </c>
      <c r="I22" s="1220" t="s">
        <v>287</v>
      </c>
      <c r="J22" s="1220" t="s">
        <v>287</v>
      </c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</row>
    <row r="23" spans="1:30" x14ac:dyDescent="0.2">
      <c r="A23" s="1220"/>
      <c r="B23" s="1220"/>
      <c r="C23" s="1220"/>
      <c r="D23" s="1220"/>
      <c r="E23" s="1220"/>
      <c r="F23" s="1220"/>
      <c r="G23" s="1220"/>
      <c r="H23" s="1220"/>
      <c r="I23" s="1220"/>
      <c r="J23" s="1220"/>
      <c r="K23" s="1220"/>
      <c r="L23" s="1220"/>
      <c r="M23" s="1220"/>
      <c r="N23" s="1220"/>
      <c r="O23" s="1220"/>
      <c r="P23" s="1220"/>
      <c r="Q23" s="1220"/>
      <c r="R23" s="1220"/>
      <c r="S23" s="1220"/>
      <c r="T23" s="1220"/>
      <c r="U23" s="1220"/>
      <c r="V23" s="1220"/>
      <c r="W23" s="1220"/>
      <c r="X23" s="1220"/>
      <c r="Y23" s="1220"/>
      <c r="Z23" s="1220"/>
    </row>
    <row r="24" spans="1:30" ht="90" x14ac:dyDescent="0.2">
      <c r="A24" s="1220" t="s">
        <v>4797</v>
      </c>
      <c r="B24" s="1220" t="s">
        <v>4798</v>
      </c>
      <c r="C24" s="1676" t="s">
        <v>1039</v>
      </c>
      <c r="D24" s="1220"/>
      <c r="E24" s="1221">
        <v>105000000</v>
      </c>
      <c r="F24" s="1220" t="s">
        <v>7</v>
      </c>
      <c r="G24" s="1220" t="s">
        <v>3883</v>
      </c>
      <c r="H24" s="1220" t="s">
        <v>3798</v>
      </c>
      <c r="I24" s="1220" t="s">
        <v>3884</v>
      </c>
      <c r="J24" s="1220" t="s">
        <v>4091</v>
      </c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</row>
    <row r="25" spans="1:30" ht="15.75" thickBot="1" x14ac:dyDescent="0.25">
      <c r="A25" s="1220"/>
      <c r="B25" s="1220"/>
      <c r="C25" s="1220"/>
      <c r="D25" s="1220"/>
      <c r="E25" s="1220"/>
      <c r="F25" s="1220"/>
      <c r="G25" s="1220"/>
      <c r="H25" s="1220"/>
      <c r="I25" s="1220"/>
      <c r="J25" s="1220"/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</row>
    <row r="26" spans="1:30" ht="15.75" thickTop="1" x14ac:dyDescent="0.2">
      <c r="A26" s="1222" t="s">
        <v>4300</v>
      </c>
      <c r="B26" s="1222"/>
      <c r="C26" s="1222"/>
      <c r="D26" s="1222"/>
      <c r="E26" s="1222">
        <f>SUM(E20,E22,E24)</f>
        <v>127780991</v>
      </c>
      <c r="F26" s="1222"/>
      <c r="G26" s="1222"/>
      <c r="H26" s="1222"/>
      <c r="I26" s="1222"/>
      <c r="J26" s="1222"/>
      <c r="K26" s="1222"/>
      <c r="L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2"/>
      <c r="X26" s="1222"/>
      <c r="Y26" s="1222"/>
      <c r="Z26" s="1222"/>
    </row>
    <row r="27" spans="1:30" x14ac:dyDescent="0.2">
      <c r="A27" s="1677" t="s">
        <v>4301</v>
      </c>
    </row>
    <row r="31" spans="1:30" x14ac:dyDescent="0.2">
      <c r="A31" s="3032" t="s">
        <v>6407</v>
      </c>
      <c r="B31" s="3033"/>
      <c r="C31" s="1210"/>
    </row>
    <row r="32" spans="1:30" x14ac:dyDescent="0.2">
      <c r="A32" s="1216" t="s">
        <v>6408</v>
      </c>
      <c r="B32" s="3028"/>
      <c r="C32" s="3029"/>
      <c r="D32" s="3029"/>
      <c r="E32" s="3029"/>
      <c r="F32" s="3029"/>
      <c r="G32" s="3029"/>
      <c r="H32" s="3029"/>
      <c r="I32" s="3029"/>
      <c r="J32" s="3029"/>
      <c r="K32" s="3029"/>
      <c r="L32" s="3029"/>
      <c r="M32" s="3029"/>
      <c r="N32" s="3029"/>
      <c r="O32" s="3029"/>
      <c r="P32" s="3029"/>
      <c r="Q32" s="3029"/>
      <c r="R32" s="3029"/>
      <c r="S32" s="3029"/>
      <c r="T32" s="3029"/>
      <c r="U32" s="3029"/>
      <c r="V32" s="3029"/>
      <c r="W32" s="3029"/>
      <c r="X32" s="3029"/>
      <c r="Y32" s="3029"/>
      <c r="Z32" s="3029"/>
      <c r="AA32" s="3029"/>
      <c r="AB32" s="3029"/>
      <c r="AC32" s="3029"/>
      <c r="AD32" s="3029"/>
    </row>
    <row r="33" spans="1:29" ht="29.25" customHeight="1" x14ac:dyDescent="0.2">
      <c r="A33" s="1217"/>
      <c r="B33" s="3025" t="s">
        <v>4259</v>
      </c>
      <c r="C33" s="3026"/>
      <c r="D33" s="3026"/>
      <c r="E33" s="3026"/>
      <c r="F33" s="3026"/>
      <c r="G33" s="3026"/>
      <c r="H33" s="3026"/>
      <c r="I33" s="3026"/>
      <c r="J33" s="3027"/>
      <c r="K33" s="3025" t="s">
        <v>4302</v>
      </c>
      <c r="L33" s="3027"/>
      <c r="M33" s="1676" t="s">
        <v>4303</v>
      </c>
      <c r="N33" s="3025" t="s">
        <v>4314</v>
      </c>
      <c r="O33" s="3027"/>
      <c r="P33" s="3025" t="s">
        <v>4304</v>
      </c>
      <c r="Q33" s="3027"/>
      <c r="R33" s="3025" t="s">
        <v>4305</v>
      </c>
      <c r="S33" s="3027"/>
      <c r="T33" s="3025" t="s">
        <v>4265</v>
      </c>
      <c r="U33" s="3026"/>
      <c r="V33" s="3026"/>
      <c r="W33" s="3027"/>
      <c r="X33" s="3025" t="s">
        <v>4315</v>
      </c>
      <c r="Y33" s="3026"/>
      <c r="Z33" s="3026"/>
      <c r="AA33" s="3027"/>
      <c r="AB33" s="1676" t="s">
        <v>4267</v>
      </c>
      <c r="AC33" s="1676" t="s">
        <v>4268</v>
      </c>
    </row>
    <row r="34" spans="1:29" ht="78" customHeight="1" thickBot="1" x14ac:dyDescent="0.25">
      <c r="A34" s="1212" t="s">
        <v>4269</v>
      </c>
      <c r="B34" s="1212" t="s">
        <v>4270</v>
      </c>
      <c r="C34" s="1212" t="s">
        <v>4271</v>
      </c>
      <c r="D34" s="1212" t="s">
        <v>4272</v>
      </c>
      <c r="E34" s="1212" t="s">
        <v>4273</v>
      </c>
      <c r="F34" s="1212" t="s">
        <v>4274</v>
      </c>
      <c r="G34" s="1212" t="s">
        <v>4275</v>
      </c>
      <c r="H34" s="1212" t="s">
        <v>4276</v>
      </c>
      <c r="I34" s="1212" t="s">
        <v>4277</v>
      </c>
      <c r="J34" s="1212" t="s">
        <v>4278</v>
      </c>
      <c r="K34" s="1212" t="s">
        <v>4279</v>
      </c>
      <c r="L34" s="1212" t="s">
        <v>4280</v>
      </c>
      <c r="M34" s="1212" t="s">
        <v>4307</v>
      </c>
      <c r="N34" s="1212" t="s">
        <v>4317</v>
      </c>
      <c r="O34" s="1212" t="s">
        <v>4316</v>
      </c>
      <c r="P34" s="1212" t="s">
        <v>4308</v>
      </c>
      <c r="Q34" s="1219" t="s">
        <v>4122</v>
      </c>
      <c r="R34" s="1212" t="s">
        <v>4310</v>
      </c>
      <c r="S34" s="1212" t="s">
        <v>4311</v>
      </c>
      <c r="T34" s="1212" t="s">
        <v>4291</v>
      </c>
      <c r="U34" s="1212" t="s">
        <v>4292</v>
      </c>
      <c r="V34" s="1212" t="s">
        <v>4293</v>
      </c>
      <c r="W34" s="1212" t="s">
        <v>4294</v>
      </c>
      <c r="X34" s="1212" t="s">
        <v>4295</v>
      </c>
      <c r="Y34" s="1212" t="s">
        <v>4318</v>
      </c>
      <c r="Z34" s="1212" t="s">
        <v>4319</v>
      </c>
      <c r="AA34" s="1212" t="s">
        <v>4298</v>
      </c>
      <c r="AB34" s="1219" t="s">
        <v>4806</v>
      </c>
      <c r="AC34" s="1219" t="s">
        <v>4806</v>
      </c>
    </row>
    <row r="35" spans="1:29" ht="53.25" customHeight="1" thickTop="1" x14ac:dyDescent="0.2">
      <c r="A35" s="1217" t="s">
        <v>3733</v>
      </c>
      <c r="B35" s="1220"/>
      <c r="C35" s="1220"/>
      <c r="D35" s="1220"/>
      <c r="E35" s="1220"/>
      <c r="F35" s="1220"/>
      <c r="G35" s="1220"/>
      <c r="H35" s="1220"/>
      <c r="I35" s="1220" t="s">
        <v>3734</v>
      </c>
      <c r="J35" s="1220"/>
      <c r="K35" s="1220" t="s">
        <v>3735</v>
      </c>
      <c r="L35" s="1220" t="s">
        <v>1762</v>
      </c>
      <c r="M35" s="1220" t="s">
        <v>3737</v>
      </c>
      <c r="N35" s="1220" t="s">
        <v>3735</v>
      </c>
      <c r="O35" s="1220" t="s">
        <v>3794</v>
      </c>
      <c r="P35" s="1220" t="s">
        <v>3794</v>
      </c>
      <c r="Q35" s="1220" t="s">
        <v>3794</v>
      </c>
      <c r="R35" s="1220" t="s">
        <v>3735</v>
      </c>
      <c r="S35" s="1220" t="s">
        <v>3737</v>
      </c>
      <c r="T35" s="1220"/>
      <c r="U35" s="1220" t="s">
        <v>1762</v>
      </c>
      <c r="V35" s="1220" t="s">
        <v>733</v>
      </c>
      <c r="W35" s="1220" t="s">
        <v>1762</v>
      </c>
      <c r="X35" s="1220" t="s">
        <v>3735</v>
      </c>
      <c r="Y35" s="1220"/>
      <c r="Z35" s="1220" t="s">
        <v>3985</v>
      </c>
      <c r="AA35" s="1220"/>
      <c r="AB35" s="1220"/>
      <c r="AC35" s="1220"/>
    </row>
    <row r="36" spans="1:29" ht="15.75" thickBot="1" x14ac:dyDescent="0.25">
      <c r="A36" s="1218"/>
      <c r="B36" s="1218"/>
      <c r="C36" s="1218"/>
      <c r="D36" s="1218"/>
      <c r="E36" s="1218"/>
      <c r="F36" s="1218"/>
      <c r="G36" s="1218"/>
      <c r="H36" s="1218"/>
      <c r="I36" s="1218"/>
      <c r="J36" s="1218"/>
      <c r="K36" s="1218"/>
      <c r="L36" s="1218"/>
      <c r="M36" s="1218"/>
      <c r="N36" s="1218"/>
      <c r="O36" s="1218"/>
      <c r="P36" s="1218"/>
      <c r="Q36" s="1218"/>
      <c r="R36" s="1218"/>
      <c r="S36" s="1218"/>
      <c r="T36" s="1218"/>
      <c r="U36" s="1218"/>
      <c r="V36" s="1218"/>
      <c r="W36" s="1218"/>
      <c r="X36" s="1218"/>
      <c r="Y36" s="1218"/>
      <c r="Z36" s="1218"/>
      <c r="AA36" s="1218"/>
      <c r="AB36" s="1218"/>
      <c r="AC36" s="1218"/>
    </row>
    <row r="37" spans="1:29" ht="48" customHeight="1" thickTop="1" x14ac:dyDescent="0.2">
      <c r="A37" s="1220" t="s">
        <v>4799</v>
      </c>
      <c r="B37" s="1220" t="s">
        <v>4796</v>
      </c>
      <c r="C37" s="1676" t="s">
        <v>1042</v>
      </c>
      <c r="D37" s="1220" t="s">
        <v>3816</v>
      </c>
      <c r="E37" s="1221">
        <v>21000000</v>
      </c>
      <c r="F37" s="1220" t="s">
        <v>7</v>
      </c>
      <c r="G37" s="1220" t="s">
        <v>544</v>
      </c>
      <c r="H37" s="1220" t="s">
        <v>3798</v>
      </c>
      <c r="I37" s="1220" t="s">
        <v>287</v>
      </c>
      <c r="J37" s="1220" t="s">
        <v>287</v>
      </c>
      <c r="K37" s="1220"/>
      <c r="L37" s="1220"/>
      <c r="M37" s="1220"/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  <c r="AA37" s="1220"/>
      <c r="AB37" s="1220"/>
      <c r="AC37" s="1220"/>
    </row>
    <row r="38" spans="1:29" ht="36" customHeight="1" x14ac:dyDescent="0.2">
      <c r="A38" s="1220"/>
      <c r="B38" s="1220"/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  <c r="AA38" s="1220"/>
      <c r="AB38" s="1220"/>
      <c r="AC38" s="1220"/>
    </row>
    <row r="39" spans="1:29" ht="45" x14ac:dyDescent="0.2">
      <c r="A39" s="1220" t="s">
        <v>4800</v>
      </c>
      <c r="B39" s="1220" t="s">
        <v>4801</v>
      </c>
      <c r="C39" s="1676" t="s">
        <v>1046</v>
      </c>
      <c r="D39" s="1220" t="s">
        <v>3816</v>
      </c>
      <c r="E39" s="1221">
        <v>12000000</v>
      </c>
      <c r="F39" s="1220" t="s">
        <v>7</v>
      </c>
      <c r="G39" s="1220" t="s">
        <v>544</v>
      </c>
      <c r="H39" s="1220" t="s">
        <v>3798</v>
      </c>
      <c r="I39" s="1220" t="s">
        <v>287</v>
      </c>
      <c r="J39" s="1220" t="s">
        <v>287</v>
      </c>
      <c r="K39" s="1220"/>
      <c r="L39" s="1220"/>
      <c r="M39" s="1220"/>
      <c r="N39" s="1220"/>
      <c r="O39" s="1220"/>
      <c r="P39" s="1220"/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  <c r="AA39" s="1220"/>
      <c r="AB39" s="1220"/>
      <c r="AC39" s="1220"/>
    </row>
    <row r="40" spans="1:29" ht="9" customHeight="1" thickBot="1" x14ac:dyDescent="0.25">
      <c r="A40" s="1220"/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</row>
    <row r="41" spans="1:29" ht="15.75" thickTop="1" x14ac:dyDescent="0.2">
      <c r="A41" s="1222" t="s">
        <v>4300</v>
      </c>
      <c r="B41" s="1222"/>
      <c r="C41" s="1222"/>
      <c r="D41" s="1222"/>
      <c r="E41" s="1222">
        <f>SUM(E37,E39)</f>
        <v>33000000</v>
      </c>
      <c r="F41" s="1222"/>
      <c r="G41" s="1222"/>
      <c r="H41" s="1222"/>
      <c r="I41" s="1222"/>
      <c r="J41" s="1222"/>
      <c r="K41" s="1222"/>
      <c r="L41" s="1222"/>
      <c r="M41" s="1222"/>
      <c r="N41" s="1222"/>
      <c r="O41" s="1222"/>
      <c r="P41" s="1222"/>
      <c r="Q41" s="1222"/>
      <c r="R41" s="1222"/>
      <c r="S41" s="1222"/>
      <c r="T41" s="1222"/>
      <c r="U41" s="1222"/>
      <c r="V41" s="1222"/>
      <c r="W41" s="1222"/>
      <c r="X41" s="1222"/>
      <c r="Y41" s="1222"/>
      <c r="Z41" s="1222"/>
      <c r="AA41" s="1222"/>
      <c r="AB41" s="1222"/>
      <c r="AC41" s="1222"/>
    </row>
    <row r="42" spans="1:29" x14ac:dyDescent="0.2">
      <c r="A42" s="1677" t="s">
        <v>4301</v>
      </c>
    </row>
  </sheetData>
  <mergeCells count="27">
    <mergeCell ref="A1:F1"/>
    <mergeCell ref="A2:D2"/>
    <mergeCell ref="A31:B31"/>
    <mergeCell ref="A14:B14"/>
    <mergeCell ref="B15:AA15"/>
    <mergeCell ref="B16:J16"/>
    <mergeCell ref="K16:L16"/>
    <mergeCell ref="N16:O16"/>
    <mergeCell ref="P16:Q16"/>
    <mergeCell ref="R16:U16"/>
    <mergeCell ref="V16:X16"/>
    <mergeCell ref="B3:J3"/>
    <mergeCell ref="K3:L3"/>
    <mergeCell ref="M3:N3"/>
    <mergeCell ref="O3:P3"/>
    <mergeCell ref="Q3:R3"/>
    <mergeCell ref="S3:X3"/>
    <mergeCell ref="Y3:AB3"/>
    <mergeCell ref="B32:AD32"/>
    <mergeCell ref="B33:J33"/>
    <mergeCell ref="K33:L33"/>
    <mergeCell ref="N33:O33"/>
    <mergeCell ref="P33:Q33"/>
    <mergeCell ref="R33:S33"/>
    <mergeCell ref="T33:W33"/>
    <mergeCell ref="X33:AA33"/>
    <mergeCell ref="AC3:AF3"/>
  </mergeCells>
  <pageMargins left="0.25" right="0.25" top="0.75" bottom="0.75" header="0.3" footer="0.3"/>
  <pageSetup paperSize="8" scale="8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4"/>
  <sheetViews>
    <sheetView zoomScale="75" zoomScaleNormal="75" workbookViewId="0">
      <selection sqref="A1:F1"/>
    </sheetView>
  </sheetViews>
  <sheetFormatPr defaultRowHeight="15" x14ac:dyDescent="0.2"/>
  <cols>
    <col min="1" max="1" width="59.85546875" style="1889" customWidth="1"/>
    <col min="2" max="2" width="21.5703125" style="1889" customWidth="1"/>
    <col min="3" max="3" width="19.42578125" style="1889" customWidth="1"/>
    <col min="4" max="4" width="10.28515625" style="1889" customWidth="1"/>
    <col min="5" max="5" width="13" style="1889" customWidth="1"/>
    <col min="6" max="6" width="15.85546875" style="1889" customWidth="1"/>
    <col min="7" max="7" width="15.140625" style="1889" customWidth="1"/>
    <col min="8" max="8" width="18" style="1889" customWidth="1"/>
    <col min="9" max="9" width="25.5703125" style="1889" customWidth="1"/>
    <col min="10" max="10" width="19.140625" style="1889" customWidth="1"/>
    <col min="11" max="12" width="18" style="1889" customWidth="1"/>
    <col min="13" max="13" width="25.5703125" style="1889" customWidth="1"/>
    <col min="14" max="14" width="29.5703125" style="1889" customWidth="1"/>
    <col min="15" max="15" width="14.85546875" style="1889" customWidth="1"/>
    <col min="16" max="17" width="18" style="1889" customWidth="1"/>
    <col min="18" max="18" width="23.140625" style="1889" customWidth="1"/>
    <col min="19" max="19" width="18" style="1889" customWidth="1"/>
    <col min="20" max="20" width="13.85546875" style="1889" customWidth="1"/>
    <col min="21" max="21" width="14.5703125" style="1889" customWidth="1"/>
    <col min="22" max="23" width="18" style="1889" customWidth="1"/>
    <col min="24" max="24" width="12.7109375" style="1889" customWidth="1"/>
    <col min="25" max="25" width="20.7109375" style="1889" customWidth="1"/>
    <col min="26" max="26" width="28.28515625" style="1889" customWidth="1"/>
    <col min="27" max="27" width="26" style="1889" customWidth="1"/>
    <col min="28" max="28" width="12.5703125" style="1889" customWidth="1"/>
    <col min="29" max="29" width="27" style="1889" customWidth="1"/>
    <col min="30" max="30" width="23.7109375" style="1889" customWidth="1"/>
    <col min="31" max="16384" width="9.140625" style="1889"/>
  </cols>
  <sheetData>
    <row r="1" spans="1:27" ht="18" customHeight="1" x14ac:dyDescent="0.25">
      <c r="A1" s="3036" t="s">
        <v>6404</v>
      </c>
      <c r="B1" s="3037"/>
      <c r="C1" s="3037"/>
      <c r="D1" s="3037"/>
      <c r="E1" s="3037"/>
      <c r="F1" s="3037"/>
    </row>
    <row r="2" spans="1:27" ht="21" customHeight="1" x14ac:dyDescent="0.2">
      <c r="A2" s="2219" t="s">
        <v>0</v>
      </c>
      <c r="B2" s="3029"/>
      <c r="C2" s="3035"/>
      <c r="D2" s="3035"/>
      <c r="E2" s="3035"/>
      <c r="F2" s="3035"/>
      <c r="G2" s="3035"/>
      <c r="H2" s="3035"/>
      <c r="I2" s="3035"/>
      <c r="J2" s="3035"/>
      <c r="K2" s="3035"/>
      <c r="L2" s="3035"/>
      <c r="M2" s="3035"/>
      <c r="N2" s="3035"/>
      <c r="O2" s="3035"/>
      <c r="P2" s="3035"/>
      <c r="Q2" s="3035"/>
      <c r="R2" s="3035"/>
      <c r="S2" s="3035"/>
      <c r="T2" s="3035"/>
      <c r="U2" s="3035"/>
      <c r="V2" s="3035"/>
      <c r="W2" s="3035"/>
      <c r="X2" s="3035"/>
      <c r="Y2" s="3035"/>
      <c r="Z2" s="3035"/>
      <c r="AA2" s="3035"/>
    </row>
    <row r="3" spans="1:27" ht="30" x14ac:dyDescent="0.2">
      <c r="A3" s="2217"/>
      <c r="B3" s="2217"/>
      <c r="C3" s="3025" t="s">
        <v>215</v>
      </c>
      <c r="D3" s="3026"/>
      <c r="E3" s="3026"/>
      <c r="F3" s="3026"/>
      <c r="G3" s="3026"/>
      <c r="H3" s="3026"/>
      <c r="I3" s="3026"/>
      <c r="J3" s="3026"/>
      <c r="K3" s="3027"/>
      <c r="L3" s="3025" t="s">
        <v>4772</v>
      </c>
      <c r="M3" s="3027"/>
      <c r="N3" s="1887" t="s">
        <v>4790</v>
      </c>
      <c r="O3" s="3025" t="s">
        <v>4774</v>
      </c>
      <c r="P3" s="3027"/>
      <c r="Q3" s="3025" t="s">
        <v>152</v>
      </c>
      <c r="R3" s="3027"/>
      <c r="S3" s="3025" t="s">
        <v>84</v>
      </c>
      <c r="T3" s="3026"/>
      <c r="U3" s="3026"/>
      <c r="V3" s="3027"/>
      <c r="W3" s="3025" t="s">
        <v>4775</v>
      </c>
      <c r="X3" s="3026"/>
      <c r="Y3" s="3027"/>
      <c r="Z3" s="1887" t="s">
        <v>112</v>
      </c>
      <c r="AA3" s="1887" t="s">
        <v>113</v>
      </c>
    </row>
    <row r="4" spans="1:27" ht="45.75" thickBot="1" x14ac:dyDescent="0.25">
      <c r="A4" s="1212" t="s">
        <v>479</v>
      </c>
      <c r="B4" s="1218"/>
      <c r="C4" s="1212" t="s">
        <v>480</v>
      </c>
      <c r="D4" s="1212" t="s">
        <v>154</v>
      </c>
      <c r="E4" s="1212" t="s">
        <v>4776</v>
      </c>
      <c r="F4" s="1212" t="s">
        <v>3094</v>
      </c>
      <c r="G4" s="1212" t="s">
        <v>156</v>
      </c>
      <c r="H4" s="1212" t="s">
        <v>730</v>
      </c>
      <c r="I4" s="1212" t="s">
        <v>87</v>
      </c>
      <c r="J4" s="1212" t="s">
        <v>3026</v>
      </c>
      <c r="K4" s="1212" t="s">
        <v>4777</v>
      </c>
      <c r="L4" s="1212" t="s">
        <v>4778</v>
      </c>
      <c r="M4" s="1212" t="s">
        <v>93</v>
      </c>
      <c r="N4" s="1212" t="s">
        <v>159</v>
      </c>
      <c r="O4" s="1212" t="s">
        <v>160</v>
      </c>
      <c r="P4" s="1212" t="s">
        <v>3210</v>
      </c>
      <c r="Q4" s="1212" t="s">
        <v>4779</v>
      </c>
      <c r="R4" s="1212" t="s">
        <v>4780</v>
      </c>
      <c r="S4" s="1212" t="s">
        <v>164</v>
      </c>
      <c r="T4" s="1212" t="s">
        <v>104</v>
      </c>
      <c r="U4" s="1212" t="s">
        <v>4781</v>
      </c>
      <c r="V4" s="1212" t="s">
        <v>1689</v>
      </c>
      <c r="W4" s="1212" t="s">
        <v>4114</v>
      </c>
      <c r="X4" s="1212" t="s">
        <v>168</v>
      </c>
      <c r="Y4" s="1212" t="s">
        <v>3216</v>
      </c>
      <c r="Z4" s="1212" t="s">
        <v>4782</v>
      </c>
      <c r="AA4" s="1212" t="s">
        <v>4782</v>
      </c>
    </row>
    <row r="5" spans="1:27" ht="84" customHeight="1" thickTop="1" x14ac:dyDescent="0.2">
      <c r="A5" s="2217" t="s">
        <v>3733</v>
      </c>
      <c r="B5" s="1220"/>
      <c r="C5" s="1220"/>
      <c r="D5" s="1220"/>
      <c r="E5" s="1220"/>
      <c r="F5" s="1220"/>
      <c r="G5" s="1220"/>
      <c r="H5" s="1220"/>
      <c r="I5" s="1220"/>
      <c r="J5" s="1220" t="s">
        <v>3734</v>
      </c>
      <c r="K5" s="1220"/>
      <c r="L5" s="1220" t="s">
        <v>3735</v>
      </c>
      <c r="M5" s="1220" t="s">
        <v>1762</v>
      </c>
      <c r="N5" s="1220" t="s">
        <v>3737</v>
      </c>
      <c r="O5" s="1220" t="s">
        <v>3794</v>
      </c>
      <c r="P5" s="1220" t="s">
        <v>3794</v>
      </c>
      <c r="Q5" s="1220" t="s">
        <v>3735</v>
      </c>
      <c r="R5" s="1220" t="s">
        <v>3737</v>
      </c>
      <c r="S5" s="1220"/>
      <c r="T5" s="1220" t="s">
        <v>1762</v>
      </c>
      <c r="U5" s="1220" t="s">
        <v>733</v>
      </c>
      <c r="V5" s="1220" t="s">
        <v>1762</v>
      </c>
      <c r="W5" s="1220" t="s">
        <v>3735</v>
      </c>
      <c r="X5" s="1220"/>
      <c r="Y5" s="1220" t="s">
        <v>1762</v>
      </c>
      <c r="Z5" s="1220"/>
      <c r="AA5" s="1220"/>
    </row>
    <row r="6" spans="1:27" ht="15.75" thickBot="1" x14ac:dyDescent="0.25">
      <c r="A6" s="1218"/>
      <c r="B6" s="1218" t="s">
        <v>3206</v>
      </c>
      <c r="C6" s="1218"/>
      <c r="D6" s="1218"/>
      <c r="E6" s="1218"/>
      <c r="F6" s="1218"/>
      <c r="G6" s="1218"/>
      <c r="H6" s="1218"/>
      <c r="I6" s="1218"/>
      <c r="J6" s="1218"/>
      <c r="K6" s="1218"/>
      <c r="L6" s="1218"/>
      <c r="M6" s="1218"/>
      <c r="N6" s="1218"/>
      <c r="O6" s="1218"/>
      <c r="P6" s="1218"/>
      <c r="Q6" s="1218"/>
      <c r="R6" s="1218"/>
      <c r="S6" s="1218"/>
      <c r="T6" s="1218"/>
      <c r="U6" s="1218"/>
      <c r="V6" s="1218"/>
      <c r="W6" s="1218"/>
      <c r="X6" s="1218"/>
      <c r="Y6" s="1218"/>
      <c r="Z6" s="1218"/>
      <c r="AA6" s="1218"/>
    </row>
    <row r="7" spans="1:27" ht="92.25" customHeight="1" thickTop="1" x14ac:dyDescent="0.2">
      <c r="A7" s="1220" t="s">
        <v>4723</v>
      </c>
      <c r="B7" s="1220" t="s">
        <v>27</v>
      </c>
      <c r="C7" s="1220" t="s">
        <v>4724</v>
      </c>
      <c r="D7" s="1887" t="s">
        <v>1026</v>
      </c>
      <c r="E7" s="1220"/>
      <c r="F7" s="1221">
        <v>45628304</v>
      </c>
      <c r="G7" s="1220" t="s">
        <v>7</v>
      </c>
      <c r="H7" s="1220" t="s">
        <v>3741</v>
      </c>
      <c r="I7" s="1220" t="s">
        <v>3798</v>
      </c>
      <c r="J7" s="1220" t="s">
        <v>287</v>
      </c>
      <c r="K7" s="1220" t="s">
        <v>287</v>
      </c>
      <c r="L7" s="1220" t="s">
        <v>4725</v>
      </c>
      <c r="M7" s="1220" t="s">
        <v>4382</v>
      </c>
      <c r="N7" s="1220" t="s">
        <v>297</v>
      </c>
      <c r="O7" s="1220" t="s">
        <v>185</v>
      </c>
      <c r="P7" s="1220" t="s">
        <v>4212</v>
      </c>
      <c r="Q7" s="1220" t="s">
        <v>4726</v>
      </c>
      <c r="R7" s="1220" t="s">
        <v>4727</v>
      </c>
      <c r="S7" s="1220" t="s">
        <v>297</v>
      </c>
      <c r="T7" s="1220" t="s">
        <v>297</v>
      </c>
      <c r="U7" s="1220" t="s">
        <v>3944</v>
      </c>
      <c r="V7" s="1220" t="s">
        <v>3945</v>
      </c>
      <c r="W7" s="1220" t="s">
        <v>4728</v>
      </c>
      <c r="X7" s="1220" t="s">
        <v>4729</v>
      </c>
      <c r="Y7" s="1220" t="s">
        <v>4730</v>
      </c>
      <c r="Z7" s="1220" t="s">
        <v>4731</v>
      </c>
      <c r="AA7" s="1220" t="s">
        <v>4732</v>
      </c>
    </row>
    <row r="8" spans="1:27" x14ac:dyDescent="0.2">
      <c r="A8" s="1220"/>
      <c r="B8" s="1220" t="s">
        <v>31</v>
      </c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</row>
    <row r="9" spans="1:27" ht="102" customHeight="1" x14ac:dyDescent="0.2">
      <c r="A9" s="1220" t="s">
        <v>4733</v>
      </c>
      <c r="B9" s="1220" t="s">
        <v>27</v>
      </c>
      <c r="C9" s="1220" t="s">
        <v>4734</v>
      </c>
      <c r="D9" s="1887" t="s">
        <v>1039</v>
      </c>
      <c r="E9" s="1220" t="s">
        <v>4735</v>
      </c>
      <c r="F9" s="1221">
        <v>6598555</v>
      </c>
      <c r="G9" s="1220" t="s">
        <v>7</v>
      </c>
      <c r="H9" s="1220" t="s">
        <v>3741</v>
      </c>
      <c r="I9" s="1220" t="s">
        <v>3798</v>
      </c>
      <c r="J9" s="1220" t="s">
        <v>287</v>
      </c>
      <c r="K9" s="1220" t="s">
        <v>287</v>
      </c>
      <c r="L9" s="1220" t="s">
        <v>4725</v>
      </c>
      <c r="M9" s="1220" t="s">
        <v>4382</v>
      </c>
      <c r="N9" s="1220" t="s">
        <v>297</v>
      </c>
      <c r="O9" s="1220" t="s">
        <v>185</v>
      </c>
      <c r="P9" s="1220" t="s">
        <v>4212</v>
      </c>
      <c r="Q9" s="1220" t="s">
        <v>4726</v>
      </c>
      <c r="R9" s="1220" t="s">
        <v>4727</v>
      </c>
      <c r="S9" s="1220" t="s">
        <v>297</v>
      </c>
      <c r="T9" s="1220" t="s">
        <v>297</v>
      </c>
      <c r="U9" s="1220" t="s">
        <v>3944</v>
      </c>
      <c r="V9" s="1220" t="s">
        <v>3945</v>
      </c>
      <c r="W9" s="1220" t="s">
        <v>4728</v>
      </c>
      <c r="X9" s="1220" t="s">
        <v>4729</v>
      </c>
      <c r="Y9" s="1220" t="s">
        <v>4730</v>
      </c>
      <c r="Z9" s="1220" t="s">
        <v>4731</v>
      </c>
      <c r="AA9" s="1220" t="s">
        <v>4732</v>
      </c>
    </row>
    <row r="10" spans="1:27" x14ac:dyDescent="0.2">
      <c r="A10" s="1220"/>
      <c r="B10" s="1220" t="s">
        <v>31</v>
      </c>
      <c r="C10" s="1220"/>
      <c r="D10" s="1220"/>
      <c r="E10" s="1220"/>
      <c r="F10" s="1220"/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  <c r="AA10" s="1220"/>
    </row>
    <row r="11" spans="1:27" ht="96.75" customHeight="1" x14ac:dyDescent="0.2">
      <c r="A11" s="1220" t="s">
        <v>4736</v>
      </c>
      <c r="B11" s="1220" t="s">
        <v>27</v>
      </c>
      <c r="C11" s="1220" t="s">
        <v>4737</v>
      </c>
      <c r="D11" s="1887" t="s">
        <v>1042</v>
      </c>
      <c r="E11" s="1220"/>
      <c r="F11" s="1221">
        <v>10529609</v>
      </c>
      <c r="G11" s="1220" t="s">
        <v>7</v>
      </c>
      <c r="H11" s="1220" t="s">
        <v>3741</v>
      </c>
      <c r="I11" s="1220" t="s">
        <v>3798</v>
      </c>
      <c r="J11" s="1220" t="s">
        <v>287</v>
      </c>
      <c r="K11" s="1220" t="s">
        <v>287</v>
      </c>
      <c r="L11" s="1220" t="s">
        <v>4725</v>
      </c>
      <c r="M11" s="1220" t="s">
        <v>4382</v>
      </c>
      <c r="N11" s="1220" t="s">
        <v>297</v>
      </c>
      <c r="O11" s="1220" t="s">
        <v>185</v>
      </c>
      <c r="P11" s="1220" t="s">
        <v>4212</v>
      </c>
      <c r="Q11" s="1220" t="s">
        <v>4726</v>
      </c>
      <c r="R11" s="1220" t="s">
        <v>4727</v>
      </c>
      <c r="S11" s="1220" t="s">
        <v>297</v>
      </c>
      <c r="T11" s="1220" t="s">
        <v>297</v>
      </c>
      <c r="U11" s="1220" t="s">
        <v>3944</v>
      </c>
      <c r="V11" s="1220" t="s">
        <v>3945</v>
      </c>
      <c r="W11" s="1220" t="s">
        <v>4728</v>
      </c>
      <c r="X11" s="1220" t="s">
        <v>4729</v>
      </c>
      <c r="Y11" s="1220" t="s">
        <v>4730</v>
      </c>
      <c r="Z11" s="1220" t="s">
        <v>4731</v>
      </c>
      <c r="AA11" s="1220" t="s">
        <v>4732</v>
      </c>
    </row>
    <row r="12" spans="1:27" x14ac:dyDescent="0.2">
      <c r="A12" s="1220"/>
      <c r="B12" s="1220" t="s">
        <v>31</v>
      </c>
      <c r="C12" s="1220"/>
      <c r="D12" s="1220"/>
      <c r="E12" s="1220"/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  <c r="AA12" s="1220"/>
    </row>
    <row r="13" spans="1:27" ht="102" customHeight="1" x14ac:dyDescent="0.2">
      <c r="A13" s="1220" t="s">
        <v>4738</v>
      </c>
      <c r="B13" s="1220" t="s">
        <v>27</v>
      </c>
      <c r="C13" s="1220" t="s">
        <v>4739</v>
      </c>
      <c r="D13" s="1887" t="s">
        <v>1046</v>
      </c>
      <c r="E13" s="1220"/>
      <c r="F13" s="1221">
        <v>7019739</v>
      </c>
      <c r="G13" s="1220" t="s">
        <v>7</v>
      </c>
      <c r="H13" s="1220" t="s">
        <v>3741</v>
      </c>
      <c r="I13" s="1220" t="s">
        <v>3798</v>
      </c>
      <c r="J13" s="1220" t="s">
        <v>287</v>
      </c>
      <c r="K13" s="1220" t="s">
        <v>287</v>
      </c>
      <c r="L13" s="1220" t="s">
        <v>4725</v>
      </c>
      <c r="M13" s="1220" t="s">
        <v>4382</v>
      </c>
      <c r="N13" s="1220" t="s">
        <v>297</v>
      </c>
      <c r="O13" s="1220" t="s">
        <v>185</v>
      </c>
      <c r="P13" s="1220" t="s">
        <v>4212</v>
      </c>
      <c r="Q13" s="1220" t="s">
        <v>4726</v>
      </c>
      <c r="R13" s="1220" t="s">
        <v>4727</v>
      </c>
      <c r="S13" s="1220" t="s">
        <v>297</v>
      </c>
      <c r="T13" s="1220" t="s">
        <v>297</v>
      </c>
      <c r="U13" s="1220" t="s">
        <v>3944</v>
      </c>
      <c r="V13" s="1220" t="s">
        <v>3945</v>
      </c>
      <c r="W13" s="1220" t="s">
        <v>4728</v>
      </c>
      <c r="X13" s="1220" t="s">
        <v>4729</v>
      </c>
      <c r="Y13" s="1220" t="s">
        <v>4730</v>
      </c>
      <c r="Z13" s="1220" t="s">
        <v>4731</v>
      </c>
      <c r="AA13" s="1220" t="s">
        <v>4732</v>
      </c>
    </row>
    <row r="14" spans="1:27" x14ac:dyDescent="0.2">
      <c r="A14" s="1220"/>
      <c r="B14" s="1220" t="s">
        <v>31</v>
      </c>
      <c r="C14" s="1220"/>
      <c r="D14" s="1220"/>
      <c r="E14" s="1220"/>
      <c r="F14" s="1220"/>
      <c r="G14" s="1220"/>
      <c r="H14" s="1220"/>
      <c r="I14" s="1220"/>
      <c r="J14" s="1220"/>
      <c r="K14" s="1220"/>
      <c r="L14" s="1220"/>
      <c r="M14" s="1220"/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  <c r="AA14" s="1220"/>
    </row>
    <row r="15" spans="1:27" ht="105.75" customHeight="1" x14ac:dyDescent="0.2">
      <c r="A15" s="1220" t="s">
        <v>4740</v>
      </c>
      <c r="B15" s="1220" t="s">
        <v>27</v>
      </c>
      <c r="C15" s="1220" t="s">
        <v>4741</v>
      </c>
      <c r="D15" s="1887" t="s">
        <v>1049</v>
      </c>
      <c r="E15" s="1220"/>
      <c r="F15" s="1221">
        <v>7019739</v>
      </c>
      <c r="G15" s="1220" t="s">
        <v>7</v>
      </c>
      <c r="H15" s="1220" t="s">
        <v>3741</v>
      </c>
      <c r="I15" s="1220" t="s">
        <v>3798</v>
      </c>
      <c r="J15" s="1220" t="s">
        <v>287</v>
      </c>
      <c r="K15" s="1220" t="s">
        <v>287</v>
      </c>
      <c r="L15" s="1220" t="s">
        <v>4725</v>
      </c>
      <c r="M15" s="1220" t="s">
        <v>4382</v>
      </c>
      <c r="N15" s="1220" t="s">
        <v>297</v>
      </c>
      <c r="O15" s="1220" t="s">
        <v>185</v>
      </c>
      <c r="P15" s="1220" t="s">
        <v>4212</v>
      </c>
      <c r="Q15" s="1220" t="s">
        <v>4726</v>
      </c>
      <c r="R15" s="1220" t="s">
        <v>4727</v>
      </c>
      <c r="S15" s="1220" t="s">
        <v>297</v>
      </c>
      <c r="T15" s="1220" t="s">
        <v>297</v>
      </c>
      <c r="U15" s="1220" t="s">
        <v>3944</v>
      </c>
      <c r="V15" s="1220" t="s">
        <v>3945</v>
      </c>
      <c r="W15" s="1220" t="s">
        <v>4728</v>
      </c>
      <c r="X15" s="1220" t="s">
        <v>4729</v>
      </c>
      <c r="Y15" s="1220" t="s">
        <v>4730</v>
      </c>
      <c r="Z15" s="1220" t="s">
        <v>4731</v>
      </c>
      <c r="AA15" s="1220" t="s">
        <v>4732</v>
      </c>
    </row>
    <row r="16" spans="1:27" x14ac:dyDescent="0.2">
      <c r="A16" s="1220"/>
      <c r="B16" s="1220" t="s">
        <v>31</v>
      </c>
      <c r="C16" s="1220"/>
      <c r="D16" s="1220"/>
      <c r="E16" s="1220"/>
      <c r="F16" s="1220"/>
      <c r="G16" s="1220"/>
      <c r="H16" s="1220"/>
      <c r="I16" s="1220"/>
      <c r="J16" s="1220"/>
      <c r="K16" s="1220"/>
      <c r="L16" s="1220"/>
      <c r="M16" s="1220"/>
      <c r="N16" s="1220"/>
      <c r="O16" s="1220"/>
      <c r="P16" s="1220"/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  <c r="AA16" s="1220"/>
    </row>
    <row r="17" spans="1:30" ht="105.75" customHeight="1" x14ac:dyDescent="0.2">
      <c r="A17" s="1220" t="s">
        <v>4742</v>
      </c>
      <c r="B17" s="1220" t="s">
        <v>27</v>
      </c>
      <c r="C17" s="1220" t="s">
        <v>4743</v>
      </c>
      <c r="D17" s="1887" t="s">
        <v>1067</v>
      </c>
      <c r="E17" s="1220"/>
      <c r="F17" s="1221">
        <v>7019739</v>
      </c>
      <c r="G17" s="1220" t="s">
        <v>7</v>
      </c>
      <c r="H17" s="1220" t="s">
        <v>3741</v>
      </c>
      <c r="I17" s="1220" t="s">
        <v>3798</v>
      </c>
      <c r="J17" s="1220" t="s">
        <v>287</v>
      </c>
      <c r="K17" s="1220" t="s">
        <v>287</v>
      </c>
      <c r="L17" s="1220" t="s">
        <v>4725</v>
      </c>
      <c r="M17" s="1220" t="s">
        <v>4382</v>
      </c>
      <c r="N17" s="1220" t="s">
        <v>297</v>
      </c>
      <c r="O17" s="1220" t="s">
        <v>185</v>
      </c>
      <c r="P17" s="1220" t="s">
        <v>4212</v>
      </c>
      <c r="Q17" s="1220" t="s">
        <v>4726</v>
      </c>
      <c r="R17" s="1220" t="s">
        <v>4727</v>
      </c>
      <c r="S17" s="1220" t="s">
        <v>297</v>
      </c>
      <c r="T17" s="1220" t="s">
        <v>297</v>
      </c>
      <c r="U17" s="1220" t="s">
        <v>3944</v>
      </c>
      <c r="V17" s="1220" t="s">
        <v>3945</v>
      </c>
      <c r="W17" s="1220" t="s">
        <v>4728</v>
      </c>
      <c r="X17" s="1220" t="s">
        <v>4729</v>
      </c>
      <c r="Y17" s="1220" t="s">
        <v>4730</v>
      </c>
      <c r="Z17" s="1220" t="s">
        <v>4731</v>
      </c>
      <c r="AA17" s="1220" t="s">
        <v>4732</v>
      </c>
    </row>
    <row r="18" spans="1:30" x14ac:dyDescent="0.2">
      <c r="A18" s="1220"/>
      <c r="B18" s="1220" t="s">
        <v>31</v>
      </c>
      <c r="C18" s="1220"/>
      <c r="D18" s="1220"/>
      <c r="E18" s="1220"/>
      <c r="F18" s="1220"/>
      <c r="G18" s="1220"/>
      <c r="H18" s="1220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  <c r="AA18" s="1220"/>
    </row>
    <row r="19" spans="1:30" ht="89.25" customHeight="1" x14ac:dyDescent="0.2">
      <c r="A19" s="1220" t="s">
        <v>4744</v>
      </c>
      <c r="B19" s="1220" t="s">
        <v>27</v>
      </c>
      <c r="C19" s="1220" t="s">
        <v>4745</v>
      </c>
      <c r="D19" s="1887" t="s">
        <v>1026</v>
      </c>
      <c r="E19" s="1220" t="s">
        <v>3816</v>
      </c>
      <c r="F19" s="1221">
        <v>14039478</v>
      </c>
      <c r="G19" s="1220" t="s">
        <v>7</v>
      </c>
      <c r="H19" s="1220" t="s">
        <v>3741</v>
      </c>
      <c r="I19" s="1220" t="s">
        <v>3798</v>
      </c>
      <c r="J19" s="1220" t="s">
        <v>287</v>
      </c>
      <c r="K19" s="1220" t="s">
        <v>287</v>
      </c>
      <c r="L19" s="1220" t="s">
        <v>4725</v>
      </c>
      <c r="M19" s="1220" t="s">
        <v>4382</v>
      </c>
      <c r="N19" s="1220" t="s">
        <v>297</v>
      </c>
      <c r="O19" s="1220" t="s">
        <v>185</v>
      </c>
      <c r="P19" s="1220" t="s">
        <v>4212</v>
      </c>
      <c r="Q19" s="1220" t="s">
        <v>4726</v>
      </c>
      <c r="R19" s="1220" t="s">
        <v>4727</v>
      </c>
      <c r="S19" s="1220" t="s">
        <v>297</v>
      </c>
      <c r="T19" s="1220" t="s">
        <v>297</v>
      </c>
      <c r="U19" s="1220" t="s">
        <v>3944</v>
      </c>
      <c r="V19" s="1220" t="s">
        <v>3945</v>
      </c>
      <c r="W19" s="1220" t="s">
        <v>4728</v>
      </c>
      <c r="X19" s="1220" t="s">
        <v>4729</v>
      </c>
      <c r="Y19" s="1220" t="s">
        <v>4730</v>
      </c>
      <c r="Z19" s="1220" t="s">
        <v>4731</v>
      </c>
      <c r="AA19" s="1220" t="s">
        <v>4732</v>
      </c>
    </row>
    <row r="20" spans="1:30" x14ac:dyDescent="0.2">
      <c r="A20" s="1220"/>
      <c r="B20" s="1220" t="s">
        <v>31</v>
      </c>
      <c r="C20" s="1220"/>
      <c r="D20" s="1220"/>
      <c r="E20" s="1220"/>
      <c r="F20" s="1220"/>
      <c r="G20" s="1220"/>
      <c r="H20" s="1220"/>
      <c r="I20" s="1220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  <c r="AA20" s="1220"/>
    </row>
    <row r="21" spans="1:30" ht="96.75" customHeight="1" x14ac:dyDescent="0.2">
      <c r="A21" s="1220" t="s">
        <v>4746</v>
      </c>
      <c r="B21" s="1220" t="s">
        <v>27</v>
      </c>
      <c r="C21" s="1220" t="s">
        <v>4747</v>
      </c>
      <c r="D21" s="1887" t="s">
        <v>1039</v>
      </c>
      <c r="E21" s="1220"/>
      <c r="F21" s="1221">
        <v>10529609</v>
      </c>
      <c r="G21" s="1220" t="s">
        <v>7</v>
      </c>
      <c r="H21" s="1220" t="s">
        <v>3741</v>
      </c>
      <c r="I21" s="1220" t="s">
        <v>3798</v>
      </c>
      <c r="J21" s="1220" t="s">
        <v>287</v>
      </c>
      <c r="K21" s="1220" t="s">
        <v>287</v>
      </c>
      <c r="L21" s="1220" t="s">
        <v>4725</v>
      </c>
      <c r="M21" s="1220" t="s">
        <v>4382</v>
      </c>
      <c r="N21" s="1220" t="s">
        <v>297</v>
      </c>
      <c r="O21" s="1220" t="s">
        <v>185</v>
      </c>
      <c r="P21" s="1220" t="s">
        <v>4212</v>
      </c>
      <c r="Q21" s="1220" t="s">
        <v>4726</v>
      </c>
      <c r="R21" s="1220" t="s">
        <v>4727</v>
      </c>
      <c r="S21" s="1220" t="s">
        <v>297</v>
      </c>
      <c r="T21" s="1220" t="s">
        <v>297</v>
      </c>
      <c r="U21" s="1220" t="s">
        <v>3944</v>
      </c>
      <c r="V21" s="1220" t="s">
        <v>3945</v>
      </c>
      <c r="W21" s="1220" t="s">
        <v>4728</v>
      </c>
      <c r="X21" s="1220" t="s">
        <v>4729</v>
      </c>
      <c r="Y21" s="1220" t="s">
        <v>4730</v>
      </c>
      <c r="Z21" s="1220" t="s">
        <v>4731</v>
      </c>
      <c r="AA21" s="1220" t="s">
        <v>4732</v>
      </c>
    </row>
    <row r="22" spans="1:30" x14ac:dyDescent="0.2">
      <c r="A22" s="1220"/>
      <c r="B22" s="1220" t="s">
        <v>31</v>
      </c>
      <c r="C22" s="1220"/>
      <c r="D22" s="1220"/>
      <c r="E22" s="1220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  <c r="AA22" s="1220"/>
    </row>
    <row r="23" spans="1:30" ht="89.25" customHeight="1" x14ac:dyDescent="0.2">
      <c r="A23" s="1220" t="s">
        <v>4748</v>
      </c>
      <c r="B23" s="1220" t="s">
        <v>27</v>
      </c>
      <c r="C23" s="1220" t="s">
        <v>4749</v>
      </c>
      <c r="D23" s="1887" t="s">
        <v>1046</v>
      </c>
      <c r="E23" s="1220" t="s">
        <v>4735</v>
      </c>
      <c r="F23" s="1221">
        <v>3509870</v>
      </c>
      <c r="G23" s="1220" t="s">
        <v>7</v>
      </c>
      <c r="H23" s="1220" t="s">
        <v>3741</v>
      </c>
      <c r="I23" s="1220" t="s">
        <v>3798</v>
      </c>
      <c r="J23" s="1220" t="s">
        <v>287</v>
      </c>
      <c r="K23" s="1220" t="s">
        <v>287</v>
      </c>
      <c r="L23" s="1220" t="s">
        <v>4725</v>
      </c>
      <c r="M23" s="1220" t="s">
        <v>4382</v>
      </c>
      <c r="N23" s="1220" t="s">
        <v>297</v>
      </c>
      <c r="O23" s="1220" t="s">
        <v>185</v>
      </c>
      <c r="P23" s="1220" t="s">
        <v>4212</v>
      </c>
      <c r="Q23" s="1220" t="s">
        <v>4726</v>
      </c>
      <c r="R23" s="1220" t="s">
        <v>4727</v>
      </c>
      <c r="S23" s="1220" t="s">
        <v>297</v>
      </c>
      <c r="T23" s="1220" t="s">
        <v>297</v>
      </c>
      <c r="U23" s="1220" t="s">
        <v>3944</v>
      </c>
      <c r="V23" s="1220" t="s">
        <v>3945</v>
      </c>
      <c r="W23" s="1220" t="s">
        <v>4728</v>
      </c>
      <c r="X23" s="1220" t="s">
        <v>4729</v>
      </c>
      <c r="Y23" s="1220" t="s">
        <v>4730</v>
      </c>
      <c r="Z23" s="1220" t="s">
        <v>4731</v>
      </c>
      <c r="AA23" s="1220" t="s">
        <v>4732</v>
      </c>
    </row>
    <row r="24" spans="1:30" ht="15.75" thickBot="1" x14ac:dyDescent="0.25">
      <c r="A24" s="1220"/>
      <c r="B24" s="1220" t="s">
        <v>31</v>
      </c>
      <c r="C24" s="1220"/>
      <c r="D24" s="1220"/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  <c r="AA24" s="1220"/>
    </row>
    <row r="25" spans="1:30" ht="15.75" thickTop="1" x14ac:dyDescent="0.2">
      <c r="A25" s="1222" t="s">
        <v>4783</v>
      </c>
      <c r="B25" s="1222"/>
      <c r="C25" s="1222"/>
      <c r="D25" s="1222"/>
      <c r="E25" s="1222"/>
      <c r="F25" s="1222">
        <f>SUM(F7,F9,F11,F13,F15,F17,F19,F21,F23)</f>
        <v>111894642</v>
      </c>
      <c r="G25" s="1222"/>
      <c r="H25" s="1222"/>
      <c r="I25" s="1222"/>
      <c r="J25" s="1222"/>
      <c r="K25" s="1222"/>
      <c r="L25" s="1222"/>
      <c r="M25" s="1222"/>
      <c r="N25" s="1222"/>
      <c r="O25" s="1222"/>
      <c r="P25" s="1222"/>
      <c r="Q25" s="1222"/>
      <c r="R25" s="1222"/>
      <c r="S25" s="1222"/>
      <c r="T25" s="1222"/>
      <c r="U25" s="1222"/>
      <c r="V25" s="1222"/>
      <c r="W25" s="1222"/>
      <c r="X25" s="1222"/>
      <c r="Y25" s="1222"/>
      <c r="Z25" s="1222"/>
      <c r="AA25" s="1222"/>
    </row>
    <row r="26" spans="1:30" x14ac:dyDescent="0.2">
      <c r="A26" s="1889" t="s">
        <v>4784</v>
      </c>
    </row>
    <row r="29" spans="1:30" ht="30" x14ac:dyDescent="0.2">
      <c r="A29" s="2218" t="s">
        <v>4785</v>
      </c>
    </row>
    <row r="30" spans="1:30" x14ac:dyDescent="0.2">
      <c r="A30" s="1220" t="s">
        <v>6405</v>
      </c>
      <c r="B30" s="3029"/>
      <c r="C30" s="3035"/>
      <c r="D30" s="3035"/>
      <c r="E30" s="3035"/>
      <c r="F30" s="3035"/>
      <c r="G30" s="3035"/>
      <c r="H30" s="3035"/>
      <c r="I30" s="3035"/>
      <c r="J30" s="3035"/>
      <c r="K30" s="3035"/>
      <c r="L30" s="3035"/>
      <c r="M30" s="3035"/>
      <c r="N30" s="3035"/>
      <c r="O30" s="3035"/>
      <c r="P30" s="3035"/>
      <c r="Q30" s="3035"/>
      <c r="R30" s="3035"/>
      <c r="S30" s="3035"/>
      <c r="T30" s="3035"/>
      <c r="U30" s="3035"/>
      <c r="V30" s="3035"/>
      <c r="W30" s="3035"/>
      <c r="X30" s="3035"/>
      <c r="Y30" s="3035"/>
      <c r="Z30" s="3035"/>
      <c r="AA30" s="3035"/>
      <c r="AB30" s="3035"/>
      <c r="AC30" s="3035"/>
      <c r="AD30" s="3035"/>
    </row>
    <row r="31" spans="1:30" ht="30" x14ac:dyDescent="0.2">
      <c r="A31" s="2217"/>
      <c r="B31" s="2217"/>
      <c r="C31" s="3025" t="s">
        <v>215</v>
      </c>
      <c r="D31" s="3026"/>
      <c r="E31" s="3026"/>
      <c r="F31" s="3026"/>
      <c r="G31" s="3026"/>
      <c r="H31" s="3026"/>
      <c r="I31" s="3026"/>
      <c r="J31" s="3026"/>
      <c r="K31" s="3027"/>
      <c r="L31" s="3025" t="s">
        <v>4772</v>
      </c>
      <c r="M31" s="3027"/>
      <c r="N31" s="1887" t="s">
        <v>4773</v>
      </c>
      <c r="O31" s="3025" t="s">
        <v>4786</v>
      </c>
      <c r="P31" s="3027"/>
      <c r="Q31" s="3025" t="s">
        <v>4774</v>
      </c>
      <c r="R31" s="3027"/>
      <c r="S31" s="3025" t="s">
        <v>152</v>
      </c>
      <c r="T31" s="3027"/>
      <c r="U31" s="3025" t="s">
        <v>84</v>
      </c>
      <c r="V31" s="3026"/>
      <c r="W31" s="3026"/>
      <c r="X31" s="3027"/>
      <c r="Y31" s="3025" t="s">
        <v>4787</v>
      </c>
      <c r="Z31" s="3026"/>
      <c r="AA31" s="3026"/>
      <c r="AB31" s="3027"/>
      <c r="AC31" s="1887" t="s">
        <v>112</v>
      </c>
      <c r="AD31" s="1887" t="s">
        <v>113</v>
      </c>
    </row>
    <row r="32" spans="1:30" ht="57.75" customHeight="1" thickBot="1" x14ac:dyDescent="0.25">
      <c r="A32" s="1212" t="s">
        <v>479</v>
      </c>
      <c r="B32" s="1218"/>
      <c r="C32" s="1212" t="s">
        <v>480</v>
      </c>
      <c r="D32" s="1212" t="s">
        <v>154</v>
      </c>
      <c r="E32" s="1212" t="s">
        <v>4776</v>
      </c>
      <c r="F32" s="1212" t="s">
        <v>3094</v>
      </c>
      <c r="G32" s="1212" t="s">
        <v>156</v>
      </c>
      <c r="H32" s="1212" t="s">
        <v>730</v>
      </c>
      <c r="I32" s="1212" t="s">
        <v>87</v>
      </c>
      <c r="J32" s="1212" t="s">
        <v>3026</v>
      </c>
      <c r="K32" s="1212" t="s">
        <v>4777</v>
      </c>
      <c r="L32" s="1212" t="s">
        <v>4778</v>
      </c>
      <c r="M32" s="1212" t="s">
        <v>93</v>
      </c>
      <c r="N32" s="1212" t="s">
        <v>159</v>
      </c>
      <c r="O32" s="1212" t="s">
        <v>4788</v>
      </c>
      <c r="P32" s="1212" t="s">
        <v>4789</v>
      </c>
      <c r="Q32" s="1212" t="s">
        <v>160</v>
      </c>
      <c r="R32" s="1212" t="s">
        <v>4122</v>
      </c>
      <c r="S32" s="1212" t="s">
        <v>4779</v>
      </c>
      <c r="T32" s="1212" t="s">
        <v>4116</v>
      </c>
      <c r="U32" s="1212" t="s">
        <v>164</v>
      </c>
      <c r="V32" s="1212" t="s">
        <v>104</v>
      </c>
      <c r="W32" s="1212" t="s">
        <v>4781</v>
      </c>
      <c r="X32" s="1212" t="s">
        <v>1689</v>
      </c>
      <c r="Y32" s="1212" t="s">
        <v>4124</v>
      </c>
      <c r="Z32" s="1212" t="s">
        <v>1700</v>
      </c>
      <c r="AA32" s="1212" t="s">
        <v>1701</v>
      </c>
      <c r="AB32" s="1212" t="s">
        <v>1702</v>
      </c>
      <c r="AC32" s="1212" t="s">
        <v>4782</v>
      </c>
      <c r="AD32" s="1212" t="s">
        <v>4782</v>
      </c>
    </row>
    <row r="33" spans="1:30" ht="45.75" thickTop="1" x14ac:dyDescent="0.2">
      <c r="A33" s="2217" t="s">
        <v>3733</v>
      </c>
      <c r="B33" s="1220"/>
      <c r="C33" s="1220"/>
      <c r="D33" s="1220"/>
      <c r="E33" s="1220"/>
      <c r="F33" s="1220"/>
      <c r="G33" s="1220"/>
      <c r="H33" s="1220"/>
      <c r="I33" s="1220"/>
      <c r="J33" s="1220" t="s">
        <v>3734</v>
      </c>
      <c r="K33" s="1220"/>
      <c r="L33" s="1220" t="s">
        <v>3735</v>
      </c>
      <c r="M33" s="1220" t="s">
        <v>1762</v>
      </c>
      <c r="N33" s="1220" t="s">
        <v>3737</v>
      </c>
      <c r="O33" s="1220" t="s">
        <v>3735</v>
      </c>
      <c r="P33" s="1220" t="s">
        <v>3794</v>
      </c>
      <c r="Q33" s="1220" t="s">
        <v>3794</v>
      </c>
      <c r="R33" s="1220" t="s">
        <v>3794</v>
      </c>
      <c r="S33" s="1220" t="s">
        <v>3735</v>
      </c>
      <c r="T33" s="1220" t="s">
        <v>3737</v>
      </c>
      <c r="U33" s="1220"/>
      <c r="V33" s="1220" t="s">
        <v>1762</v>
      </c>
      <c r="W33" s="1220" t="s">
        <v>733</v>
      </c>
      <c r="X33" s="1220" t="s">
        <v>1762</v>
      </c>
      <c r="Y33" s="1220" t="s">
        <v>3735</v>
      </c>
      <c r="Z33" s="1220"/>
      <c r="AA33" s="1220" t="s">
        <v>3985</v>
      </c>
      <c r="AB33" s="1220"/>
      <c r="AC33" s="1220"/>
      <c r="AD33" s="1220"/>
    </row>
    <row r="34" spans="1:30" ht="15.75" thickBot="1" x14ac:dyDescent="0.25">
      <c r="A34" s="1218"/>
      <c r="B34" s="1218" t="s">
        <v>3206</v>
      </c>
      <c r="C34" s="1218"/>
      <c r="D34" s="1218"/>
      <c r="E34" s="1218"/>
      <c r="F34" s="1218"/>
      <c r="G34" s="1218"/>
      <c r="H34" s="1218"/>
      <c r="I34" s="1218"/>
      <c r="J34" s="1218"/>
      <c r="K34" s="1218"/>
      <c r="L34" s="1218"/>
      <c r="M34" s="1218"/>
      <c r="N34" s="1218"/>
      <c r="O34" s="1218"/>
      <c r="P34" s="1218"/>
      <c r="Q34" s="1218"/>
      <c r="R34" s="1218"/>
      <c r="S34" s="1218"/>
      <c r="T34" s="1218"/>
      <c r="U34" s="1218"/>
      <c r="V34" s="1218"/>
      <c r="W34" s="1218"/>
      <c r="X34" s="1218"/>
      <c r="Y34" s="1218"/>
      <c r="Z34" s="1218"/>
      <c r="AA34" s="1218"/>
      <c r="AB34" s="1218"/>
      <c r="AC34" s="1218"/>
      <c r="AD34" s="1218"/>
    </row>
    <row r="35" spans="1:30" ht="45.75" thickTop="1" x14ac:dyDescent="0.2">
      <c r="A35" s="1220" t="s">
        <v>4750</v>
      </c>
      <c r="B35" s="1220" t="s">
        <v>27</v>
      </c>
      <c r="C35" s="1220" t="s">
        <v>4751</v>
      </c>
      <c r="D35" s="1887" t="s">
        <v>1055</v>
      </c>
      <c r="E35" s="1220" t="s">
        <v>3816</v>
      </c>
      <c r="F35" s="1221">
        <v>14039478</v>
      </c>
      <c r="G35" s="1220" t="s">
        <v>7</v>
      </c>
      <c r="H35" s="1220" t="s">
        <v>3741</v>
      </c>
      <c r="I35" s="1220" t="s">
        <v>3798</v>
      </c>
      <c r="J35" s="1220" t="s">
        <v>287</v>
      </c>
      <c r="K35" s="1220" t="s">
        <v>287</v>
      </c>
      <c r="L35" s="1220" t="s">
        <v>4725</v>
      </c>
      <c r="M35" s="1220" t="s">
        <v>4382</v>
      </c>
      <c r="N35" s="1220" t="s">
        <v>297</v>
      </c>
      <c r="O35" s="1220" t="s">
        <v>297</v>
      </c>
      <c r="P35" s="1220" t="s">
        <v>4752</v>
      </c>
      <c r="Q35" s="1220" t="s">
        <v>297</v>
      </c>
      <c r="R35" s="1220" t="s">
        <v>297</v>
      </c>
      <c r="S35" s="1220" t="s">
        <v>4726</v>
      </c>
      <c r="T35" s="1220" t="s">
        <v>4727</v>
      </c>
      <c r="U35" s="1220" t="s">
        <v>297</v>
      </c>
      <c r="V35" s="1220" t="s">
        <v>297</v>
      </c>
      <c r="W35" s="1220" t="s">
        <v>3944</v>
      </c>
      <c r="X35" s="1220" t="s">
        <v>3945</v>
      </c>
      <c r="Y35" s="1220" t="s">
        <v>4728</v>
      </c>
      <c r="Z35" s="1220" t="s">
        <v>4753</v>
      </c>
      <c r="AA35" s="1220" t="s">
        <v>4754</v>
      </c>
      <c r="AB35" s="1221">
        <v>14039478</v>
      </c>
      <c r="AC35" s="1220"/>
      <c r="AD35" s="1220"/>
    </row>
    <row r="36" spans="1:30" x14ac:dyDescent="0.2">
      <c r="A36" s="1220"/>
      <c r="B36" s="1220" t="s">
        <v>31</v>
      </c>
      <c r="C36" s="1220"/>
      <c r="D36" s="1220"/>
      <c r="E36" s="1220"/>
      <c r="F36" s="1220"/>
      <c r="G36" s="1220"/>
      <c r="H36" s="1220"/>
      <c r="I36" s="1220"/>
      <c r="J36" s="1220"/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  <c r="AA36" s="1220"/>
      <c r="AB36" s="1220"/>
      <c r="AC36" s="1220"/>
      <c r="AD36" s="1220"/>
    </row>
    <row r="37" spans="1:30" ht="60" x14ac:dyDescent="0.2">
      <c r="A37" s="1220" t="s">
        <v>4755</v>
      </c>
      <c r="B37" s="1220" t="s">
        <v>27</v>
      </c>
      <c r="C37" s="1220" t="s">
        <v>4756</v>
      </c>
      <c r="D37" s="1887" t="s">
        <v>1052</v>
      </c>
      <c r="E37" s="1220" t="s">
        <v>3816</v>
      </c>
      <c r="F37" s="1221">
        <v>14039478</v>
      </c>
      <c r="G37" s="1220" t="s">
        <v>7</v>
      </c>
      <c r="H37" s="1220" t="s">
        <v>3741</v>
      </c>
      <c r="I37" s="1220" t="s">
        <v>3798</v>
      </c>
      <c r="J37" s="1220" t="s">
        <v>287</v>
      </c>
      <c r="K37" s="1220" t="s">
        <v>287</v>
      </c>
      <c r="L37" s="1220" t="s">
        <v>4725</v>
      </c>
      <c r="M37" s="1220" t="s">
        <v>4382</v>
      </c>
      <c r="N37" s="1220" t="s">
        <v>297</v>
      </c>
      <c r="O37" s="1220" t="s">
        <v>297</v>
      </c>
      <c r="P37" s="1220" t="s">
        <v>4752</v>
      </c>
      <c r="Q37" s="1220" t="s">
        <v>297</v>
      </c>
      <c r="R37" s="1220" t="s">
        <v>297</v>
      </c>
      <c r="S37" s="1220" t="s">
        <v>4726</v>
      </c>
      <c r="T37" s="1220" t="s">
        <v>4727</v>
      </c>
      <c r="U37" s="1220" t="s">
        <v>297</v>
      </c>
      <c r="V37" s="1220" t="s">
        <v>297</v>
      </c>
      <c r="W37" s="1220" t="s">
        <v>3944</v>
      </c>
      <c r="X37" s="1220" t="s">
        <v>3945</v>
      </c>
      <c r="Y37" s="1220" t="s">
        <v>4728</v>
      </c>
      <c r="Z37" s="1220" t="s">
        <v>4753</v>
      </c>
      <c r="AA37" s="1220" t="s">
        <v>4754</v>
      </c>
      <c r="AB37" s="1221">
        <v>14039478</v>
      </c>
      <c r="AC37" s="1220" t="s">
        <v>4731</v>
      </c>
      <c r="AD37" s="1220" t="s">
        <v>4732</v>
      </c>
    </row>
    <row r="38" spans="1:30" x14ac:dyDescent="0.2">
      <c r="A38" s="1220"/>
      <c r="B38" s="1220" t="s">
        <v>31</v>
      </c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  <c r="AA38" s="1220"/>
      <c r="AB38" s="1220"/>
      <c r="AC38" s="1220"/>
      <c r="AD38" s="1220"/>
    </row>
    <row r="39" spans="1:30" ht="60" x14ac:dyDescent="0.2">
      <c r="A39" s="1220" t="s">
        <v>4757</v>
      </c>
      <c r="B39" s="1220" t="s">
        <v>27</v>
      </c>
      <c r="C39" s="1220" t="s">
        <v>4758</v>
      </c>
      <c r="D39" s="1887" t="s">
        <v>1058</v>
      </c>
      <c r="E39" s="1220" t="s">
        <v>3816</v>
      </c>
      <c r="F39" s="1221">
        <v>17549348</v>
      </c>
      <c r="G39" s="1220" t="s">
        <v>7</v>
      </c>
      <c r="H39" s="1220" t="s">
        <v>3741</v>
      </c>
      <c r="I39" s="1220" t="s">
        <v>3798</v>
      </c>
      <c r="J39" s="1220" t="s">
        <v>287</v>
      </c>
      <c r="K39" s="1220" t="s">
        <v>287</v>
      </c>
      <c r="L39" s="1220" t="s">
        <v>4725</v>
      </c>
      <c r="M39" s="1220" t="s">
        <v>4382</v>
      </c>
      <c r="N39" s="1220" t="s">
        <v>297</v>
      </c>
      <c r="O39" s="1220" t="s">
        <v>297</v>
      </c>
      <c r="P39" s="1220" t="s">
        <v>4752</v>
      </c>
      <c r="Q39" s="1220" t="s">
        <v>297</v>
      </c>
      <c r="R39" s="1220" t="s">
        <v>297</v>
      </c>
      <c r="S39" s="1220" t="s">
        <v>4726</v>
      </c>
      <c r="T39" s="1220" t="s">
        <v>4727</v>
      </c>
      <c r="U39" s="1220" t="s">
        <v>297</v>
      </c>
      <c r="V39" s="1220" t="s">
        <v>297</v>
      </c>
      <c r="W39" s="1220" t="s">
        <v>3944</v>
      </c>
      <c r="X39" s="1220" t="s">
        <v>3945</v>
      </c>
      <c r="Y39" s="1220" t="s">
        <v>4728</v>
      </c>
      <c r="Z39" s="1220" t="s">
        <v>4753</v>
      </c>
      <c r="AA39" s="1220" t="s">
        <v>4754</v>
      </c>
      <c r="AB39" s="1221">
        <v>17549348</v>
      </c>
      <c r="AC39" s="1220" t="s">
        <v>4731</v>
      </c>
      <c r="AD39" s="1220" t="s">
        <v>4732</v>
      </c>
    </row>
    <row r="40" spans="1:30" x14ac:dyDescent="0.2">
      <c r="A40" s="1220"/>
      <c r="B40" s="1220" t="s">
        <v>31</v>
      </c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  <c r="AD40" s="1220"/>
    </row>
    <row r="41" spans="1:30" ht="60" x14ac:dyDescent="0.2">
      <c r="A41" s="1220" t="s">
        <v>4759</v>
      </c>
      <c r="B41" s="1220" t="s">
        <v>27</v>
      </c>
      <c r="C41" s="1220" t="s">
        <v>4760</v>
      </c>
      <c r="D41" s="1887" t="s">
        <v>1064</v>
      </c>
      <c r="E41" s="1220"/>
      <c r="F41" s="1221">
        <v>10529609</v>
      </c>
      <c r="G41" s="1220" t="s">
        <v>7</v>
      </c>
      <c r="H41" s="1220" t="s">
        <v>3741</v>
      </c>
      <c r="I41" s="1220" t="s">
        <v>3798</v>
      </c>
      <c r="J41" s="1220" t="s">
        <v>287</v>
      </c>
      <c r="K41" s="1220" t="s">
        <v>287</v>
      </c>
      <c r="L41" s="1220" t="s">
        <v>4725</v>
      </c>
      <c r="M41" s="1220" t="s">
        <v>4382</v>
      </c>
      <c r="N41" s="1220" t="s">
        <v>297</v>
      </c>
      <c r="O41" s="1220" t="s">
        <v>297</v>
      </c>
      <c r="P41" s="1220" t="s">
        <v>4752</v>
      </c>
      <c r="Q41" s="1220" t="s">
        <v>297</v>
      </c>
      <c r="R41" s="1220" t="s">
        <v>297</v>
      </c>
      <c r="S41" s="1220" t="s">
        <v>4726</v>
      </c>
      <c r="T41" s="1220" t="s">
        <v>4727</v>
      </c>
      <c r="U41" s="1220" t="s">
        <v>297</v>
      </c>
      <c r="V41" s="1220" t="s">
        <v>297</v>
      </c>
      <c r="W41" s="1220" t="s">
        <v>3944</v>
      </c>
      <c r="X41" s="1220" t="s">
        <v>3945</v>
      </c>
      <c r="Y41" s="1220" t="s">
        <v>4728</v>
      </c>
      <c r="Z41" s="1220" t="s">
        <v>4753</v>
      </c>
      <c r="AA41" s="1220" t="s">
        <v>4754</v>
      </c>
      <c r="AB41" s="1221">
        <v>10529609</v>
      </c>
      <c r="AC41" s="1220" t="s">
        <v>4731</v>
      </c>
      <c r="AD41" s="1220" t="s">
        <v>4732</v>
      </c>
    </row>
    <row r="42" spans="1:30" x14ac:dyDescent="0.2">
      <c r="A42" s="1220"/>
      <c r="B42" s="1220" t="s">
        <v>31</v>
      </c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  <c r="AA42" s="1220"/>
      <c r="AB42" s="1220"/>
      <c r="AC42" s="1220"/>
      <c r="AD42" s="1220"/>
    </row>
    <row r="43" spans="1:30" ht="60" x14ac:dyDescent="0.2">
      <c r="A43" s="1220" t="s">
        <v>4761</v>
      </c>
      <c r="B43" s="1220" t="s">
        <v>27</v>
      </c>
      <c r="C43" s="1220" t="s">
        <v>4762</v>
      </c>
      <c r="D43" s="1887" t="s">
        <v>1517</v>
      </c>
      <c r="E43" s="1220" t="s">
        <v>3816</v>
      </c>
      <c r="F43" s="1221">
        <v>10529609</v>
      </c>
      <c r="G43" s="1220" t="s">
        <v>7</v>
      </c>
      <c r="H43" s="1220" t="s">
        <v>3741</v>
      </c>
      <c r="I43" s="1220" t="s">
        <v>3798</v>
      </c>
      <c r="J43" s="1220" t="s">
        <v>287</v>
      </c>
      <c r="K43" s="1220" t="s">
        <v>287</v>
      </c>
      <c r="L43" s="1220" t="s">
        <v>4725</v>
      </c>
      <c r="M43" s="1220" t="s">
        <v>4382</v>
      </c>
      <c r="N43" s="1220" t="s">
        <v>297</v>
      </c>
      <c r="O43" s="1220" t="s">
        <v>297</v>
      </c>
      <c r="P43" s="1220" t="s">
        <v>4752</v>
      </c>
      <c r="Q43" s="1220" t="s">
        <v>297</v>
      </c>
      <c r="R43" s="1220" t="s">
        <v>297</v>
      </c>
      <c r="S43" s="1220" t="s">
        <v>4726</v>
      </c>
      <c r="T43" s="1220" t="s">
        <v>4727</v>
      </c>
      <c r="U43" s="1220" t="s">
        <v>297</v>
      </c>
      <c r="V43" s="1220" t="s">
        <v>297</v>
      </c>
      <c r="W43" s="1220" t="s">
        <v>3944</v>
      </c>
      <c r="X43" s="1220" t="s">
        <v>3945</v>
      </c>
      <c r="Y43" s="1220" t="s">
        <v>4728</v>
      </c>
      <c r="Z43" s="1220" t="s">
        <v>4753</v>
      </c>
      <c r="AA43" s="1220" t="s">
        <v>4754</v>
      </c>
      <c r="AB43" s="1221">
        <v>10529609</v>
      </c>
      <c r="AC43" s="1220" t="s">
        <v>4731</v>
      </c>
      <c r="AD43" s="1220" t="s">
        <v>4732</v>
      </c>
    </row>
    <row r="44" spans="1:30" x14ac:dyDescent="0.2">
      <c r="A44" s="1220"/>
      <c r="B44" s="1220" t="s">
        <v>31</v>
      </c>
      <c r="C44" s="1220"/>
      <c r="D44" s="1220"/>
      <c r="E44" s="1220"/>
      <c r="F44" s="1220"/>
      <c r="G44" s="1220"/>
      <c r="H44" s="1220"/>
      <c r="I44" s="1220"/>
      <c r="J44" s="1220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  <c r="AA44" s="1220"/>
      <c r="AB44" s="1220"/>
      <c r="AC44" s="1220"/>
      <c r="AD44" s="1220"/>
    </row>
    <row r="45" spans="1:30" ht="60" x14ac:dyDescent="0.2">
      <c r="A45" s="1220" t="s">
        <v>4763</v>
      </c>
      <c r="B45" s="1220" t="s">
        <v>27</v>
      </c>
      <c r="C45" s="1220" t="s">
        <v>4764</v>
      </c>
      <c r="D45" s="1887" t="s">
        <v>1541</v>
      </c>
      <c r="E45" s="1220" t="s">
        <v>3816</v>
      </c>
      <c r="F45" s="1221">
        <v>17549348</v>
      </c>
      <c r="G45" s="1220" t="s">
        <v>7</v>
      </c>
      <c r="H45" s="1220" t="s">
        <v>3741</v>
      </c>
      <c r="I45" s="1220" t="s">
        <v>3798</v>
      </c>
      <c r="J45" s="1220" t="s">
        <v>287</v>
      </c>
      <c r="K45" s="1220" t="s">
        <v>287</v>
      </c>
      <c r="L45" s="1220" t="s">
        <v>4725</v>
      </c>
      <c r="M45" s="1220" t="s">
        <v>4382</v>
      </c>
      <c r="N45" s="1220" t="s">
        <v>297</v>
      </c>
      <c r="O45" s="1220" t="s">
        <v>297</v>
      </c>
      <c r="P45" s="1220" t="s">
        <v>4752</v>
      </c>
      <c r="Q45" s="1220" t="s">
        <v>297</v>
      </c>
      <c r="R45" s="1220" t="s">
        <v>297</v>
      </c>
      <c r="S45" s="1220" t="s">
        <v>4726</v>
      </c>
      <c r="T45" s="1220" t="s">
        <v>4727</v>
      </c>
      <c r="U45" s="1220" t="s">
        <v>297</v>
      </c>
      <c r="V45" s="1220" t="s">
        <v>297</v>
      </c>
      <c r="W45" s="1220" t="s">
        <v>3944</v>
      </c>
      <c r="X45" s="1220" t="s">
        <v>3945</v>
      </c>
      <c r="Y45" s="1220" t="s">
        <v>4728</v>
      </c>
      <c r="Z45" s="1220" t="s">
        <v>4753</v>
      </c>
      <c r="AA45" s="1220" t="s">
        <v>4754</v>
      </c>
      <c r="AB45" s="1221">
        <v>17549348</v>
      </c>
      <c r="AC45" s="1220" t="s">
        <v>4731</v>
      </c>
      <c r="AD45" s="1220" t="s">
        <v>4732</v>
      </c>
    </row>
    <row r="46" spans="1:30" x14ac:dyDescent="0.2">
      <c r="A46" s="1220"/>
      <c r="B46" s="1220" t="s">
        <v>31</v>
      </c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  <c r="AA46" s="1220"/>
      <c r="AB46" s="1220"/>
      <c r="AC46" s="1220"/>
      <c r="AD46" s="1220"/>
    </row>
    <row r="47" spans="1:30" ht="60" x14ac:dyDescent="0.2">
      <c r="A47" s="1220" t="s">
        <v>4765</v>
      </c>
      <c r="B47" s="1220" t="s">
        <v>27</v>
      </c>
      <c r="C47" s="1220" t="s">
        <v>4766</v>
      </c>
      <c r="D47" s="1887" t="s">
        <v>1488</v>
      </c>
      <c r="E47" s="1220" t="s">
        <v>3816</v>
      </c>
      <c r="F47" s="1221">
        <v>17549348</v>
      </c>
      <c r="G47" s="1220" t="s">
        <v>7</v>
      </c>
      <c r="H47" s="1220" t="s">
        <v>3741</v>
      </c>
      <c r="I47" s="1220" t="s">
        <v>3798</v>
      </c>
      <c r="J47" s="1220" t="s">
        <v>287</v>
      </c>
      <c r="K47" s="1220" t="s">
        <v>287</v>
      </c>
      <c r="L47" s="1220" t="s">
        <v>4725</v>
      </c>
      <c r="M47" s="1220" t="s">
        <v>4382</v>
      </c>
      <c r="N47" s="1220" t="s">
        <v>297</v>
      </c>
      <c r="O47" s="1220" t="s">
        <v>297</v>
      </c>
      <c r="P47" s="1220" t="s">
        <v>4752</v>
      </c>
      <c r="Q47" s="1220" t="s">
        <v>297</v>
      </c>
      <c r="R47" s="1220" t="s">
        <v>297</v>
      </c>
      <c r="S47" s="1220" t="s">
        <v>4726</v>
      </c>
      <c r="T47" s="1220" t="s">
        <v>4727</v>
      </c>
      <c r="U47" s="1220" t="s">
        <v>297</v>
      </c>
      <c r="V47" s="1220" t="s">
        <v>297</v>
      </c>
      <c r="W47" s="1220" t="s">
        <v>3944</v>
      </c>
      <c r="X47" s="1220" t="s">
        <v>3945</v>
      </c>
      <c r="Y47" s="1220" t="s">
        <v>4728</v>
      </c>
      <c r="Z47" s="1220" t="s">
        <v>4753</v>
      </c>
      <c r="AA47" s="1220" t="s">
        <v>4754</v>
      </c>
      <c r="AB47" s="1221">
        <v>17549348</v>
      </c>
      <c r="AC47" s="1220" t="s">
        <v>4731</v>
      </c>
      <c r="AD47" s="1220" t="s">
        <v>4732</v>
      </c>
    </row>
    <row r="48" spans="1:30" x14ac:dyDescent="0.2">
      <c r="A48" s="1220"/>
      <c r="B48" s="1220" t="s">
        <v>31</v>
      </c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  <c r="AA48" s="1220"/>
      <c r="AB48" s="1220"/>
      <c r="AC48" s="1220"/>
      <c r="AD48" s="1220"/>
    </row>
    <row r="49" spans="1:30" ht="60" x14ac:dyDescent="0.2">
      <c r="A49" s="1220" t="s">
        <v>4767</v>
      </c>
      <c r="B49" s="1220" t="s">
        <v>27</v>
      </c>
      <c r="C49" s="1220" t="s">
        <v>4768</v>
      </c>
      <c r="D49" s="1887" t="s">
        <v>1546</v>
      </c>
      <c r="E49" s="1220" t="s">
        <v>3816</v>
      </c>
      <c r="F49" s="1221">
        <v>10529609</v>
      </c>
      <c r="G49" s="1220" t="s">
        <v>7</v>
      </c>
      <c r="H49" s="1220" t="s">
        <v>3741</v>
      </c>
      <c r="I49" s="1220" t="s">
        <v>3798</v>
      </c>
      <c r="J49" s="1220" t="s">
        <v>287</v>
      </c>
      <c r="K49" s="1220" t="s">
        <v>287</v>
      </c>
      <c r="L49" s="1220" t="s">
        <v>4725</v>
      </c>
      <c r="M49" s="1220" t="s">
        <v>4382</v>
      </c>
      <c r="N49" s="1220" t="s">
        <v>297</v>
      </c>
      <c r="O49" s="1220" t="s">
        <v>297</v>
      </c>
      <c r="P49" s="1220" t="s">
        <v>4752</v>
      </c>
      <c r="Q49" s="1220" t="s">
        <v>297</v>
      </c>
      <c r="R49" s="1220" t="s">
        <v>297</v>
      </c>
      <c r="S49" s="1220" t="s">
        <v>4726</v>
      </c>
      <c r="T49" s="1220" t="s">
        <v>4727</v>
      </c>
      <c r="U49" s="1220" t="s">
        <v>297</v>
      </c>
      <c r="V49" s="1220" t="s">
        <v>297</v>
      </c>
      <c r="W49" s="1220" t="s">
        <v>3944</v>
      </c>
      <c r="X49" s="1220" t="s">
        <v>3945</v>
      </c>
      <c r="Y49" s="1220" t="s">
        <v>4728</v>
      </c>
      <c r="Z49" s="1220" t="s">
        <v>4753</v>
      </c>
      <c r="AA49" s="1220" t="s">
        <v>4754</v>
      </c>
      <c r="AB49" s="1221">
        <v>10529609</v>
      </c>
      <c r="AC49" s="1220" t="s">
        <v>4731</v>
      </c>
      <c r="AD49" s="1220" t="s">
        <v>4732</v>
      </c>
    </row>
    <row r="50" spans="1:30" x14ac:dyDescent="0.2">
      <c r="A50" s="1220"/>
      <c r="B50" s="1220" t="s">
        <v>31</v>
      </c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</row>
    <row r="51" spans="1:30" ht="60" x14ac:dyDescent="0.2">
      <c r="A51" s="1220" t="s">
        <v>4769</v>
      </c>
      <c r="B51" s="1220" t="s">
        <v>27</v>
      </c>
      <c r="C51" s="1220" t="s">
        <v>4770</v>
      </c>
      <c r="D51" s="1887" t="s">
        <v>1042</v>
      </c>
      <c r="E51" s="1220" t="s">
        <v>3816</v>
      </c>
      <c r="F51" s="1221">
        <v>11933557</v>
      </c>
      <c r="G51" s="1220" t="s">
        <v>7</v>
      </c>
      <c r="H51" s="1220" t="s">
        <v>3741</v>
      </c>
      <c r="I51" s="1220" t="s">
        <v>3798</v>
      </c>
      <c r="J51" s="1220" t="s">
        <v>287</v>
      </c>
      <c r="K51" s="1220" t="s">
        <v>287</v>
      </c>
      <c r="L51" s="1220" t="s">
        <v>4725</v>
      </c>
      <c r="M51" s="1220" t="s">
        <v>4382</v>
      </c>
      <c r="N51" s="1220" t="s">
        <v>297</v>
      </c>
      <c r="O51" s="1220" t="s">
        <v>297</v>
      </c>
      <c r="P51" s="1220" t="s">
        <v>4752</v>
      </c>
      <c r="Q51" s="1220" t="s">
        <v>297</v>
      </c>
      <c r="R51" s="1220" t="s">
        <v>297</v>
      </c>
      <c r="S51" s="1220" t="s">
        <v>4726</v>
      </c>
      <c r="T51" s="1220" t="s">
        <v>4727</v>
      </c>
      <c r="U51" s="1220" t="s">
        <v>297</v>
      </c>
      <c r="V51" s="1220" t="s">
        <v>297</v>
      </c>
      <c r="W51" s="1220" t="s">
        <v>3944</v>
      </c>
      <c r="X51" s="1220" t="s">
        <v>3945</v>
      </c>
      <c r="Y51" s="1220" t="s">
        <v>4728</v>
      </c>
      <c r="Z51" s="1220" t="s">
        <v>4771</v>
      </c>
      <c r="AA51" s="1220" t="s">
        <v>4754</v>
      </c>
      <c r="AB51" s="1221">
        <v>11933557</v>
      </c>
      <c r="AC51" s="1220" t="s">
        <v>4731</v>
      </c>
      <c r="AD51" s="1220" t="s">
        <v>4732</v>
      </c>
    </row>
    <row r="52" spans="1:30" ht="15.75" thickBot="1" x14ac:dyDescent="0.25">
      <c r="A52" s="1220"/>
      <c r="B52" s="1220" t="s">
        <v>31</v>
      </c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  <c r="AA52" s="1220"/>
      <c r="AB52" s="1220"/>
      <c r="AC52" s="1220"/>
      <c r="AD52" s="1220"/>
    </row>
    <row r="53" spans="1:30" ht="15.75" thickTop="1" x14ac:dyDescent="0.2">
      <c r="A53" s="1222" t="s">
        <v>4783</v>
      </c>
      <c r="B53" s="1222"/>
      <c r="C53" s="1222"/>
      <c r="D53" s="1222"/>
      <c r="E53" s="1222"/>
      <c r="F53" s="1222">
        <f>SUM(F35,F37,F39,F41,F43,F45,F47,F49,F51)</f>
        <v>124249384</v>
      </c>
      <c r="G53" s="1222"/>
      <c r="H53" s="1222"/>
      <c r="I53" s="1222"/>
      <c r="J53" s="1222"/>
      <c r="K53" s="1222"/>
      <c r="L53" s="1222"/>
      <c r="M53" s="1222"/>
      <c r="N53" s="1222"/>
      <c r="O53" s="1222"/>
      <c r="P53" s="1222"/>
      <c r="Q53" s="1222"/>
      <c r="R53" s="1222"/>
      <c r="S53" s="1222"/>
      <c r="T53" s="1222"/>
      <c r="U53" s="1222"/>
      <c r="V53" s="1222"/>
      <c r="W53" s="1222"/>
      <c r="X53" s="1222"/>
      <c r="Y53" s="1222"/>
      <c r="Z53" s="1222"/>
      <c r="AA53" s="1222"/>
      <c r="AB53" s="1222">
        <f>SUM(AB35,AB37,AB39,AB41,AB43,AB45,AB47,AB49,AB51)</f>
        <v>124249384</v>
      </c>
      <c r="AC53" s="1222"/>
      <c r="AD53" s="1222"/>
    </row>
    <row r="54" spans="1:30" x14ac:dyDescent="0.2">
      <c r="A54" s="1889" t="s">
        <v>4784</v>
      </c>
    </row>
  </sheetData>
  <mergeCells count="16">
    <mergeCell ref="A1:F1"/>
    <mergeCell ref="B30:AD30"/>
    <mergeCell ref="C31:K31"/>
    <mergeCell ref="L31:M31"/>
    <mergeCell ref="O31:P31"/>
    <mergeCell ref="Q31:R31"/>
    <mergeCell ref="S31:T31"/>
    <mergeCell ref="U31:X31"/>
    <mergeCell ref="Y31:AB31"/>
    <mergeCell ref="B2:AA2"/>
    <mergeCell ref="C3:K3"/>
    <mergeCell ref="L3:M3"/>
    <mergeCell ref="O3:P3"/>
    <mergeCell ref="Q3:R3"/>
    <mergeCell ref="S3:V3"/>
    <mergeCell ref="W3:Y3"/>
  </mergeCells>
  <pageMargins left="0.25" right="0.25" top="0.75" bottom="0.75" header="0.3" footer="0.3"/>
  <pageSetup paperSize="8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8"/>
  <sheetViews>
    <sheetView tabSelected="1" zoomScale="66" zoomScaleNormal="66" workbookViewId="0">
      <selection activeCell="E7" sqref="E7"/>
    </sheetView>
  </sheetViews>
  <sheetFormatPr defaultRowHeight="15" x14ac:dyDescent="0.2"/>
  <cols>
    <col min="1" max="1" width="34.42578125" style="1889" customWidth="1"/>
    <col min="2" max="2" width="27.140625" style="1889" customWidth="1"/>
    <col min="3" max="3" width="13.85546875" style="1889" customWidth="1"/>
    <col min="4" max="4" width="14.42578125" style="1889" customWidth="1"/>
    <col min="5" max="5" width="14.140625" style="1889" customWidth="1"/>
    <col min="6" max="6" width="20.42578125" style="1889" customWidth="1"/>
    <col min="7" max="7" width="23.5703125" style="1889" customWidth="1"/>
    <col min="8" max="8" width="18.85546875" style="1889" customWidth="1"/>
    <col min="9" max="9" width="19.85546875" style="1889" customWidth="1"/>
    <col min="10" max="10" width="16.140625" style="1889" customWidth="1"/>
    <col min="11" max="11" width="20.7109375" style="1889" customWidth="1"/>
    <col min="12" max="12" width="18.7109375" style="1889" customWidth="1"/>
    <col min="13" max="13" width="23.5703125" style="1889" customWidth="1"/>
    <col min="14" max="14" width="17.7109375" style="1889" customWidth="1"/>
    <col min="15" max="15" width="26.5703125" style="1889" customWidth="1"/>
    <col min="16" max="16" width="23" style="1889" customWidth="1"/>
    <col min="17" max="17" width="18.140625" style="1889" customWidth="1"/>
    <col min="18" max="18" width="24.85546875" style="1889" customWidth="1"/>
    <col min="19" max="19" width="20.42578125" style="1889" customWidth="1"/>
    <col min="20" max="20" width="15.42578125" style="1889" customWidth="1"/>
    <col min="21" max="21" width="21.140625" style="1889" customWidth="1"/>
    <col min="22" max="22" width="34" style="1889" customWidth="1"/>
    <col min="23" max="23" width="17.85546875" style="1889" customWidth="1"/>
    <col min="24" max="24" width="24.28515625" style="1889" customWidth="1"/>
    <col min="25" max="25" width="27" style="1889" customWidth="1"/>
    <col min="26" max="26" width="26.7109375" style="1889" customWidth="1"/>
    <col min="27" max="27" width="15.42578125" style="1889" customWidth="1"/>
    <col min="28" max="28" width="22.85546875" style="1889" customWidth="1"/>
    <col min="29" max="29" width="31" style="1889" customWidth="1"/>
    <col min="30" max="30" width="21.140625" style="1889" customWidth="1"/>
    <col min="31" max="31" width="18.42578125" style="1889" customWidth="1"/>
    <col min="32" max="32" width="15.28515625" style="1889" customWidth="1"/>
    <col min="33" max="33" width="17.42578125" style="1889" customWidth="1"/>
    <col min="34" max="34" width="17.7109375" style="1889" customWidth="1"/>
    <col min="35" max="16384" width="9.140625" style="1889"/>
  </cols>
  <sheetData>
    <row r="1" spans="1:35" s="700" customFormat="1" ht="23.25" customHeight="1" x14ac:dyDescent="0.25">
      <c r="A1" s="3030" t="s">
        <v>6410</v>
      </c>
      <c r="B1" s="3041"/>
      <c r="C1" s="3041"/>
      <c r="D1" s="3041"/>
      <c r="E1" s="3041"/>
      <c r="F1" s="3041"/>
      <c r="G1" s="3041"/>
      <c r="H1" s="3041"/>
    </row>
    <row r="2" spans="1:35" ht="24" customHeight="1" x14ac:dyDescent="0.2">
      <c r="A2" s="3030" t="s">
        <v>6411</v>
      </c>
      <c r="B2" s="3031"/>
      <c r="C2" s="3031"/>
      <c r="D2" s="3031"/>
      <c r="E2" s="3031"/>
      <c r="F2" s="1742"/>
      <c r="G2" s="1742"/>
      <c r="H2" s="1742"/>
      <c r="I2" s="1742"/>
      <c r="J2" s="1742"/>
      <c r="K2" s="1742"/>
      <c r="L2" s="1742"/>
      <c r="M2" s="1742"/>
      <c r="N2" s="1742"/>
      <c r="O2" s="1742"/>
      <c r="P2" s="1742"/>
      <c r="Q2" s="1742"/>
      <c r="R2" s="1742"/>
      <c r="S2" s="1742"/>
      <c r="T2" s="1742"/>
      <c r="U2" s="1742"/>
      <c r="V2" s="1742"/>
      <c r="W2" s="1742"/>
      <c r="X2" s="1742"/>
      <c r="Y2" s="1742"/>
      <c r="Z2" s="1742"/>
      <c r="AA2" s="1742"/>
      <c r="AB2" s="1742"/>
      <c r="AC2" s="1742"/>
      <c r="AD2" s="1742"/>
      <c r="AE2" s="1742"/>
      <c r="AF2" s="1742"/>
      <c r="AG2" s="1742"/>
      <c r="AH2" s="1742"/>
      <c r="AI2" s="1742"/>
    </row>
    <row r="3" spans="1:35" x14ac:dyDescent="0.2">
      <c r="A3" s="2217"/>
      <c r="B3" s="3025" t="s">
        <v>4259</v>
      </c>
      <c r="C3" s="3026"/>
      <c r="D3" s="3026"/>
      <c r="E3" s="3026"/>
      <c r="F3" s="3026"/>
      <c r="G3" s="3026"/>
      <c r="H3" s="3026"/>
      <c r="I3" s="3026"/>
      <c r="J3" s="3027"/>
      <c r="K3" s="3025" t="s">
        <v>4260</v>
      </c>
      <c r="L3" s="3027"/>
      <c r="M3" s="3025" t="s">
        <v>4261</v>
      </c>
      <c r="N3" s="3027"/>
      <c r="O3" s="3025" t="s">
        <v>4262</v>
      </c>
      <c r="P3" s="3027"/>
      <c r="Q3" s="3025" t="s">
        <v>4263</v>
      </c>
      <c r="R3" s="3027"/>
      <c r="S3" s="3025" t="s">
        <v>4264</v>
      </c>
      <c r="T3" s="3026"/>
      <c r="U3" s="3026"/>
      <c r="V3" s="3026"/>
      <c r="W3" s="3026"/>
      <c r="X3" s="3027"/>
      <c r="Y3" s="3025" t="s">
        <v>4265</v>
      </c>
      <c r="Z3" s="3026"/>
      <c r="AA3" s="3026"/>
      <c r="AB3" s="3027"/>
      <c r="AC3" s="3025" t="s">
        <v>4266</v>
      </c>
      <c r="AD3" s="3026"/>
      <c r="AE3" s="3026"/>
      <c r="AF3" s="3027"/>
      <c r="AG3" s="1887" t="s">
        <v>4267</v>
      </c>
      <c r="AH3" s="1887" t="s">
        <v>4268</v>
      </c>
    </row>
    <row r="4" spans="1:35" ht="86.25" customHeight="1" thickBot="1" x14ac:dyDescent="0.25">
      <c r="A4" s="1212" t="s">
        <v>4269</v>
      </c>
      <c r="B4" s="1212" t="s">
        <v>4270</v>
      </c>
      <c r="C4" s="1212" t="s">
        <v>4271</v>
      </c>
      <c r="D4" s="1219" t="s">
        <v>4776</v>
      </c>
      <c r="E4" s="1212" t="s">
        <v>4273</v>
      </c>
      <c r="F4" s="1212" t="s">
        <v>4274</v>
      </c>
      <c r="G4" s="1212" t="s">
        <v>4275</v>
      </c>
      <c r="H4" s="1212" t="s">
        <v>4276</v>
      </c>
      <c r="I4" s="1219" t="s">
        <v>3026</v>
      </c>
      <c r="J4" s="1212" t="s">
        <v>4278</v>
      </c>
      <c r="K4" s="1212" t="s">
        <v>4279</v>
      </c>
      <c r="L4" s="1212" t="s">
        <v>4280</v>
      </c>
      <c r="M4" s="1212" t="s">
        <v>4281</v>
      </c>
      <c r="N4" s="1212" t="s">
        <v>4282</v>
      </c>
      <c r="O4" s="1212" t="s">
        <v>4283</v>
      </c>
      <c r="P4" s="1212" t="s">
        <v>4280</v>
      </c>
      <c r="Q4" s="1219" t="s">
        <v>4643</v>
      </c>
      <c r="R4" s="1212" t="s">
        <v>4285</v>
      </c>
      <c r="S4" s="1212" t="s">
        <v>4286</v>
      </c>
      <c r="T4" s="1212" t="s">
        <v>4280</v>
      </c>
      <c r="U4" s="1212" t="s">
        <v>4287</v>
      </c>
      <c r="V4" s="1212" t="s">
        <v>4288</v>
      </c>
      <c r="W4" s="1212" t="s">
        <v>4289</v>
      </c>
      <c r="X4" s="1219" t="s">
        <v>4115</v>
      </c>
      <c r="Y4" s="1212" t="s">
        <v>4291</v>
      </c>
      <c r="Z4" s="1212" t="s">
        <v>4292</v>
      </c>
      <c r="AA4" s="1212" t="s">
        <v>4293</v>
      </c>
      <c r="AB4" s="1212" t="s">
        <v>4294</v>
      </c>
      <c r="AC4" s="1212" t="s">
        <v>4295</v>
      </c>
      <c r="AD4" s="1212" t="s">
        <v>4296</v>
      </c>
      <c r="AE4" s="1212" t="s">
        <v>4297</v>
      </c>
      <c r="AF4" s="1212" t="s">
        <v>4298</v>
      </c>
      <c r="AG4" s="1219" t="s">
        <v>4721</v>
      </c>
      <c r="AH4" s="1219" t="s">
        <v>4721</v>
      </c>
    </row>
    <row r="5" spans="1:35" ht="45.75" thickTop="1" x14ac:dyDescent="0.2">
      <c r="A5" s="2217" t="s">
        <v>3733</v>
      </c>
      <c r="B5" s="1220"/>
      <c r="C5" s="1220"/>
      <c r="D5" s="1220"/>
      <c r="E5" s="1220"/>
      <c r="F5" s="1220"/>
      <c r="G5" s="1220"/>
      <c r="H5" s="1220"/>
      <c r="I5" s="1220" t="s">
        <v>3734</v>
      </c>
      <c r="J5" s="1220"/>
      <c r="K5" s="1220" t="s">
        <v>3735</v>
      </c>
      <c r="L5" s="1220" t="s">
        <v>1762</v>
      </c>
      <c r="M5" s="1220" t="s">
        <v>1762</v>
      </c>
      <c r="N5" s="1220" t="s">
        <v>3736</v>
      </c>
      <c r="O5" s="1220" t="s">
        <v>3737</v>
      </c>
      <c r="P5" s="1220" t="s">
        <v>1762</v>
      </c>
      <c r="Q5" s="1220" t="s">
        <v>1762</v>
      </c>
      <c r="R5" s="1220"/>
      <c r="S5" s="1220" t="s">
        <v>1762</v>
      </c>
      <c r="T5" s="1220" t="s">
        <v>1762</v>
      </c>
      <c r="U5" s="1220" t="s">
        <v>1762</v>
      </c>
      <c r="V5" s="1220" t="s">
        <v>1762</v>
      </c>
      <c r="W5" s="1220" t="s">
        <v>1762</v>
      </c>
      <c r="X5" s="1220" t="s">
        <v>3737</v>
      </c>
      <c r="Y5" s="1220"/>
      <c r="Z5" s="1220" t="s">
        <v>1762</v>
      </c>
      <c r="AA5" s="1220" t="s">
        <v>733</v>
      </c>
      <c r="AB5" s="1220" t="s">
        <v>1762</v>
      </c>
      <c r="AC5" s="1220" t="s">
        <v>3735</v>
      </c>
      <c r="AD5" s="1220"/>
      <c r="AE5" s="1220"/>
      <c r="AF5" s="1220"/>
      <c r="AG5" s="1220"/>
      <c r="AH5" s="1220"/>
    </row>
    <row r="6" spans="1:35" ht="15.75" thickBot="1" x14ac:dyDescent="0.25">
      <c r="A6" s="1218"/>
      <c r="B6" s="1218"/>
      <c r="C6" s="1218"/>
      <c r="D6" s="1218"/>
      <c r="E6" s="1218"/>
      <c r="F6" s="1218"/>
      <c r="G6" s="1218"/>
      <c r="H6" s="1218"/>
      <c r="I6" s="1218"/>
      <c r="J6" s="1218"/>
      <c r="K6" s="1218"/>
      <c r="L6" s="1218"/>
      <c r="M6" s="1218"/>
      <c r="N6" s="1218"/>
      <c r="O6" s="1218"/>
      <c r="P6" s="1218"/>
      <c r="Q6" s="1218"/>
      <c r="R6" s="1218"/>
      <c r="S6" s="1218"/>
      <c r="T6" s="1218"/>
      <c r="U6" s="1218"/>
      <c r="V6" s="1218"/>
      <c r="W6" s="1218"/>
      <c r="X6" s="1218"/>
      <c r="Y6" s="1218"/>
      <c r="Z6" s="1218"/>
      <c r="AA6" s="1218"/>
      <c r="AB6" s="1218"/>
      <c r="AC6" s="1218"/>
      <c r="AD6" s="1218"/>
      <c r="AE6" s="1218"/>
      <c r="AF6" s="1218"/>
      <c r="AG6" s="1218"/>
      <c r="AH6" s="1218"/>
    </row>
    <row r="7" spans="1:35" ht="153.75" customHeight="1" thickTop="1" x14ac:dyDescent="0.2">
      <c r="A7" s="1220" t="s">
        <v>4371</v>
      </c>
      <c r="B7" s="1220"/>
      <c r="C7" s="1887"/>
      <c r="D7" s="1220" t="s">
        <v>123</v>
      </c>
      <c r="E7" s="1221">
        <v>250000000</v>
      </c>
      <c r="F7" s="1220"/>
      <c r="G7" s="1220"/>
      <c r="H7" s="1220" t="s">
        <v>4102</v>
      </c>
      <c r="I7" s="1220" t="s">
        <v>297</v>
      </c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0"/>
      <c r="V7" s="1220"/>
      <c r="W7" s="1220"/>
      <c r="X7" s="1220"/>
      <c r="Y7" s="1220"/>
      <c r="Z7" s="1220"/>
      <c r="AA7" s="1220"/>
      <c r="AB7" s="1220"/>
      <c r="AC7" s="1220"/>
      <c r="AD7" s="1220"/>
      <c r="AE7" s="1220"/>
      <c r="AF7" s="1220"/>
      <c r="AG7" s="1220"/>
      <c r="AH7" s="1220"/>
    </row>
    <row r="8" spans="1:35" x14ac:dyDescent="0.2">
      <c r="A8" s="1220"/>
      <c r="B8" s="1220"/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  <c r="AC8" s="1220"/>
      <c r="AD8" s="1220"/>
      <c r="AE8" s="1220"/>
      <c r="AF8" s="1220"/>
      <c r="AG8" s="1220"/>
      <c r="AH8" s="1220"/>
    </row>
    <row r="9" spans="1:35" ht="69.75" customHeight="1" x14ac:dyDescent="0.2">
      <c r="A9" s="1220" t="s">
        <v>4372</v>
      </c>
      <c r="B9" s="1220" t="s">
        <v>4373</v>
      </c>
      <c r="C9" s="1887"/>
      <c r="D9" s="1220" t="s">
        <v>123</v>
      </c>
      <c r="E9" s="1221">
        <v>40000000</v>
      </c>
      <c r="F9" s="1220"/>
      <c r="G9" s="1220" t="s">
        <v>3741</v>
      </c>
      <c r="H9" s="1220" t="s">
        <v>4374</v>
      </c>
      <c r="I9" s="1220" t="s">
        <v>297</v>
      </c>
      <c r="J9" s="1220" t="s">
        <v>287</v>
      </c>
      <c r="K9" s="1220" t="s">
        <v>297</v>
      </c>
      <c r="L9" s="1220" t="s">
        <v>4375</v>
      </c>
      <c r="M9" s="1220" t="s">
        <v>4376</v>
      </c>
      <c r="N9" s="1220" t="s">
        <v>4377</v>
      </c>
      <c r="O9" s="1220" t="s">
        <v>4378</v>
      </c>
      <c r="P9" s="1220" t="s">
        <v>3765</v>
      </c>
      <c r="Q9" s="1220" t="s">
        <v>4379</v>
      </c>
      <c r="R9" s="1220" t="s">
        <v>4380</v>
      </c>
      <c r="S9" s="1220" t="s">
        <v>4381</v>
      </c>
      <c r="T9" s="1220" t="s">
        <v>4382</v>
      </c>
      <c r="U9" s="1220" t="s">
        <v>297</v>
      </c>
      <c r="V9" s="1220" t="s">
        <v>4383</v>
      </c>
      <c r="W9" s="1220" t="s">
        <v>4384</v>
      </c>
      <c r="X9" s="1220" t="s">
        <v>4385</v>
      </c>
      <c r="Y9" s="1221">
        <v>40000000</v>
      </c>
      <c r="Z9" s="1220" t="s">
        <v>297</v>
      </c>
      <c r="AA9" s="1220" t="s">
        <v>4386</v>
      </c>
      <c r="AB9" s="1220" t="s">
        <v>3839</v>
      </c>
      <c r="AC9" s="1220" t="s">
        <v>4387</v>
      </c>
      <c r="AD9" s="1220" t="s">
        <v>4388</v>
      </c>
      <c r="AE9" s="1220" t="s">
        <v>4389</v>
      </c>
      <c r="AF9" s="1221">
        <v>40000000</v>
      </c>
      <c r="AG9" s="1220"/>
      <c r="AH9" s="1220"/>
    </row>
    <row r="10" spans="1:35" x14ac:dyDescent="0.2">
      <c r="A10" s="1220"/>
      <c r="B10" s="1220"/>
      <c r="C10" s="1220"/>
      <c r="D10" s="1220"/>
      <c r="E10" s="1220"/>
      <c r="F10" s="1220"/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  <c r="AA10" s="1220"/>
      <c r="AB10" s="1220"/>
      <c r="AC10" s="1220"/>
      <c r="AD10" s="1220"/>
      <c r="AE10" s="1220"/>
      <c r="AF10" s="1220"/>
      <c r="AG10" s="1220"/>
      <c r="AH10" s="1220"/>
    </row>
    <row r="11" spans="1:35" ht="82.5" customHeight="1" x14ac:dyDescent="0.2">
      <c r="A11" s="1220" t="s">
        <v>4390</v>
      </c>
      <c r="B11" s="1220" t="s">
        <v>4391</v>
      </c>
      <c r="C11" s="1887"/>
      <c r="D11" s="1220"/>
      <c r="E11" s="1221">
        <v>7500000</v>
      </c>
      <c r="F11" s="1220"/>
      <c r="G11" s="1220" t="s">
        <v>3741</v>
      </c>
      <c r="H11" s="1220" t="s">
        <v>4102</v>
      </c>
      <c r="I11" s="1220" t="s">
        <v>297</v>
      </c>
      <c r="J11" s="1220" t="s">
        <v>287</v>
      </c>
      <c r="K11" s="1220" t="s">
        <v>297</v>
      </c>
      <c r="L11" s="1220" t="s">
        <v>4375</v>
      </c>
      <c r="M11" s="1220" t="s">
        <v>4392</v>
      </c>
      <c r="N11" s="1220" t="s">
        <v>4393</v>
      </c>
      <c r="O11" s="1220" t="s">
        <v>4394</v>
      </c>
      <c r="P11" s="1220" t="s">
        <v>4395</v>
      </c>
      <c r="Q11" s="1220" t="s">
        <v>4396</v>
      </c>
      <c r="R11" s="1220" t="s">
        <v>4397</v>
      </c>
      <c r="S11" s="1220" t="s">
        <v>4398</v>
      </c>
      <c r="T11" s="1220" t="s">
        <v>4399</v>
      </c>
      <c r="U11" s="1220" t="s">
        <v>297</v>
      </c>
      <c r="V11" s="1220" t="s">
        <v>4400</v>
      </c>
      <c r="W11" s="1220" t="s">
        <v>4401</v>
      </c>
      <c r="X11" s="1220" t="s">
        <v>4402</v>
      </c>
      <c r="Y11" s="1221">
        <v>7500000</v>
      </c>
      <c r="Z11" s="1220" t="s">
        <v>297</v>
      </c>
      <c r="AA11" s="1220" t="s">
        <v>4403</v>
      </c>
      <c r="AB11" s="1220" t="s">
        <v>4386</v>
      </c>
      <c r="AC11" s="1220" t="s">
        <v>4404</v>
      </c>
      <c r="AD11" s="1220" t="s">
        <v>4405</v>
      </c>
      <c r="AE11" s="1220" t="s">
        <v>859</v>
      </c>
      <c r="AF11" s="1221">
        <v>7500000</v>
      </c>
      <c r="AG11" s="1220"/>
      <c r="AH11" s="1220"/>
    </row>
    <row r="12" spans="1:35" x14ac:dyDescent="0.2">
      <c r="A12" s="1220"/>
      <c r="B12" s="1220"/>
      <c r="C12" s="1220"/>
      <c r="D12" s="1220"/>
      <c r="E12" s="1220"/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  <c r="AA12" s="1220"/>
      <c r="AB12" s="1220"/>
      <c r="AC12" s="1220"/>
      <c r="AD12" s="1220"/>
      <c r="AE12" s="1220"/>
      <c r="AF12" s="1220"/>
      <c r="AG12" s="1220"/>
      <c r="AH12" s="1220"/>
    </row>
    <row r="13" spans="1:35" ht="60" x14ac:dyDescent="0.2">
      <c r="A13" s="1220" t="s">
        <v>4406</v>
      </c>
      <c r="B13" s="1220" t="s">
        <v>4407</v>
      </c>
      <c r="C13" s="1887"/>
      <c r="D13" s="1220" t="s">
        <v>123</v>
      </c>
      <c r="E13" s="1221">
        <v>15500000</v>
      </c>
      <c r="F13" s="1220"/>
      <c r="G13" s="1220" t="s">
        <v>3741</v>
      </c>
      <c r="H13" s="1220" t="s">
        <v>4102</v>
      </c>
      <c r="I13" s="1220" t="s">
        <v>297</v>
      </c>
      <c r="J13" s="1220" t="s">
        <v>287</v>
      </c>
      <c r="K13" s="1220" t="s">
        <v>297</v>
      </c>
      <c r="L13" s="1220" t="s">
        <v>4375</v>
      </c>
      <c r="M13" s="1220" t="s">
        <v>4392</v>
      </c>
      <c r="N13" s="1220" t="s">
        <v>4408</v>
      </c>
      <c r="O13" s="1220" t="s">
        <v>4378</v>
      </c>
      <c r="P13" s="1220" t="s">
        <v>3765</v>
      </c>
      <c r="Q13" s="1220" t="s">
        <v>4409</v>
      </c>
      <c r="R13" s="1220" t="s">
        <v>4410</v>
      </c>
      <c r="S13" s="1220" t="s">
        <v>4411</v>
      </c>
      <c r="T13" s="1220" t="s">
        <v>4412</v>
      </c>
      <c r="U13" s="1220" t="s">
        <v>4413</v>
      </c>
      <c r="V13" s="1220" t="s">
        <v>4414</v>
      </c>
      <c r="W13" s="1220" t="s">
        <v>4415</v>
      </c>
      <c r="X13" s="1220" t="s">
        <v>4416</v>
      </c>
      <c r="Y13" s="1221">
        <v>15500000</v>
      </c>
      <c r="Z13" s="1220" t="s">
        <v>297</v>
      </c>
      <c r="AA13" s="1220" t="s">
        <v>4417</v>
      </c>
      <c r="AB13" s="1220" t="s">
        <v>4418</v>
      </c>
      <c r="AC13" s="1220" t="s">
        <v>4419</v>
      </c>
      <c r="AD13" s="1220" t="s">
        <v>4420</v>
      </c>
      <c r="AE13" s="1220" t="s">
        <v>4388</v>
      </c>
      <c r="AF13" s="1221">
        <v>15500000</v>
      </c>
      <c r="AG13" s="1220"/>
      <c r="AH13" s="1220"/>
    </row>
    <row r="14" spans="1:35" x14ac:dyDescent="0.2">
      <c r="A14" s="1220"/>
      <c r="B14" s="1220"/>
      <c r="C14" s="1220"/>
      <c r="D14" s="1220"/>
      <c r="E14" s="1220"/>
      <c r="F14" s="1220"/>
      <c r="G14" s="1220"/>
      <c r="H14" s="1220"/>
      <c r="I14" s="1220"/>
      <c r="J14" s="1220"/>
      <c r="K14" s="1220"/>
      <c r="L14" s="1220"/>
      <c r="M14" s="1220"/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  <c r="AA14" s="1220"/>
      <c r="AB14" s="1220"/>
      <c r="AC14" s="1220"/>
      <c r="AD14" s="1220"/>
      <c r="AE14" s="1220"/>
      <c r="AF14" s="1220"/>
      <c r="AG14" s="1220"/>
      <c r="AH14" s="1220"/>
    </row>
    <row r="15" spans="1:35" ht="45" x14ac:dyDescent="0.2">
      <c r="A15" s="1220" t="s">
        <v>4421</v>
      </c>
      <c r="B15" s="1220" t="s">
        <v>4422</v>
      </c>
      <c r="C15" s="1887"/>
      <c r="D15" s="1220" t="s">
        <v>123</v>
      </c>
      <c r="E15" s="1221">
        <v>42000000</v>
      </c>
      <c r="F15" s="1220"/>
      <c r="G15" s="1220" t="s">
        <v>3741</v>
      </c>
      <c r="H15" s="1220" t="s">
        <v>4374</v>
      </c>
      <c r="I15" s="1220" t="s">
        <v>297</v>
      </c>
      <c r="J15" s="1220" t="s">
        <v>287</v>
      </c>
      <c r="K15" s="1220" t="s">
        <v>297</v>
      </c>
      <c r="L15" s="1220" t="s">
        <v>4375</v>
      </c>
      <c r="M15" s="1220" t="s">
        <v>4392</v>
      </c>
      <c r="N15" s="1220" t="s">
        <v>4377</v>
      </c>
      <c r="O15" s="1220" t="s">
        <v>4378</v>
      </c>
      <c r="P15" s="1220" t="s">
        <v>4423</v>
      </c>
      <c r="Q15" s="1220" t="s">
        <v>4409</v>
      </c>
      <c r="R15" s="1220" t="s">
        <v>4410</v>
      </c>
      <c r="S15" s="1220" t="s">
        <v>4424</v>
      </c>
      <c r="T15" s="1220" t="s">
        <v>4412</v>
      </c>
      <c r="U15" s="1220" t="s">
        <v>4425</v>
      </c>
      <c r="V15" s="1220" t="s">
        <v>4426</v>
      </c>
      <c r="W15" s="1220" t="s">
        <v>4416</v>
      </c>
      <c r="X15" s="1220" t="s">
        <v>4427</v>
      </c>
      <c r="Y15" s="1221">
        <v>42000000</v>
      </c>
      <c r="Z15" s="1220" t="s">
        <v>297</v>
      </c>
      <c r="AA15" s="1220" t="s">
        <v>4418</v>
      </c>
      <c r="AB15" s="1220" t="s">
        <v>4428</v>
      </c>
      <c r="AC15" s="1220" t="s">
        <v>4429</v>
      </c>
      <c r="AD15" s="1220" t="s">
        <v>21</v>
      </c>
      <c r="AE15" s="1220" t="s">
        <v>3550</v>
      </c>
      <c r="AF15" s="1221">
        <v>42000000</v>
      </c>
      <c r="AG15" s="1220"/>
      <c r="AH15" s="1220"/>
    </row>
    <row r="16" spans="1:35" x14ac:dyDescent="0.2">
      <c r="A16" s="1220"/>
      <c r="B16" s="1220"/>
      <c r="C16" s="1220"/>
      <c r="D16" s="1220"/>
      <c r="E16" s="1220"/>
      <c r="F16" s="1220"/>
      <c r="G16" s="1220"/>
      <c r="H16" s="1220"/>
      <c r="I16" s="1220"/>
      <c r="J16" s="1220"/>
      <c r="K16" s="1220"/>
      <c r="L16" s="1220"/>
      <c r="M16" s="1220"/>
      <c r="N16" s="1220"/>
      <c r="O16" s="1220"/>
      <c r="P16" s="1220"/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  <c r="AA16" s="1220"/>
      <c r="AB16" s="1220"/>
      <c r="AC16" s="1220"/>
      <c r="AD16" s="1220"/>
      <c r="AE16" s="1220"/>
      <c r="AF16" s="1220"/>
      <c r="AG16" s="1220"/>
      <c r="AH16" s="1220"/>
    </row>
    <row r="17" spans="1:34" ht="45" x14ac:dyDescent="0.2">
      <c r="A17" s="1220" t="s">
        <v>4430</v>
      </c>
      <c r="B17" s="1220" t="s">
        <v>4431</v>
      </c>
      <c r="C17" s="1887"/>
      <c r="D17" s="1220" t="s">
        <v>123</v>
      </c>
      <c r="E17" s="1221">
        <v>42000000</v>
      </c>
      <c r="F17" s="1220"/>
      <c r="G17" s="1220" t="s">
        <v>3741</v>
      </c>
      <c r="H17" s="1220" t="s">
        <v>4374</v>
      </c>
      <c r="I17" s="1220" t="s">
        <v>297</v>
      </c>
      <c r="J17" s="1220" t="s">
        <v>287</v>
      </c>
      <c r="K17" s="1220" t="s">
        <v>297</v>
      </c>
      <c r="L17" s="1220" t="s">
        <v>4375</v>
      </c>
      <c r="M17" s="1220" t="s">
        <v>4392</v>
      </c>
      <c r="N17" s="1220" t="s">
        <v>4393</v>
      </c>
      <c r="O17" s="1220" t="s">
        <v>4394</v>
      </c>
      <c r="P17" s="1220" t="s">
        <v>4411</v>
      </c>
      <c r="Q17" s="1220" t="s">
        <v>4412</v>
      </c>
      <c r="R17" s="1220" t="s">
        <v>4413</v>
      </c>
      <c r="S17" s="1220" t="s">
        <v>4414</v>
      </c>
      <c r="T17" s="1220" t="s">
        <v>4384</v>
      </c>
      <c r="U17" s="1220" t="s">
        <v>4432</v>
      </c>
      <c r="V17" s="1220" t="s">
        <v>4433</v>
      </c>
      <c r="W17" s="1220" t="s">
        <v>4434</v>
      </c>
      <c r="X17" s="1220" t="s">
        <v>4435</v>
      </c>
      <c r="Y17" s="1221">
        <v>42000000</v>
      </c>
      <c r="Z17" s="1220" t="s">
        <v>297</v>
      </c>
      <c r="AA17" s="1220" t="s">
        <v>4436</v>
      </c>
      <c r="AB17" s="1220" t="s">
        <v>3756</v>
      </c>
      <c r="AC17" s="1220" t="s">
        <v>3757</v>
      </c>
      <c r="AD17" s="1220" t="s">
        <v>3758</v>
      </c>
      <c r="AE17" s="1220" t="s">
        <v>937</v>
      </c>
      <c r="AF17" s="1221">
        <v>42000000</v>
      </c>
      <c r="AG17" s="1220"/>
      <c r="AH17" s="1220"/>
    </row>
    <row r="18" spans="1:34" x14ac:dyDescent="0.2">
      <c r="A18" s="1220"/>
      <c r="B18" s="1220"/>
      <c r="C18" s="1220"/>
      <c r="D18" s="1220"/>
      <c r="E18" s="1220"/>
      <c r="F18" s="1220"/>
      <c r="G18" s="1220"/>
      <c r="H18" s="1220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  <c r="AA18" s="1220"/>
      <c r="AB18" s="1220"/>
      <c r="AC18" s="1220"/>
      <c r="AD18" s="1220"/>
      <c r="AE18" s="1220"/>
      <c r="AF18" s="1220"/>
      <c r="AG18" s="1220"/>
      <c r="AH18" s="1220"/>
    </row>
    <row r="19" spans="1:34" ht="45" x14ac:dyDescent="0.2">
      <c r="A19" s="1220" t="s">
        <v>4437</v>
      </c>
      <c r="B19" s="1220" t="s">
        <v>4431</v>
      </c>
      <c r="C19" s="1887"/>
      <c r="D19" s="1220" t="s">
        <v>123</v>
      </c>
      <c r="E19" s="1221">
        <v>42000000</v>
      </c>
      <c r="F19" s="1220"/>
      <c r="G19" s="1220" t="s">
        <v>3741</v>
      </c>
      <c r="H19" s="1220" t="s">
        <v>4374</v>
      </c>
      <c r="I19" s="1220" t="s">
        <v>297</v>
      </c>
      <c r="J19" s="1220" t="s">
        <v>287</v>
      </c>
      <c r="K19" s="1220" t="s">
        <v>297</v>
      </c>
      <c r="L19" s="1220" t="s">
        <v>4375</v>
      </c>
      <c r="M19" s="1220" t="s">
        <v>4392</v>
      </c>
      <c r="N19" s="1220" t="s">
        <v>4377</v>
      </c>
      <c r="O19" s="1220" t="s">
        <v>4378</v>
      </c>
      <c r="P19" s="1220" t="s">
        <v>4438</v>
      </c>
      <c r="Q19" s="1220" t="s">
        <v>4409</v>
      </c>
      <c r="R19" s="1220" t="s">
        <v>4410</v>
      </c>
      <c r="S19" s="1220" t="s">
        <v>4381</v>
      </c>
      <c r="T19" s="1220" t="s">
        <v>4382</v>
      </c>
      <c r="U19" s="1220" t="s">
        <v>4439</v>
      </c>
      <c r="V19" s="1220" t="s">
        <v>4440</v>
      </c>
      <c r="W19" s="1220" t="s">
        <v>4209</v>
      </c>
      <c r="X19" s="1220" t="s">
        <v>4402</v>
      </c>
      <c r="Y19" s="1221">
        <v>42000000</v>
      </c>
      <c r="Z19" s="1220" t="s">
        <v>297</v>
      </c>
      <c r="AA19" s="1220" t="s">
        <v>4403</v>
      </c>
      <c r="AB19" s="1220" t="s">
        <v>3753</v>
      </c>
      <c r="AC19" s="1220" t="s">
        <v>3839</v>
      </c>
      <c r="AD19" s="1220" t="s">
        <v>4441</v>
      </c>
      <c r="AE19" s="1220" t="s">
        <v>21</v>
      </c>
      <c r="AF19" s="1221">
        <v>42000000</v>
      </c>
      <c r="AG19" s="1220"/>
      <c r="AH19" s="1220"/>
    </row>
    <row r="20" spans="1:34" x14ac:dyDescent="0.2">
      <c r="A20" s="1220"/>
      <c r="B20" s="1220"/>
      <c r="C20" s="1220"/>
      <c r="D20" s="1220"/>
      <c r="E20" s="1220"/>
      <c r="F20" s="1220"/>
      <c r="G20" s="1220"/>
      <c r="H20" s="1220"/>
      <c r="I20" s="1220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  <c r="AA20" s="1220"/>
      <c r="AB20" s="1220"/>
      <c r="AC20" s="1220"/>
      <c r="AD20" s="1220"/>
      <c r="AE20" s="1220"/>
      <c r="AF20" s="1220"/>
      <c r="AG20" s="1220"/>
      <c r="AH20" s="1220"/>
    </row>
    <row r="21" spans="1:34" ht="45" x14ac:dyDescent="0.2">
      <c r="A21" s="1220" t="s">
        <v>4442</v>
      </c>
      <c r="B21" s="1220" t="s">
        <v>4443</v>
      </c>
      <c r="C21" s="1887"/>
      <c r="D21" s="1220" t="s">
        <v>123</v>
      </c>
      <c r="E21" s="1221">
        <v>27000000</v>
      </c>
      <c r="F21" s="1220"/>
      <c r="G21" s="1220" t="s">
        <v>3741</v>
      </c>
      <c r="H21" s="1220" t="s">
        <v>4102</v>
      </c>
      <c r="I21" s="1220" t="s">
        <v>297</v>
      </c>
      <c r="J21" s="1220" t="s">
        <v>287</v>
      </c>
      <c r="K21" s="1220" t="s">
        <v>297</v>
      </c>
      <c r="L21" s="1220" t="s">
        <v>4375</v>
      </c>
      <c r="M21" s="1220" t="s">
        <v>4392</v>
      </c>
      <c r="N21" s="1220" t="s">
        <v>4377</v>
      </c>
      <c r="O21" s="1220" t="s">
        <v>4378</v>
      </c>
      <c r="P21" s="1220" t="s">
        <v>4444</v>
      </c>
      <c r="Q21" s="1220" t="s">
        <v>4409</v>
      </c>
      <c r="R21" s="1220" t="s">
        <v>4410</v>
      </c>
      <c r="S21" s="1220" t="s">
        <v>4411</v>
      </c>
      <c r="T21" s="1220" t="s">
        <v>4412</v>
      </c>
      <c r="U21" s="1220" t="s">
        <v>4445</v>
      </c>
      <c r="V21" s="1220" t="s">
        <v>4446</v>
      </c>
      <c r="W21" s="1220" t="s">
        <v>4209</v>
      </c>
      <c r="X21" s="1220" t="s">
        <v>4447</v>
      </c>
      <c r="Y21" s="1221">
        <v>27000000</v>
      </c>
      <c r="Z21" s="1220" t="s">
        <v>297</v>
      </c>
      <c r="AA21" s="1220" t="s">
        <v>4403</v>
      </c>
      <c r="AB21" s="1220" t="s">
        <v>4386</v>
      </c>
      <c r="AC21" s="1220" t="s">
        <v>4448</v>
      </c>
      <c r="AD21" s="1220" t="s">
        <v>4449</v>
      </c>
      <c r="AE21" s="1220" t="s">
        <v>4008</v>
      </c>
      <c r="AF21" s="1221">
        <v>27000000</v>
      </c>
      <c r="AG21" s="1220"/>
      <c r="AH21" s="1220"/>
    </row>
    <row r="22" spans="1:34" x14ac:dyDescent="0.2">
      <c r="A22" s="1220"/>
      <c r="B22" s="1220"/>
      <c r="C22" s="1220"/>
      <c r="D22" s="1220"/>
      <c r="E22" s="1220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  <c r="AA22" s="1220"/>
      <c r="AB22" s="1220"/>
      <c r="AC22" s="1220"/>
      <c r="AD22" s="1220"/>
      <c r="AE22" s="1220"/>
      <c r="AF22" s="1220"/>
      <c r="AG22" s="1220"/>
      <c r="AH22" s="1220"/>
    </row>
    <row r="23" spans="1:34" ht="45" x14ac:dyDescent="0.2">
      <c r="A23" s="1220" t="s">
        <v>4450</v>
      </c>
      <c r="B23" s="1220" t="s">
        <v>4451</v>
      </c>
      <c r="C23" s="1887"/>
      <c r="D23" s="1220" t="s">
        <v>123</v>
      </c>
      <c r="E23" s="1221">
        <v>25000000</v>
      </c>
      <c r="F23" s="1220"/>
      <c r="G23" s="1220" t="s">
        <v>3741</v>
      </c>
      <c r="H23" s="1220" t="s">
        <v>4102</v>
      </c>
      <c r="I23" s="1220" t="s">
        <v>297</v>
      </c>
      <c r="J23" s="1220" t="s">
        <v>287</v>
      </c>
      <c r="K23" s="1220" t="s">
        <v>297</v>
      </c>
      <c r="L23" s="1220" t="s">
        <v>4375</v>
      </c>
      <c r="M23" s="1220" t="s">
        <v>4392</v>
      </c>
      <c r="N23" s="1220" t="s">
        <v>4408</v>
      </c>
      <c r="O23" s="1220" t="s">
        <v>4378</v>
      </c>
      <c r="P23" s="1220" t="s">
        <v>4452</v>
      </c>
      <c r="Q23" s="1220" t="s">
        <v>4409</v>
      </c>
      <c r="R23" s="1220" t="s">
        <v>4410</v>
      </c>
      <c r="S23" s="1220" t="s">
        <v>4424</v>
      </c>
      <c r="T23" s="1220" t="s">
        <v>4382</v>
      </c>
      <c r="U23" s="1220" t="s">
        <v>4413</v>
      </c>
      <c r="V23" s="1220" t="s">
        <v>4400</v>
      </c>
      <c r="W23" s="1220" t="s">
        <v>4401</v>
      </c>
      <c r="X23" s="1220" t="s">
        <v>4402</v>
      </c>
      <c r="Y23" s="1221">
        <v>270000000</v>
      </c>
      <c r="Z23" s="1220" t="s">
        <v>297</v>
      </c>
      <c r="AA23" s="1220" t="s">
        <v>4403</v>
      </c>
      <c r="AB23" s="1220" t="s">
        <v>4386</v>
      </c>
      <c r="AC23" s="1220" t="s">
        <v>4448</v>
      </c>
      <c r="AD23" s="1220" t="s">
        <v>4441</v>
      </c>
      <c r="AE23" s="1220" t="s">
        <v>4004</v>
      </c>
      <c r="AF23" s="1221">
        <v>25000000</v>
      </c>
      <c r="AG23" s="1220"/>
      <c r="AH23" s="1220"/>
    </row>
    <row r="24" spans="1:34" x14ac:dyDescent="0.2">
      <c r="A24" s="1220"/>
      <c r="B24" s="1220"/>
      <c r="C24" s="1220"/>
      <c r="D24" s="1220"/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  <c r="AA24" s="1220"/>
      <c r="AB24" s="1220"/>
      <c r="AC24" s="1220"/>
      <c r="AD24" s="1220"/>
      <c r="AE24" s="1220"/>
      <c r="AF24" s="1220"/>
      <c r="AG24" s="1220"/>
      <c r="AH24" s="1220"/>
    </row>
    <row r="25" spans="1:34" ht="75.75" customHeight="1" x14ac:dyDescent="0.2">
      <c r="A25" s="1220" t="s">
        <v>4453</v>
      </c>
      <c r="B25" s="1220" t="s">
        <v>4454</v>
      </c>
      <c r="C25" s="1887"/>
      <c r="D25" s="1220" t="s">
        <v>123</v>
      </c>
      <c r="E25" s="1221">
        <v>35000000</v>
      </c>
      <c r="F25" s="1220"/>
      <c r="G25" s="1220" t="s">
        <v>3741</v>
      </c>
      <c r="H25" s="1220" t="s">
        <v>4374</v>
      </c>
      <c r="I25" s="1220" t="s">
        <v>297</v>
      </c>
      <c r="J25" s="1220" t="s">
        <v>287</v>
      </c>
      <c r="K25" s="1220" t="s">
        <v>297</v>
      </c>
      <c r="L25" s="1220" t="s">
        <v>4455</v>
      </c>
      <c r="M25" s="1220" t="s">
        <v>4392</v>
      </c>
      <c r="N25" s="1220" t="s">
        <v>4377</v>
      </c>
      <c r="O25" s="1220" t="s">
        <v>4378</v>
      </c>
      <c r="P25" s="1220" t="s">
        <v>4444</v>
      </c>
      <c r="Q25" s="1220" t="s">
        <v>4379</v>
      </c>
      <c r="R25" s="1220" t="s">
        <v>4380</v>
      </c>
      <c r="S25" s="1220" t="s">
        <v>4381</v>
      </c>
      <c r="T25" s="1220" t="s">
        <v>4382</v>
      </c>
      <c r="U25" s="1220" t="s">
        <v>4413</v>
      </c>
      <c r="V25" s="1220" t="s">
        <v>4383</v>
      </c>
      <c r="W25" s="1220" t="s">
        <v>4415</v>
      </c>
      <c r="X25" s="1220" t="s">
        <v>4416</v>
      </c>
      <c r="Y25" s="1221">
        <v>35000000</v>
      </c>
      <c r="Z25" s="1220" t="s">
        <v>297</v>
      </c>
      <c r="AA25" s="1220" t="s">
        <v>4456</v>
      </c>
      <c r="AB25" s="1220" t="s">
        <v>3753</v>
      </c>
      <c r="AC25" s="1220" t="s">
        <v>4448</v>
      </c>
      <c r="AD25" s="1220" t="s">
        <v>4441</v>
      </c>
      <c r="AE25" s="1220" t="s">
        <v>3550</v>
      </c>
      <c r="AF25" s="1221">
        <v>35000000</v>
      </c>
      <c r="AG25" s="1220"/>
      <c r="AH25" s="1220"/>
    </row>
    <row r="26" spans="1:34" ht="75.75" customHeight="1" x14ac:dyDescent="0.2">
      <c r="A26" s="1220"/>
      <c r="B26" s="1220"/>
      <c r="C26" s="1220"/>
      <c r="D26" s="1220"/>
      <c r="E26" s="1220"/>
      <c r="F26" s="1220"/>
      <c r="G26" s="1220"/>
      <c r="H26" s="1220"/>
      <c r="I26" s="1220"/>
      <c r="J26" s="1220"/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  <c r="AA26" s="1220"/>
      <c r="AB26" s="1220"/>
      <c r="AC26" s="1220"/>
      <c r="AD26" s="1220"/>
      <c r="AE26" s="1220"/>
      <c r="AF26" s="1220"/>
      <c r="AG26" s="1220"/>
      <c r="AH26" s="1220"/>
    </row>
    <row r="27" spans="1:34" ht="60" x14ac:dyDescent="0.2">
      <c r="A27" s="1220" t="s">
        <v>4457</v>
      </c>
      <c r="B27" s="1220" t="s">
        <v>4454</v>
      </c>
      <c r="C27" s="1887"/>
      <c r="D27" s="1220" t="s">
        <v>123</v>
      </c>
      <c r="E27" s="1221">
        <v>115000000</v>
      </c>
      <c r="F27" s="1220"/>
      <c r="G27" s="1220" t="s">
        <v>3883</v>
      </c>
      <c r="H27" s="1220" t="s">
        <v>4374</v>
      </c>
      <c r="I27" s="1220" t="s">
        <v>297</v>
      </c>
      <c r="J27" s="1220" t="s">
        <v>4091</v>
      </c>
      <c r="K27" s="1220" t="s">
        <v>4458</v>
      </c>
      <c r="L27" s="1220" t="s">
        <v>4459</v>
      </c>
      <c r="M27" s="1220" t="s">
        <v>3765</v>
      </c>
      <c r="N27" s="1220" t="s">
        <v>3766</v>
      </c>
      <c r="O27" s="1220" t="s">
        <v>3818</v>
      </c>
      <c r="P27" s="1220" t="s">
        <v>4382</v>
      </c>
      <c r="Q27" s="1220" t="s">
        <v>4414</v>
      </c>
      <c r="R27" s="1220" t="s">
        <v>4460</v>
      </c>
      <c r="S27" s="1220" t="s">
        <v>4461</v>
      </c>
      <c r="T27" s="1220" t="s">
        <v>4447</v>
      </c>
      <c r="U27" s="1220" t="s">
        <v>4403</v>
      </c>
      <c r="V27" s="1220" t="s">
        <v>3753</v>
      </c>
      <c r="W27" s="1220" t="s">
        <v>4448</v>
      </c>
      <c r="X27" s="1220" t="s">
        <v>4462</v>
      </c>
      <c r="Y27" s="1221">
        <v>115000000</v>
      </c>
      <c r="Z27" s="1220" t="s">
        <v>4463</v>
      </c>
      <c r="AA27" s="1220" t="s">
        <v>3757</v>
      </c>
      <c r="AB27" s="1220" t="s">
        <v>3773</v>
      </c>
      <c r="AC27" s="1220" t="s">
        <v>4464</v>
      </c>
      <c r="AD27" s="1220" t="s">
        <v>4389</v>
      </c>
      <c r="AE27" s="1220" t="s">
        <v>4465</v>
      </c>
      <c r="AF27" s="1221">
        <v>115000000</v>
      </c>
      <c r="AG27" s="1220"/>
      <c r="AH27" s="1220"/>
    </row>
    <row r="28" spans="1:34" x14ac:dyDescent="0.2">
      <c r="A28" s="1220"/>
      <c r="B28" s="1220"/>
      <c r="C28" s="1220"/>
      <c r="D28" s="1220"/>
      <c r="E28" s="1220"/>
      <c r="F28" s="1220"/>
      <c r="G28" s="1220"/>
      <c r="H28" s="1220"/>
      <c r="I28" s="1220"/>
      <c r="J28" s="1220"/>
      <c r="K28" s="1220"/>
      <c r="L28" s="1220"/>
      <c r="M28" s="1220"/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  <c r="AA28" s="1220"/>
      <c r="AB28" s="1220"/>
      <c r="AC28" s="1220"/>
      <c r="AD28" s="1220"/>
      <c r="AE28" s="1220"/>
      <c r="AF28" s="1220"/>
      <c r="AG28" s="1220"/>
      <c r="AH28" s="1220"/>
    </row>
    <row r="29" spans="1:34" ht="60" x14ac:dyDescent="0.2">
      <c r="A29" s="1220" t="s">
        <v>4466</v>
      </c>
      <c r="B29" s="1220" t="s">
        <v>4467</v>
      </c>
      <c r="C29" s="1887"/>
      <c r="D29" s="1220" t="s">
        <v>123</v>
      </c>
      <c r="E29" s="1221">
        <v>20800000</v>
      </c>
      <c r="F29" s="1220"/>
      <c r="G29" s="1220" t="s">
        <v>3741</v>
      </c>
      <c r="H29" s="1220" t="s">
        <v>4102</v>
      </c>
      <c r="I29" s="1220" t="s">
        <v>297</v>
      </c>
      <c r="J29" s="1220" t="s">
        <v>287</v>
      </c>
      <c r="K29" s="1220" t="s">
        <v>297</v>
      </c>
      <c r="L29" s="1220" t="s">
        <v>4375</v>
      </c>
      <c r="M29" s="1220" t="s">
        <v>4392</v>
      </c>
      <c r="N29" s="1220" t="s">
        <v>4377</v>
      </c>
      <c r="O29" s="1220" t="s">
        <v>4378</v>
      </c>
      <c r="P29" s="1220" t="s">
        <v>3765</v>
      </c>
      <c r="Q29" s="1220" t="s">
        <v>4409</v>
      </c>
      <c r="R29" s="1220" t="s">
        <v>4410</v>
      </c>
      <c r="S29" s="1220" t="s">
        <v>4381</v>
      </c>
      <c r="T29" s="1220" t="s">
        <v>4412</v>
      </c>
      <c r="U29" s="1220" t="s">
        <v>4413</v>
      </c>
      <c r="V29" s="1220" t="s">
        <v>4400</v>
      </c>
      <c r="W29" s="1220" t="s">
        <v>4209</v>
      </c>
      <c r="X29" s="1220" t="s">
        <v>4447</v>
      </c>
      <c r="Y29" s="1221">
        <v>20800000</v>
      </c>
      <c r="Z29" s="1220" t="s">
        <v>297</v>
      </c>
      <c r="AA29" s="1220" t="s">
        <v>4403</v>
      </c>
      <c r="AB29" s="1220" t="s">
        <v>4386</v>
      </c>
      <c r="AC29" s="1220" t="s">
        <v>4448</v>
      </c>
      <c r="AD29" s="1220" t="s">
        <v>21</v>
      </c>
      <c r="AE29" s="1220" t="s">
        <v>859</v>
      </c>
      <c r="AF29" s="1221">
        <v>20800000</v>
      </c>
      <c r="AG29" s="1220"/>
      <c r="AH29" s="1220"/>
    </row>
    <row r="30" spans="1:34" x14ac:dyDescent="0.2">
      <c r="A30" s="1220"/>
      <c r="B30" s="1220"/>
      <c r="C30" s="1220"/>
      <c r="D30" s="1220"/>
      <c r="E30" s="1220"/>
      <c r="F30" s="1220"/>
      <c r="G30" s="1220"/>
      <c r="H30" s="1220"/>
      <c r="I30" s="1220"/>
      <c r="J30" s="1220"/>
      <c r="K30" s="1220"/>
      <c r="L30" s="1220"/>
      <c r="M30" s="1220"/>
      <c r="N30" s="1220"/>
      <c r="O30" s="1220"/>
      <c r="P30" s="1220"/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  <c r="AA30" s="1220"/>
      <c r="AB30" s="1220"/>
      <c r="AC30" s="1220"/>
      <c r="AD30" s="1220"/>
      <c r="AE30" s="1220"/>
      <c r="AF30" s="1220"/>
      <c r="AG30" s="1220"/>
      <c r="AH30" s="1220"/>
    </row>
    <row r="31" spans="1:34" ht="45" x14ac:dyDescent="0.2">
      <c r="A31" s="1220" t="s">
        <v>4468</v>
      </c>
      <c r="B31" s="1220" t="s">
        <v>4469</v>
      </c>
      <c r="C31" s="1887"/>
      <c r="D31" s="1220" t="s">
        <v>123</v>
      </c>
      <c r="E31" s="1221">
        <v>22500000</v>
      </c>
      <c r="F31" s="1220"/>
      <c r="G31" s="1220" t="s">
        <v>3741</v>
      </c>
      <c r="H31" s="1220" t="s">
        <v>4102</v>
      </c>
      <c r="I31" s="1220" t="s">
        <v>297</v>
      </c>
      <c r="J31" s="1220" t="s">
        <v>287</v>
      </c>
      <c r="K31" s="1220" t="s">
        <v>297</v>
      </c>
      <c r="L31" s="1220" t="s">
        <v>4470</v>
      </c>
      <c r="M31" s="1220" t="s">
        <v>4471</v>
      </c>
      <c r="N31" s="1220" t="s">
        <v>4472</v>
      </c>
      <c r="O31" s="1220" t="s">
        <v>4473</v>
      </c>
      <c r="P31" s="1220" t="s">
        <v>4474</v>
      </c>
      <c r="Q31" s="1220" t="s">
        <v>4475</v>
      </c>
      <c r="R31" s="1220" t="s">
        <v>4476</v>
      </c>
      <c r="S31" s="1220" t="s">
        <v>4477</v>
      </c>
      <c r="T31" s="1220" t="s">
        <v>4478</v>
      </c>
      <c r="U31" s="1220" t="s">
        <v>4412</v>
      </c>
      <c r="V31" s="1220" t="s">
        <v>4479</v>
      </c>
      <c r="W31" s="1220" t="s">
        <v>4426</v>
      </c>
      <c r="X31" s="1220" t="s">
        <v>4480</v>
      </c>
      <c r="Y31" s="1221">
        <v>22500000</v>
      </c>
      <c r="Z31" s="1220" t="s">
        <v>297</v>
      </c>
      <c r="AA31" s="1220" t="s">
        <v>4481</v>
      </c>
      <c r="AB31" s="1220" t="s">
        <v>3753</v>
      </c>
      <c r="AC31" s="1220" t="s">
        <v>4482</v>
      </c>
      <c r="AD31" s="1220" t="s">
        <v>4004</v>
      </c>
      <c r="AE31" s="1220" t="s">
        <v>4009</v>
      </c>
      <c r="AF31" s="1221">
        <v>22500000</v>
      </c>
      <c r="AG31" s="1220"/>
      <c r="AH31" s="1220"/>
    </row>
    <row r="32" spans="1:34" x14ac:dyDescent="0.2">
      <c r="A32" s="1220"/>
      <c r="B32" s="1220"/>
      <c r="C32" s="1220"/>
      <c r="D32" s="1220"/>
      <c r="E32" s="1220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  <c r="AA32" s="1220"/>
      <c r="AB32" s="1220"/>
      <c r="AC32" s="1220"/>
      <c r="AD32" s="1220"/>
      <c r="AE32" s="1220"/>
      <c r="AF32" s="1220"/>
      <c r="AG32" s="1220"/>
      <c r="AH32" s="1220"/>
    </row>
    <row r="33" spans="1:34" ht="66.75" customHeight="1" x14ac:dyDescent="0.2">
      <c r="A33" s="1220" t="s">
        <v>4483</v>
      </c>
      <c r="B33" s="1220" t="s">
        <v>4484</v>
      </c>
      <c r="C33" s="1887"/>
      <c r="D33" s="1220" t="s">
        <v>123</v>
      </c>
      <c r="E33" s="1221">
        <v>25000000</v>
      </c>
      <c r="F33" s="1220"/>
      <c r="G33" s="1220"/>
      <c r="H33" s="1220" t="s">
        <v>4374</v>
      </c>
      <c r="I33" s="1220" t="s">
        <v>297</v>
      </c>
      <c r="J33" s="1220" t="s">
        <v>287</v>
      </c>
      <c r="K33" s="1220" t="s">
        <v>4458</v>
      </c>
      <c r="L33" s="1220" t="s">
        <v>4472</v>
      </c>
      <c r="M33" s="1220" t="s">
        <v>4485</v>
      </c>
      <c r="N33" s="1220" t="s">
        <v>4423</v>
      </c>
      <c r="O33" s="1220" t="s">
        <v>4486</v>
      </c>
      <c r="P33" s="1220" t="s">
        <v>4409</v>
      </c>
      <c r="Q33" s="1220" t="s">
        <v>4487</v>
      </c>
      <c r="R33" s="1220" t="s">
        <v>4397</v>
      </c>
      <c r="S33" s="1220" t="s">
        <v>4488</v>
      </c>
      <c r="T33" s="1220" t="s">
        <v>4489</v>
      </c>
      <c r="U33" s="1220" t="s">
        <v>4426</v>
      </c>
      <c r="V33" s="1220" t="s">
        <v>4490</v>
      </c>
      <c r="W33" s="1220" t="s">
        <v>3752</v>
      </c>
      <c r="X33" s="1220" t="s">
        <v>3753</v>
      </c>
      <c r="Y33" s="1221">
        <v>25000000</v>
      </c>
      <c r="Z33" s="1220" t="s">
        <v>297</v>
      </c>
      <c r="AA33" s="1220" t="s">
        <v>4491</v>
      </c>
      <c r="AB33" s="1220" t="s">
        <v>4492</v>
      </c>
      <c r="AC33" s="1220" t="s">
        <v>4493</v>
      </c>
      <c r="AD33" s="1220" t="s">
        <v>4389</v>
      </c>
      <c r="AE33" s="1220" t="s">
        <v>4018</v>
      </c>
      <c r="AF33" s="1221">
        <v>25000000</v>
      </c>
      <c r="AG33" s="1220"/>
      <c r="AH33" s="1220"/>
    </row>
    <row r="34" spans="1:34" x14ac:dyDescent="0.2">
      <c r="A34" s="1220"/>
      <c r="B34" s="1220"/>
      <c r="C34" s="1220"/>
      <c r="D34" s="1220"/>
      <c r="E34" s="1220"/>
      <c r="F34" s="1220"/>
      <c r="G34" s="1220"/>
      <c r="H34" s="1220"/>
      <c r="I34" s="1220"/>
      <c r="J34" s="1220"/>
      <c r="K34" s="1220"/>
      <c r="L34" s="1220"/>
      <c r="M34" s="1220"/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  <c r="AA34" s="1220"/>
      <c r="AB34" s="1220"/>
      <c r="AC34" s="1220"/>
      <c r="AD34" s="1220"/>
      <c r="AE34" s="1220"/>
      <c r="AF34" s="1220"/>
      <c r="AG34" s="1220"/>
      <c r="AH34" s="1220"/>
    </row>
    <row r="35" spans="1:34" ht="45" x14ac:dyDescent="0.2">
      <c r="A35" s="1220" t="s">
        <v>4494</v>
      </c>
      <c r="B35" s="1220" t="s">
        <v>4495</v>
      </c>
      <c r="C35" s="1887"/>
      <c r="D35" s="1220" t="s">
        <v>123</v>
      </c>
      <c r="E35" s="1221">
        <v>14000000</v>
      </c>
      <c r="F35" s="1220"/>
      <c r="G35" s="1220" t="s">
        <v>3741</v>
      </c>
      <c r="H35" s="1220" t="s">
        <v>4102</v>
      </c>
      <c r="I35" s="1220" t="s">
        <v>297</v>
      </c>
      <c r="J35" s="1220" t="s">
        <v>287</v>
      </c>
      <c r="K35" s="1220" t="s">
        <v>4496</v>
      </c>
      <c r="L35" s="1220" t="s">
        <v>4375</v>
      </c>
      <c r="M35" s="1220" t="s">
        <v>4392</v>
      </c>
      <c r="N35" s="1220" t="s">
        <v>4377</v>
      </c>
      <c r="O35" s="1220" t="s">
        <v>4394</v>
      </c>
      <c r="P35" s="1220" t="s">
        <v>4475</v>
      </c>
      <c r="Q35" s="1220" t="s">
        <v>4396</v>
      </c>
      <c r="R35" s="1220" t="s">
        <v>4497</v>
      </c>
      <c r="S35" s="1220" t="s">
        <v>4498</v>
      </c>
      <c r="T35" s="1220" t="s">
        <v>4499</v>
      </c>
      <c r="U35" s="1220" t="s">
        <v>4500</v>
      </c>
      <c r="V35" s="1220" t="s">
        <v>4083</v>
      </c>
      <c r="W35" s="1220" t="s">
        <v>4084</v>
      </c>
      <c r="X35" s="1220" t="s">
        <v>4501</v>
      </c>
      <c r="Y35" s="1221">
        <v>14000000</v>
      </c>
      <c r="Z35" s="1220" t="s">
        <v>297</v>
      </c>
      <c r="AA35" s="1220" t="s">
        <v>4502</v>
      </c>
      <c r="AB35" s="1220" t="s">
        <v>4503</v>
      </c>
      <c r="AC35" s="1220" t="s">
        <v>4504</v>
      </c>
      <c r="AD35" s="1220" t="s">
        <v>4505</v>
      </c>
      <c r="AE35" s="1220" t="s">
        <v>4506</v>
      </c>
      <c r="AF35" s="1221">
        <v>14000000</v>
      </c>
      <c r="AG35" s="1220"/>
      <c r="AH35" s="1220"/>
    </row>
    <row r="36" spans="1:34" x14ac:dyDescent="0.2">
      <c r="A36" s="1220"/>
      <c r="B36" s="1220"/>
      <c r="C36" s="1220"/>
      <c r="D36" s="1220"/>
      <c r="E36" s="1220"/>
      <c r="F36" s="1220"/>
      <c r="G36" s="1220"/>
      <c r="H36" s="1220"/>
      <c r="I36" s="1220"/>
      <c r="J36" s="1220"/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  <c r="AA36" s="1220"/>
      <c r="AB36" s="1220"/>
      <c r="AC36" s="1220"/>
      <c r="AD36" s="1220"/>
      <c r="AE36" s="1220"/>
      <c r="AF36" s="1220"/>
      <c r="AG36" s="1220"/>
      <c r="AH36" s="1220"/>
    </row>
    <row r="37" spans="1:34" ht="90" x14ac:dyDescent="0.2">
      <c r="A37" s="1220" t="s">
        <v>4507</v>
      </c>
      <c r="B37" s="1220" t="s">
        <v>4508</v>
      </c>
      <c r="C37" s="1887"/>
      <c r="D37" s="1220" t="s">
        <v>123</v>
      </c>
      <c r="E37" s="1221">
        <v>14000000</v>
      </c>
      <c r="F37" s="1220"/>
      <c r="G37" s="1220" t="s">
        <v>3741</v>
      </c>
      <c r="H37" s="1220" t="s">
        <v>4102</v>
      </c>
      <c r="I37" s="1220" t="s">
        <v>297</v>
      </c>
      <c r="J37" s="1220" t="s">
        <v>287</v>
      </c>
      <c r="K37" s="1220" t="s">
        <v>4496</v>
      </c>
      <c r="L37" s="1220" t="s">
        <v>4375</v>
      </c>
      <c r="M37" s="1220" t="s">
        <v>4392</v>
      </c>
      <c r="N37" s="1220" t="s">
        <v>4377</v>
      </c>
      <c r="O37" s="1220" t="s">
        <v>4378</v>
      </c>
      <c r="P37" s="1220" t="s">
        <v>4393</v>
      </c>
      <c r="Q37" s="1220" t="s">
        <v>4475</v>
      </c>
      <c r="R37" s="1220" t="s">
        <v>4476</v>
      </c>
      <c r="S37" s="1220" t="s">
        <v>4509</v>
      </c>
      <c r="T37" s="1220" t="s">
        <v>4498</v>
      </c>
      <c r="U37" s="1220" t="s">
        <v>4499</v>
      </c>
      <c r="V37" s="1220" t="s">
        <v>4500</v>
      </c>
      <c r="W37" s="1220" t="s">
        <v>4083</v>
      </c>
      <c r="X37" s="1220" t="s">
        <v>4084</v>
      </c>
      <c r="Y37" s="1221">
        <v>14000000</v>
      </c>
      <c r="Z37" s="1220" t="s">
        <v>297</v>
      </c>
      <c r="AA37" s="1220" t="s">
        <v>4510</v>
      </c>
      <c r="AB37" s="1220" t="s">
        <v>4511</v>
      </c>
      <c r="AC37" s="1220" t="s">
        <v>4512</v>
      </c>
      <c r="AD37" s="1220" t="s">
        <v>3759</v>
      </c>
      <c r="AE37" s="1220" t="s">
        <v>3775</v>
      </c>
      <c r="AF37" s="1221">
        <v>14000000</v>
      </c>
      <c r="AG37" s="1220"/>
      <c r="AH37" s="1220"/>
    </row>
    <row r="38" spans="1:34" x14ac:dyDescent="0.2">
      <c r="A38" s="1220"/>
      <c r="B38" s="1220"/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  <c r="AA38" s="1220"/>
      <c r="AB38" s="1220"/>
      <c r="AC38" s="1220"/>
      <c r="AD38" s="1220"/>
      <c r="AE38" s="1220"/>
      <c r="AF38" s="1220"/>
      <c r="AG38" s="1220"/>
      <c r="AH38" s="1220"/>
    </row>
    <row r="39" spans="1:34" ht="127.5" customHeight="1" x14ac:dyDescent="0.2">
      <c r="A39" s="1220" t="s">
        <v>4513</v>
      </c>
      <c r="B39" s="1220" t="s">
        <v>4514</v>
      </c>
      <c r="C39" s="1887"/>
      <c r="D39" s="1220" t="s">
        <v>123</v>
      </c>
      <c r="E39" s="1221">
        <v>14000000</v>
      </c>
      <c r="F39" s="1220"/>
      <c r="G39" s="1220" t="s">
        <v>3741</v>
      </c>
      <c r="H39" s="1220" t="s">
        <v>4102</v>
      </c>
      <c r="I39" s="1220" t="s">
        <v>297</v>
      </c>
      <c r="J39" s="1220" t="s">
        <v>287</v>
      </c>
      <c r="K39" s="1220" t="s">
        <v>4515</v>
      </c>
      <c r="L39" s="1220" t="s">
        <v>4470</v>
      </c>
      <c r="M39" s="1220" t="s">
        <v>4471</v>
      </c>
      <c r="N39" s="1220" t="s">
        <v>4472</v>
      </c>
      <c r="O39" s="1220" t="s">
        <v>3835</v>
      </c>
      <c r="P39" s="1220" t="s">
        <v>4411</v>
      </c>
      <c r="Q39" s="1220" t="s">
        <v>4412</v>
      </c>
      <c r="R39" s="1220" t="s">
        <v>4516</v>
      </c>
      <c r="S39" s="1220" t="s">
        <v>4107</v>
      </c>
      <c r="T39" s="1220" t="s">
        <v>4108</v>
      </c>
      <c r="U39" s="1220" t="s">
        <v>4109</v>
      </c>
      <c r="V39" s="1220" t="s">
        <v>4110</v>
      </c>
      <c r="W39" s="1220" t="s">
        <v>3900</v>
      </c>
      <c r="X39" s="1220" t="s">
        <v>4517</v>
      </c>
      <c r="Y39" s="1221">
        <v>14000000</v>
      </c>
      <c r="Z39" s="1220" t="s">
        <v>297</v>
      </c>
      <c r="AA39" s="1220" t="s">
        <v>4113</v>
      </c>
      <c r="AB39" s="1220" t="s">
        <v>3909</v>
      </c>
      <c r="AC39" s="1220" t="s">
        <v>4518</v>
      </c>
      <c r="AD39" s="1220" t="s">
        <v>4519</v>
      </c>
      <c r="AE39" s="1220" t="s">
        <v>4520</v>
      </c>
      <c r="AF39" s="1221">
        <v>14000000</v>
      </c>
      <c r="AG39" s="1220"/>
      <c r="AH39" s="1220"/>
    </row>
    <row r="40" spans="1:34" x14ac:dyDescent="0.2">
      <c r="A40" s="1220"/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  <c r="AD40" s="1220"/>
      <c r="AE40" s="1220"/>
      <c r="AF40" s="1220"/>
      <c r="AG40" s="1220"/>
      <c r="AH40" s="1220"/>
    </row>
    <row r="41" spans="1:34" ht="45" x14ac:dyDescent="0.2">
      <c r="A41" s="1220" t="s">
        <v>4521</v>
      </c>
      <c r="B41" s="1220" t="s">
        <v>4522</v>
      </c>
      <c r="C41" s="1887"/>
      <c r="D41" s="1220" t="s">
        <v>123</v>
      </c>
      <c r="E41" s="1221">
        <v>14000000</v>
      </c>
      <c r="F41" s="1220"/>
      <c r="G41" s="1220" t="s">
        <v>3741</v>
      </c>
      <c r="H41" s="1220" t="s">
        <v>4102</v>
      </c>
      <c r="I41" s="1220" t="s">
        <v>297</v>
      </c>
      <c r="J41" s="1220" t="s">
        <v>287</v>
      </c>
      <c r="K41" s="1220" t="s">
        <v>4523</v>
      </c>
      <c r="L41" s="1220" t="s">
        <v>4524</v>
      </c>
      <c r="M41" s="1220" t="s">
        <v>4525</v>
      </c>
      <c r="N41" s="1220" t="s">
        <v>4526</v>
      </c>
      <c r="O41" s="1220" t="s">
        <v>4527</v>
      </c>
      <c r="P41" s="1220" t="s">
        <v>4528</v>
      </c>
      <c r="Q41" s="1220" t="s">
        <v>4529</v>
      </c>
      <c r="R41" s="1220" t="s">
        <v>4530</v>
      </c>
      <c r="S41" s="1220" t="s">
        <v>4531</v>
      </c>
      <c r="T41" s="1220" t="s">
        <v>4532</v>
      </c>
      <c r="U41" s="1220" t="s">
        <v>3750</v>
      </c>
      <c r="V41" s="1220" t="s">
        <v>3751</v>
      </c>
      <c r="W41" s="1220" t="s">
        <v>4533</v>
      </c>
      <c r="X41" s="1220" t="s">
        <v>4534</v>
      </c>
      <c r="Y41" s="1221">
        <v>14000000</v>
      </c>
      <c r="Z41" s="1220" t="s">
        <v>297</v>
      </c>
      <c r="AA41" s="1220" t="s">
        <v>3850</v>
      </c>
      <c r="AB41" s="1220" t="s">
        <v>3885</v>
      </c>
      <c r="AC41" s="1220" t="s">
        <v>3886</v>
      </c>
      <c r="AD41" s="1220" t="s">
        <v>4535</v>
      </c>
      <c r="AE41" s="1220" t="s">
        <v>4536</v>
      </c>
      <c r="AF41" s="1221">
        <v>14000000</v>
      </c>
      <c r="AG41" s="1220"/>
      <c r="AH41" s="1220"/>
    </row>
    <row r="42" spans="1:34" x14ac:dyDescent="0.2">
      <c r="A42" s="1220"/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  <c r="AA42" s="1220"/>
      <c r="AB42" s="1220"/>
      <c r="AC42" s="1220"/>
      <c r="AD42" s="1220"/>
      <c r="AE42" s="1220"/>
      <c r="AF42" s="1220"/>
      <c r="AG42" s="1220"/>
      <c r="AH42" s="1220"/>
    </row>
    <row r="43" spans="1:34" ht="45" x14ac:dyDescent="0.2">
      <c r="A43" s="1220" t="s">
        <v>4537</v>
      </c>
      <c r="B43" s="1220" t="s">
        <v>4538</v>
      </c>
      <c r="C43" s="1887"/>
      <c r="D43" s="1220" t="s">
        <v>123</v>
      </c>
      <c r="E43" s="1221">
        <v>14000000</v>
      </c>
      <c r="F43" s="1220"/>
      <c r="G43" s="1220" t="s">
        <v>3741</v>
      </c>
      <c r="H43" s="1220" t="s">
        <v>4102</v>
      </c>
      <c r="I43" s="1220" t="s">
        <v>297</v>
      </c>
      <c r="J43" s="1220" t="s">
        <v>287</v>
      </c>
      <c r="K43" s="1220" t="s">
        <v>297</v>
      </c>
      <c r="L43" s="1220" t="s">
        <v>4375</v>
      </c>
      <c r="M43" s="1220" t="s">
        <v>4392</v>
      </c>
      <c r="N43" s="1220" t="s">
        <v>4377</v>
      </c>
      <c r="O43" s="1220" t="s">
        <v>4378</v>
      </c>
      <c r="P43" s="1220" t="s">
        <v>4444</v>
      </c>
      <c r="Q43" s="1220" t="s">
        <v>4409</v>
      </c>
      <c r="R43" s="1220" t="s">
        <v>4410</v>
      </c>
      <c r="S43" s="1220" t="s">
        <v>4381</v>
      </c>
      <c r="T43" s="1220" t="s">
        <v>4382</v>
      </c>
      <c r="U43" s="1220" t="s">
        <v>4445</v>
      </c>
      <c r="V43" s="1220" t="s">
        <v>4446</v>
      </c>
      <c r="W43" s="1220" t="s">
        <v>4401</v>
      </c>
      <c r="X43" s="1220" t="s">
        <v>4385</v>
      </c>
      <c r="Y43" s="1221">
        <v>14000000</v>
      </c>
      <c r="Z43" s="1220" t="s">
        <v>297</v>
      </c>
      <c r="AA43" s="1220" t="s">
        <v>4539</v>
      </c>
      <c r="AB43" s="1220" t="s">
        <v>4419</v>
      </c>
      <c r="AC43" s="1220" t="s">
        <v>4540</v>
      </c>
      <c r="AD43" s="1220" t="s">
        <v>21</v>
      </c>
      <c r="AE43" s="1220" t="s">
        <v>859</v>
      </c>
      <c r="AF43" s="1221">
        <v>14000000</v>
      </c>
      <c r="AG43" s="1220"/>
      <c r="AH43" s="1220"/>
    </row>
    <row r="44" spans="1:34" x14ac:dyDescent="0.2">
      <c r="A44" s="1220"/>
      <c r="B44" s="1220"/>
      <c r="C44" s="1220"/>
      <c r="D44" s="1220"/>
      <c r="E44" s="1220"/>
      <c r="F44" s="1220"/>
      <c r="G44" s="1220"/>
      <c r="H44" s="1220"/>
      <c r="I44" s="1220"/>
      <c r="J44" s="1220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  <c r="AA44" s="1220"/>
      <c r="AB44" s="1220"/>
      <c r="AC44" s="1220"/>
      <c r="AD44" s="1220"/>
      <c r="AE44" s="1220"/>
      <c r="AF44" s="1220"/>
      <c r="AG44" s="1220"/>
      <c r="AH44" s="1220"/>
    </row>
    <row r="45" spans="1:34" ht="45" x14ac:dyDescent="0.2">
      <c r="A45" s="1220" t="s">
        <v>4541</v>
      </c>
      <c r="B45" s="1220" t="s">
        <v>4542</v>
      </c>
      <c r="C45" s="1887"/>
      <c r="D45" s="1220" t="s">
        <v>123</v>
      </c>
      <c r="E45" s="1221">
        <v>170000000</v>
      </c>
      <c r="F45" s="1220"/>
      <c r="G45" s="1220" t="s">
        <v>3883</v>
      </c>
      <c r="H45" s="1220" t="s">
        <v>4374</v>
      </c>
      <c r="I45" s="1220" t="s">
        <v>297</v>
      </c>
      <c r="J45" s="1220" t="s">
        <v>4091</v>
      </c>
      <c r="K45" s="1220" t="s">
        <v>297</v>
      </c>
      <c r="L45" s="1220" t="s">
        <v>4455</v>
      </c>
      <c r="M45" s="1220" t="s">
        <v>4376</v>
      </c>
      <c r="N45" s="1220" t="s">
        <v>4377</v>
      </c>
      <c r="O45" s="1220" t="s">
        <v>4378</v>
      </c>
      <c r="P45" s="1220" t="s">
        <v>4444</v>
      </c>
      <c r="Q45" s="1220" t="s">
        <v>4379</v>
      </c>
      <c r="R45" s="1220" t="s">
        <v>4410</v>
      </c>
      <c r="S45" s="1220" t="s">
        <v>4381</v>
      </c>
      <c r="T45" s="1220" t="s">
        <v>4382</v>
      </c>
      <c r="U45" s="1220" t="s">
        <v>4543</v>
      </c>
      <c r="V45" s="1220" t="s">
        <v>4383</v>
      </c>
      <c r="W45" s="1220" t="s">
        <v>4384</v>
      </c>
      <c r="X45" s="1220" t="s">
        <v>4385</v>
      </c>
      <c r="Y45" s="1221">
        <v>170000000</v>
      </c>
      <c r="Z45" s="1220" t="s">
        <v>3753</v>
      </c>
      <c r="AA45" s="1220" t="s">
        <v>3839</v>
      </c>
      <c r="AB45" s="1220" t="s">
        <v>3840</v>
      </c>
      <c r="AC45" s="1220" t="s">
        <v>4544</v>
      </c>
      <c r="AD45" s="1220" t="s">
        <v>3550</v>
      </c>
      <c r="AE45" s="1220" t="s">
        <v>4009</v>
      </c>
      <c r="AF45" s="1221">
        <v>170000000</v>
      </c>
      <c r="AG45" s="1220"/>
      <c r="AH45" s="1220"/>
    </row>
    <row r="46" spans="1:34" x14ac:dyDescent="0.2">
      <c r="A46" s="1220"/>
      <c r="B46" s="1220"/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  <c r="AA46" s="1220"/>
      <c r="AB46" s="1220"/>
      <c r="AC46" s="1220"/>
      <c r="AD46" s="1220"/>
      <c r="AE46" s="1220"/>
      <c r="AF46" s="1220"/>
      <c r="AG46" s="1220"/>
      <c r="AH46" s="1220"/>
    </row>
    <row r="47" spans="1:34" ht="45" x14ac:dyDescent="0.2">
      <c r="A47" s="1220" t="s">
        <v>4545</v>
      </c>
      <c r="B47" s="1220" t="s">
        <v>4546</v>
      </c>
      <c r="C47" s="1887"/>
      <c r="D47" s="1220" t="s">
        <v>123</v>
      </c>
      <c r="E47" s="1221">
        <v>42300000</v>
      </c>
      <c r="F47" s="1220"/>
      <c r="G47" s="1220" t="s">
        <v>3741</v>
      </c>
      <c r="H47" s="1220" t="s">
        <v>4374</v>
      </c>
      <c r="I47" s="1220" t="s">
        <v>297</v>
      </c>
      <c r="J47" s="1220" t="s">
        <v>287</v>
      </c>
      <c r="K47" s="1220" t="s">
        <v>297</v>
      </c>
      <c r="L47" s="1220" t="s">
        <v>4455</v>
      </c>
      <c r="M47" s="1220" t="s">
        <v>4376</v>
      </c>
      <c r="N47" s="1220" t="s">
        <v>4377</v>
      </c>
      <c r="O47" s="1220" t="s">
        <v>4378</v>
      </c>
      <c r="P47" s="1220" t="s">
        <v>4444</v>
      </c>
      <c r="Q47" s="1220" t="s">
        <v>4379</v>
      </c>
      <c r="R47" s="1220" t="s">
        <v>4380</v>
      </c>
      <c r="S47" s="1220" t="s">
        <v>4381</v>
      </c>
      <c r="T47" s="1220" t="s">
        <v>4382</v>
      </c>
      <c r="U47" s="1220" t="s">
        <v>4383</v>
      </c>
      <c r="V47" s="1220" t="s">
        <v>4384</v>
      </c>
      <c r="W47" s="1220" t="s">
        <v>4547</v>
      </c>
      <c r="X47" s="1220" t="s">
        <v>4456</v>
      </c>
      <c r="Y47" s="1221">
        <v>42300000</v>
      </c>
      <c r="Z47" s="1220" t="s">
        <v>297</v>
      </c>
      <c r="AA47" s="1220" t="s">
        <v>4386</v>
      </c>
      <c r="AB47" s="1220" t="s">
        <v>4448</v>
      </c>
      <c r="AC47" s="1220" t="s">
        <v>4462</v>
      </c>
      <c r="AD47" s="1220" t="s">
        <v>4405</v>
      </c>
      <c r="AE47" s="1220" t="s">
        <v>4004</v>
      </c>
      <c r="AF47" s="1221">
        <v>42300000</v>
      </c>
      <c r="AG47" s="1220"/>
      <c r="AH47" s="1220"/>
    </row>
    <row r="48" spans="1:34" x14ac:dyDescent="0.2">
      <c r="A48" s="1220"/>
      <c r="B48" s="1220"/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  <c r="AA48" s="1220"/>
      <c r="AB48" s="1220"/>
      <c r="AC48" s="1220"/>
      <c r="AD48" s="1220"/>
      <c r="AE48" s="1220"/>
      <c r="AF48" s="1220"/>
      <c r="AG48" s="1220"/>
      <c r="AH48" s="1220"/>
    </row>
    <row r="49" spans="1:34" ht="45" x14ac:dyDescent="0.2">
      <c r="A49" s="1220" t="s">
        <v>4548</v>
      </c>
      <c r="B49" s="1220" t="s">
        <v>4549</v>
      </c>
      <c r="C49" s="1887"/>
      <c r="D49" s="1220" t="s">
        <v>123</v>
      </c>
      <c r="E49" s="1221">
        <v>13900000</v>
      </c>
      <c r="F49" s="1220"/>
      <c r="G49" s="1220" t="s">
        <v>3741</v>
      </c>
      <c r="H49" s="1220" t="s">
        <v>4102</v>
      </c>
      <c r="I49" s="1220" t="s">
        <v>297</v>
      </c>
      <c r="J49" s="1220" t="s">
        <v>287</v>
      </c>
      <c r="K49" s="1220" t="s">
        <v>297</v>
      </c>
      <c r="L49" s="1220" t="s">
        <v>4375</v>
      </c>
      <c r="M49" s="1220" t="s">
        <v>4376</v>
      </c>
      <c r="N49" s="1220" t="s">
        <v>4377</v>
      </c>
      <c r="O49" s="1220" t="s">
        <v>4378</v>
      </c>
      <c r="P49" s="1220" t="s">
        <v>4444</v>
      </c>
      <c r="Q49" s="1220" t="s">
        <v>4379</v>
      </c>
      <c r="R49" s="1220" t="s">
        <v>4380</v>
      </c>
      <c r="S49" s="1220" t="s">
        <v>4381</v>
      </c>
      <c r="T49" s="1220" t="s">
        <v>4382</v>
      </c>
      <c r="U49" s="1220" t="s">
        <v>297</v>
      </c>
      <c r="V49" s="1220" t="s">
        <v>4383</v>
      </c>
      <c r="W49" s="1220" t="s">
        <v>4550</v>
      </c>
      <c r="X49" s="1220" t="s">
        <v>4416</v>
      </c>
      <c r="Y49" s="1221">
        <v>13900000</v>
      </c>
      <c r="Z49" s="1220" t="s">
        <v>297</v>
      </c>
      <c r="AA49" s="1220" t="s">
        <v>4456</v>
      </c>
      <c r="AB49" s="1220" t="s">
        <v>4386</v>
      </c>
      <c r="AC49" s="1220" t="s">
        <v>4448</v>
      </c>
      <c r="AD49" s="1220" t="s">
        <v>21</v>
      </c>
      <c r="AE49" s="1220" t="s">
        <v>859</v>
      </c>
      <c r="AF49" s="1221">
        <v>13900000</v>
      </c>
      <c r="AG49" s="1220"/>
      <c r="AH49" s="1220"/>
    </row>
    <row r="50" spans="1:34" x14ac:dyDescent="0.2">
      <c r="A50" s="1220"/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0"/>
      <c r="AH50" s="1220"/>
    </row>
    <row r="51" spans="1:34" ht="45" x14ac:dyDescent="0.2">
      <c r="A51" s="1220" t="s">
        <v>4551</v>
      </c>
      <c r="B51" s="1220" t="s">
        <v>4552</v>
      </c>
      <c r="C51" s="1887"/>
      <c r="D51" s="1220" t="s">
        <v>123</v>
      </c>
      <c r="E51" s="1221">
        <v>60300000</v>
      </c>
      <c r="F51" s="1220"/>
      <c r="G51" s="1220" t="s">
        <v>544</v>
      </c>
      <c r="H51" s="1220" t="s">
        <v>4374</v>
      </c>
      <c r="I51" s="1220" t="s">
        <v>297</v>
      </c>
      <c r="J51" s="1220" t="s">
        <v>287</v>
      </c>
      <c r="K51" s="1220" t="s">
        <v>297</v>
      </c>
      <c r="L51" s="1220" t="s">
        <v>4375</v>
      </c>
      <c r="M51" s="1220" t="s">
        <v>4392</v>
      </c>
      <c r="N51" s="1220" t="s">
        <v>4377</v>
      </c>
      <c r="O51" s="1220" t="s">
        <v>4378</v>
      </c>
      <c r="P51" s="1220" t="s">
        <v>3765</v>
      </c>
      <c r="Q51" s="1220" t="s">
        <v>4409</v>
      </c>
      <c r="R51" s="1220" t="s">
        <v>4410</v>
      </c>
      <c r="S51" s="1220" t="s">
        <v>4381</v>
      </c>
      <c r="T51" s="1220" t="s">
        <v>4382</v>
      </c>
      <c r="U51" s="1220" t="s">
        <v>4543</v>
      </c>
      <c r="V51" s="1220" t="s">
        <v>4383</v>
      </c>
      <c r="W51" s="1220" t="s">
        <v>4415</v>
      </c>
      <c r="X51" s="1220" t="s">
        <v>4416</v>
      </c>
      <c r="Y51" s="1221">
        <v>60300000</v>
      </c>
      <c r="Z51" s="1220" t="s">
        <v>297</v>
      </c>
      <c r="AA51" s="1220" t="s">
        <v>4456</v>
      </c>
      <c r="AB51" s="1220" t="s">
        <v>4386</v>
      </c>
      <c r="AC51" s="1220" t="s">
        <v>4448</v>
      </c>
      <c r="AD51" s="1220" t="s">
        <v>21</v>
      </c>
      <c r="AE51" s="1220" t="s">
        <v>859</v>
      </c>
      <c r="AF51" s="1221">
        <v>60300000</v>
      </c>
      <c r="AG51" s="1220"/>
      <c r="AH51" s="1220"/>
    </row>
    <row r="52" spans="1:34" x14ac:dyDescent="0.2">
      <c r="A52" s="1220"/>
      <c r="B52" s="1220"/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  <c r="AA52" s="1220"/>
      <c r="AB52" s="1220"/>
      <c r="AC52" s="1220"/>
      <c r="AD52" s="1220"/>
      <c r="AE52" s="1220"/>
      <c r="AF52" s="1220"/>
      <c r="AG52" s="1220"/>
      <c r="AH52" s="1220"/>
    </row>
    <row r="53" spans="1:34" ht="45" x14ac:dyDescent="0.2">
      <c r="A53" s="1220" t="s">
        <v>4553</v>
      </c>
      <c r="B53" s="1220" t="s">
        <v>4554</v>
      </c>
      <c r="C53" s="1887"/>
      <c r="D53" s="1220" t="s">
        <v>123</v>
      </c>
      <c r="E53" s="1221">
        <v>28700000</v>
      </c>
      <c r="F53" s="1220"/>
      <c r="G53" s="1220" t="s">
        <v>3741</v>
      </c>
      <c r="H53" s="1220" t="s">
        <v>4374</v>
      </c>
      <c r="I53" s="1220" t="s">
        <v>297</v>
      </c>
      <c r="J53" s="1220" t="s">
        <v>287</v>
      </c>
      <c r="K53" s="1220" t="s">
        <v>297</v>
      </c>
      <c r="L53" s="1220" t="s">
        <v>4455</v>
      </c>
      <c r="M53" s="1220" t="s">
        <v>4376</v>
      </c>
      <c r="N53" s="1220" t="s">
        <v>4377</v>
      </c>
      <c r="O53" s="1220" t="s">
        <v>4378</v>
      </c>
      <c r="P53" s="1220" t="s">
        <v>4444</v>
      </c>
      <c r="Q53" s="1220" t="s">
        <v>4379</v>
      </c>
      <c r="R53" s="1220" t="s">
        <v>4380</v>
      </c>
      <c r="S53" s="1220" t="s">
        <v>4381</v>
      </c>
      <c r="T53" s="1220" t="s">
        <v>4382</v>
      </c>
      <c r="U53" s="1220" t="s">
        <v>4543</v>
      </c>
      <c r="V53" s="1220" t="s">
        <v>4383</v>
      </c>
      <c r="W53" s="1220" t="s">
        <v>4415</v>
      </c>
      <c r="X53" s="1220" t="s">
        <v>4416</v>
      </c>
      <c r="Y53" s="1221">
        <v>2870000</v>
      </c>
      <c r="Z53" s="1220" t="s">
        <v>297</v>
      </c>
      <c r="AA53" s="1220" t="s">
        <v>4456</v>
      </c>
      <c r="AB53" s="1220" t="s">
        <v>4386</v>
      </c>
      <c r="AC53" s="1220" t="s">
        <v>4448</v>
      </c>
      <c r="AD53" s="1220" t="s">
        <v>21</v>
      </c>
      <c r="AE53" s="1220" t="s">
        <v>3550</v>
      </c>
      <c r="AF53" s="1221">
        <v>28700000</v>
      </c>
      <c r="AG53" s="1220"/>
      <c r="AH53" s="1220"/>
    </row>
    <row r="54" spans="1:34" x14ac:dyDescent="0.2">
      <c r="A54" s="1220"/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  <c r="AA54" s="1220"/>
      <c r="AB54" s="1220"/>
      <c r="AC54" s="1220"/>
      <c r="AD54" s="1220"/>
      <c r="AE54" s="1220"/>
      <c r="AF54" s="1220"/>
      <c r="AG54" s="1220"/>
      <c r="AH54" s="1220"/>
    </row>
    <row r="55" spans="1:34" ht="75" x14ac:dyDescent="0.2">
      <c r="A55" s="1220" t="s">
        <v>4555</v>
      </c>
      <c r="B55" s="1220" t="s">
        <v>4556</v>
      </c>
      <c r="C55" s="1887"/>
      <c r="D55" s="1220" t="s">
        <v>123</v>
      </c>
      <c r="E55" s="1221">
        <v>20000000</v>
      </c>
      <c r="F55" s="1220"/>
      <c r="G55" s="1220" t="s">
        <v>3741</v>
      </c>
      <c r="H55" s="1220" t="s">
        <v>4102</v>
      </c>
      <c r="I55" s="1220" t="s">
        <v>297</v>
      </c>
      <c r="J55" s="1220" t="s">
        <v>287</v>
      </c>
      <c r="K55" s="1220" t="s">
        <v>297</v>
      </c>
      <c r="L55" s="1220" t="s">
        <v>4375</v>
      </c>
      <c r="M55" s="1220" t="s">
        <v>4392</v>
      </c>
      <c r="N55" s="1220" t="s">
        <v>4377</v>
      </c>
      <c r="O55" s="1220" t="s">
        <v>4378</v>
      </c>
      <c r="P55" s="1220" t="s">
        <v>4444</v>
      </c>
      <c r="Q55" s="1220" t="s">
        <v>4409</v>
      </c>
      <c r="R55" s="1220" t="s">
        <v>4410</v>
      </c>
      <c r="S55" s="1220" t="s">
        <v>4381</v>
      </c>
      <c r="T55" s="1220" t="s">
        <v>4382</v>
      </c>
      <c r="U55" s="1220" t="s">
        <v>4445</v>
      </c>
      <c r="V55" s="1220" t="s">
        <v>4557</v>
      </c>
      <c r="W55" s="1220" t="s">
        <v>4558</v>
      </c>
      <c r="X55" s="1220" t="s">
        <v>4416</v>
      </c>
      <c r="Y55" s="1221">
        <v>20000000</v>
      </c>
      <c r="Z55" s="1220" t="s">
        <v>297</v>
      </c>
      <c r="AA55" s="1220" t="s">
        <v>4456</v>
      </c>
      <c r="AB55" s="1220" t="s">
        <v>4386</v>
      </c>
      <c r="AC55" s="1220" t="s">
        <v>4404</v>
      </c>
      <c r="AD55" s="1220" t="s">
        <v>4449</v>
      </c>
      <c r="AE55" s="1220" t="s">
        <v>4559</v>
      </c>
      <c r="AF55" s="1221">
        <v>20000000</v>
      </c>
      <c r="AG55" s="1220"/>
      <c r="AH55" s="1220"/>
    </row>
    <row r="56" spans="1:34" x14ac:dyDescent="0.2">
      <c r="A56" s="1220"/>
      <c r="B56" s="1220"/>
      <c r="C56" s="1220"/>
      <c r="D56" s="1220"/>
      <c r="E56" s="1220"/>
      <c r="F56" s="1220"/>
      <c r="G56" s="1220"/>
      <c r="H56" s="1220"/>
      <c r="I56" s="1220"/>
      <c r="J56" s="1220"/>
      <c r="K56" s="1220"/>
      <c r="L56" s="1220"/>
      <c r="M56" s="1220"/>
      <c r="N56" s="1220"/>
      <c r="O56" s="1220"/>
      <c r="P56" s="1220"/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  <c r="AA56" s="1220"/>
      <c r="AB56" s="1220"/>
      <c r="AC56" s="1220"/>
      <c r="AD56" s="1220"/>
      <c r="AE56" s="1220"/>
      <c r="AF56" s="1220"/>
      <c r="AG56" s="1220"/>
      <c r="AH56" s="1220"/>
    </row>
    <row r="57" spans="1:34" ht="60" x14ac:dyDescent="0.2">
      <c r="A57" s="1220" t="s">
        <v>4560</v>
      </c>
      <c r="B57" s="1220" t="s">
        <v>4561</v>
      </c>
      <c r="C57" s="1887"/>
      <c r="D57" s="1220" t="s">
        <v>123</v>
      </c>
      <c r="E57" s="1221">
        <v>40000000</v>
      </c>
      <c r="F57" s="1220"/>
      <c r="G57" s="1220" t="s">
        <v>3741</v>
      </c>
      <c r="H57" s="1220" t="s">
        <v>4374</v>
      </c>
      <c r="I57" s="1220" t="s">
        <v>297</v>
      </c>
      <c r="J57" s="1220" t="s">
        <v>287</v>
      </c>
      <c r="K57" s="1220" t="s">
        <v>4458</v>
      </c>
      <c r="L57" s="1220" t="s">
        <v>4459</v>
      </c>
      <c r="M57" s="1220" t="s">
        <v>3765</v>
      </c>
      <c r="N57" s="1220" t="s">
        <v>3766</v>
      </c>
      <c r="O57" s="1220" t="s">
        <v>3767</v>
      </c>
      <c r="P57" s="1220" t="s">
        <v>3778</v>
      </c>
      <c r="Q57" s="1220" t="s">
        <v>4105</v>
      </c>
      <c r="R57" s="1220" t="s">
        <v>4562</v>
      </c>
      <c r="S57" s="1220" t="s">
        <v>4106</v>
      </c>
      <c r="T57" s="1220" t="s">
        <v>4107</v>
      </c>
      <c r="U57" s="1220" t="s">
        <v>4563</v>
      </c>
      <c r="V57" s="1220" t="s">
        <v>4564</v>
      </c>
      <c r="W57" s="1220" t="s">
        <v>4547</v>
      </c>
      <c r="X57" s="1220" t="s">
        <v>4533</v>
      </c>
      <c r="Y57" s="1221">
        <v>40000000</v>
      </c>
      <c r="Z57" s="1220" t="s">
        <v>297</v>
      </c>
      <c r="AA57" s="1220" t="s">
        <v>4539</v>
      </c>
      <c r="AB57" s="1220" t="s">
        <v>4565</v>
      </c>
      <c r="AC57" s="1220" t="s">
        <v>4429</v>
      </c>
      <c r="AD57" s="1220" t="s">
        <v>21</v>
      </c>
      <c r="AE57" s="1220" t="s">
        <v>4389</v>
      </c>
      <c r="AF57" s="1221">
        <v>40000000</v>
      </c>
      <c r="AG57" s="1220"/>
      <c r="AH57" s="1220"/>
    </row>
    <row r="58" spans="1:34" x14ac:dyDescent="0.2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  <c r="AA58" s="1220"/>
      <c r="AB58" s="1220"/>
      <c r="AC58" s="1220"/>
      <c r="AD58" s="1220"/>
      <c r="AE58" s="1220"/>
      <c r="AF58" s="1220"/>
      <c r="AG58" s="1220"/>
      <c r="AH58" s="1220"/>
    </row>
    <row r="59" spans="1:34" ht="45" x14ac:dyDescent="0.2">
      <c r="A59" s="1220" t="s">
        <v>4566</v>
      </c>
      <c r="B59" s="1220" t="s">
        <v>4567</v>
      </c>
      <c r="C59" s="1887"/>
      <c r="D59" s="1220" t="s">
        <v>123</v>
      </c>
      <c r="E59" s="1221">
        <v>46000000</v>
      </c>
      <c r="F59" s="1220"/>
      <c r="G59" s="1220" t="s">
        <v>3741</v>
      </c>
      <c r="H59" s="1220" t="s">
        <v>4374</v>
      </c>
      <c r="I59" s="1220"/>
      <c r="J59" s="1220" t="s">
        <v>287</v>
      </c>
      <c r="K59" s="1220" t="s">
        <v>297</v>
      </c>
      <c r="L59" s="1220" t="s">
        <v>4375</v>
      </c>
      <c r="M59" s="1220" t="s">
        <v>4392</v>
      </c>
      <c r="N59" s="1220" t="s">
        <v>4377</v>
      </c>
      <c r="O59" s="1220" t="s">
        <v>4378</v>
      </c>
      <c r="P59" s="1220" t="s">
        <v>4409</v>
      </c>
      <c r="Q59" s="1220" t="s">
        <v>4411</v>
      </c>
      <c r="R59" s="1220" t="s">
        <v>4568</v>
      </c>
      <c r="S59" s="1220" t="s">
        <v>4106</v>
      </c>
      <c r="T59" s="1220" t="s">
        <v>4569</v>
      </c>
      <c r="U59" s="1220" t="s">
        <v>4460</v>
      </c>
      <c r="V59" s="1220" t="s">
        <v>4570</v>
      </c>
      <c r="W59" s="1220" t="s">
        <v>4571</v>
      </c>
      <c r="X59" s="1220" t="s">
        <v>4572</v>
      </c>
      <c r="Y59" s="1221">
        <v>46000000</v>
      </c>
      <c r="Z59" s="1220" t="s">
        <v>297</v>
      </c>
      <c r="AA59" s="1220" t="s">
        <v>4573</v>
      </c>
      <c r="AB59" s="1220" t="s">
        <v>4574</v>
      </c>
      <c r="AC59" s="1220" t="s">
        <v>4575</v>
      </c>
      <c r="AD59" s="1220" t="s">
        <v>4576</v>
      </c>
      <c r="AE59" s="1220" t="s">
        <v>3758</v>
      </c>
      <c r="AF59" s="1221">
        <v>46000000</v>
      </c>
      <c r="AG59" s="1220"/>
      <c r="AH59" s="1220"/>
    </row>
    <row r="60" spans="1:34" x14ac:dyDescent="0.2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  <c r="AA60" s="1220"/>
      <c r="AB60" s="1220"/>
      <c r="AC60" s="1220"/>
      <c r="AD60" s="1220"/>
      <c r="AE60" s="1220"/>
      <c r="AF60" s="1220"/>
      <c r="AG60" s="1220"/>
      <c r="AH60" s="1220"/>
    </row>
    <row r="61" spans="1:34" ht="60" x14ac:dyDescent="0.2">
      <c r="A61" s="1220" t="s">
        <v>4577</v>
      </c>
      <c r="B61" s="1220" t="s">
        <v>4578</v>
      </c>
      <c r="C61" s="1887"/>
      <c r="D61" s="1220" t="s">
        <v>123</v>
      </c>
      <c r="E61" s="1221">
        <v>10000000</v>
      </c>
      <c r="F61" s="1220"/>
      <c r="G61" s="1220" t="s">
        <v>3741</v>
      </c>
      <c r="H61" s="1220" t="s">
        <v>4102</v>
      </c>
      <c r="I61" s="1220" t="s">
        <v>297</v>
      </c>
      <c r="J61" s="1220" t="s">
        <v>287</v>
      </c>
      <c r="K61" s="1220" t="s">
        <v>297</v>
      </c>
      <c r="L61" s="1220" t="s">
        <v>4375</v>
      </c>
      <c r="M61" s="1220" t="s">
        <v>4392</v>
      </c>
      <c r="N61" s="1220" t="s">
        <v>4377</v>
      </c>
      <c r="O61" s="1220" t="s">
        <v>4378</v>
      </c>
      <c r="P61" s="1220" t="s">
        <v>4444</v>
      </c>
      <c r="Q61" s="1220" t="s">
        <v>4409</v>
      </c>
      <c r="R61" s="1220" t="s">
        <v>4410</v>
      </c>
      <c r="S61" s="1220" t="s">
        <v>4381</v>
      </c>
      <c r="T61" s="1220" t="s">
        <v>4382</v>
      </c>
      <c r="U61" s="1220" t="s">
        <v>297</v>
      </c>
      <c r="V61" s="1220" t="s">
        <v>4383</v>
      </c>
      <c r="W61" s="1220" t="s">
        <v>4415</v>
      </c>
      <c r="X61" s="1220" t="s">
        <v>4402</v>
      </c>
      <c r="Y61" s="1221">
        <v>10000000</v>
      </c>
      <c r="Z61" s="1220" t="s">
        <v>297</v>
      </c>
      <c r="AA61" s="1220" t="s">
        <v>4417</v>
      </c>
      <c r="AB61" s="1220" t="s">
        <v>4418</v>
      </c>
      <c r="AC61" s="1220" t="s">
        <v>4579</v>
      </c>
      <c r="AD61" s="1220" t="s">
        <v>4449</v>
      </c>
      <c r="AE61" s="1220" t="s">
        <v>4559</v>
      </c>
      <c r="AF61" s="1221">
        <v>10000000</v>
      </c>
      <c r="AG61" s="1220"/>
      <c r="AH61" s="1220"/>
    </row>
    <row r="62" spans="1:34" x14ac:dyDescent="0.2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  <c r="AA62" s="1220"/>
      <c r="AB62" s="1220"/>
      <c r="AC62" s="1220"/>
      <c r="AD62" s="1220"/>
      <c r="AE62" s="1220"/>
      <c r="AF62" s="1220"/>
      <c r="AG62" s="1220"/>
      <c r="AH62" s="1220"/>
    </row>
    <row r="63" spans="1:34" ht="60" x14ac:dyDescent="0.2">
      <c r="A63" s="1220" t="s">
        <v>4580</v>
      </c>
      <c r="B63" s="1220" t="s">
        <v>4581</v>
      </c>
      <c r="C63" s="1887"/>
      <c r="D63" s="1220" t="s">
        <v>123</v>
      </c>
      <c r="E63" s="1221">
        <v>17000000</v>
      </c>
      <c r="F63" s="1220"/>
      <c r="G63" s="1220" t="s">
        <v>3741</v>
      </c>
      <c r="H63" s="1220" t="s">
        <v>4102</v>
      </c>
      <c r="I63" s="1220" t="s">
        <v>297</v>
      </c>
      <c r="J63" s="1220" t="s">
        <v>287</v>
      </c>
      <c r="K63" s="1220" t="s">
        <v>297</v>
      </c>
      <c r="L63" s="1220" t="s">
        <v>4375</v>
      </c>
      <c r="M63" s="1220" t="s">
        <v>4392</v>
      </c>
      <c r="N63" s="1220" t="s">
        <v>4377</v>
      </c>
      <c r="O63" s="1220" t="s">
        <v>4378</v>
      </c>
      <c r="P63" s="1220" t="s">
        <v>3765</v>
      </c>
      <c r="Q63" s="1220" t="s">
        <v>4409</v>
      </c>
      <c r="R63" s="1220" t="s">
        <v>4410</v>
      </c>
      <c r="S63" s="1220" t="s">
        <v>4411</v>
      </c>
      <c r="T63" s="1220" t="s">
        <v>4412</v>
      </c>
      <c r="U63" s="1220" t="s">
        <v>4413</v>
      </c>
      <c r="V63" s="1220" t="s">
        <v>4414</v>
      </c>
      <c r="W63" s="1220" t="s">
        <v>4415</v>
      </c>
      <c r="X63" s="1220" t="s">
        <v>4416</v>
      </c>
      <c r="Y63" s="1221">
        <v>15000000</v>
      </c>
      <c r="Z63" s="1220" t="s">
        <v>297</v>
      </c>
      <c r="AA63" s="1220" t="s">
        <v>4417</v>
      </c>
      <c r="AB63" s="1220" t="s">
        <v>4418</v>
      </c>
      <c r="AC63" s="1220" t="s">
        <v>4579</v>
      </c>
      <c r="AD63" s="1220" t="s">
        <v>21</v>
      </c>
      <c r="AE63" s="1220" t="s">
        <v>3758</v>
      </c>
      <c r="AF63" s="1221">
        <v>15000000</v>
      </c>
      <c r="AG63" s="1220"/>
      <c r="AH63" s="1220"/>
    </row>
    <row r="64" spans="1:34" x14ac:dyDescent="0.2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  <c r="AA64" s="1220"/>
      <c r="AB64" s="1220"/>
      <c r="AC64" s="1220"/>
      <c r="AD64" s="1220"/>
      <c r="AE64" s="1220"/>
      <c r="AF64" s="1220"/>
      <c r="AG64" s="1220"/>
      <c r="AH64" s="1220"/>
    </row>
    <row r="65" spans="1:34" ht="60" x14ac:dyDescent="0.2">
      <c r="A65" s="1220" t="s">
        <v>4582</v>
      </c>
      <c r="B65" s="1220" t="s">
        <v>4583</v>
      </c>
      <c r="C65" s="1887"/>
      <c r="D65" s="1220" t="s">
        <v>123</v>
      </c>
      <c r="E65" s="1221">
        <v>15000000</v>
      </c>
      <c r="F65" s="1220"/>
      <c r="G65" s="1220" t="s">
        <v>3741</v>
      </c>
      <c r="H65" s="1220" t="s">
        <v>4102</v>
      </c>
      <c r="I65" s="1220" t="s">
        <v>297</v>
      </c>
      <c r="J65" s="1220" t="s">
        <v>287</v>
      </c>
      <c r="K65" s="1220" t="s">
        <v>297</v>
      </c>
      <c r="L65" s="1220" t="s">
        <v>4375</v>
      </c>
      <c r="M65" s="1220" t="s">
        <v>4392</v>
      </c>
      <c r="N65" s="1220" t="s">
        <v>4377</v>
      </c>
      <c r="O65" s="1220" t="s">
        <v>4378</v>
      </c>
      <c r="P65" s="1220" t="s">
        <v>4395</v>
      </c>
      <c r="Q65" s="1220" t="s">
        <v>4584</v>
      </c>
      <c r="R65" s="1220" t="s">
        <v>4397</v>
      </c>
      <c r="S65" s="1220" t="s">
        <v>4398</v>
      </c>
      <c r="T65" s="1220" t="s">
        <v>4399</v>
      </c>
      <c r="U65" s="1220" t="s">
        <v>297</v>
      </c>
      <c r="V65" s="1220" t="s">
        <v>4400</v>
      </c>
      <c r="W65" s="1220" t="s">
        <v>4585</v>
      </c>
      <c r="X65" s="1220" t="s">
        <v>4402</v>
      </c>
      <c r="Y65" s="1221">
        <v>15000000</v>
      </c>
      <c r="Z65" s="1220" t="s">
        <v>297</v>
      </c>
      <c r="AA65" s="1220" t="s">
        <v>4418</v>
      </c>
      <c r="AB65" s="1220" t="s">
        <v>4419</v>
      </c>
      <c r="AC65" s="1220" t="s">
        <v>4429</v>
      </c>
      <c r="AD65" s="1220" t="s">
        <v>4388</v>
      </c>
      <c r="AE65" s="1220" t="s">
        <v>4389</v>
      </c>
      <c r="AF65" s="1221">
        <v>15000000</v>
      </c>
      <c r="AG65" s="1220"/>
      <c r="AH65" s="1220"/>
    </row>
    <row r="66" spans="1:34" x14ac:dyDescent="0.2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  <c r="AA66" s="1220"/>
      <c r="AB66" s="1220"/>
      <c r="AC66" s="1220"/>
      <c r="AD66" s="1220"/>
      <c r="AE66" s="1220"/>
      <c r="AF66" s="1220"/>
      <c r="AG66" s="1220"/>
      <c r="AH66" s="1220"/>
    </row>
    <row r="67" spans="1:34" ht="45" x14ac:dyDescent="0.2">
      <c r="A67" s="1220" t="s">
        <v>4586</v>
      </c>
      <c r="B67" s="1220" t="s">
        <v>4587</v>
      </c>
      <c r="C67" s="1887"/>
      <c r="D67" s="1220" t="s">
        <v>123</v>
      </c>
      <c r="E67" s="1221">
        <v>30000000</v>
      </c>
      <c r="F67" s="1220"/>
      <c r="G67" s="1220" t="s">
        <v>3741</v>
      </c>
      <c r="H67" s="1220" t="s">
        <v>4374</v>
      </c>
      <c r="I67" s="1220" t="s">
        <v>297</v>
      </c>
      <c r="J67" s="1220" t="s">
        <v>287</v>
      </c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  <c r="AA67" s="1220"/>
      <c r="AB67" s="1220"/>
      <c r="AC67" s="1220"/>
      <c r="AD67" s="1220"/>
      <c r="AE67" s="1220"/>
      <c r="AF67" s="1220"/>
      <c r="AG67" s="1220"/>
      <c r="AH67" s="1220"/>
    </row>
    <row r="68" spans="1:34" x14ac:dyDescent="0.2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  <c r="AA68" s="1220"/>
      <c r="AB68" s="1220"/>
      <c r="AC68" s="1220"/>
      <c r="AD68" s="1220"/>
      <c r="AE68" s="1220"/>
      <c r="AF68" s="1220"/>
      <c r="AG68" s="1220"/>
      <c r="AH68" s="1220"/>
    </row>
    <row r="69" spans="1:34" ht="45" x14ac:dyDescent="0.2">
      <c r="A69" s="1220" t="s">
        <v>4588</v>
      </c>
      <c r="B69" s="1220" t="s">
        <v>4589</v>
      </c>
      <c r="C69" s="1887"/>
      <c r="D69" s="1220" t="s">
        <v>123</v>
      </c>
      <c r="E69" s="1221">
        <v>80000000</v>
      </c>
      <c r="F69" s="1220"/>
      <c r="G69" s="1220" t="s">
        <v>544</v>
      </c>
      <c r="H69" s="1220" t="s">
        <v>4374</v>
      </c>
      <c r="I69" s="1220" t="s">
        <v>297</v>
      </c>
      <c r="J69" s="1220" t="s">
        <v>287</v>
      </c>
      <c r="K69" s="1220" t="s">
        <v>4458</v>
      </c>
      <c r="L69" s="1220" t="s">
        <v>4459</v>
      </c>
      <c r="M69" s="1220" t="s">
        <v>3765</v>
      </c>
      <c r="N69" s="1220" t="s">
        <v>3766</v>
      </c>
      <c r="O69" s="1220" t="s">
        <v>3767</v>
      </c>
      <c r="P69" s="1220" t="s">
        <v>4381</v>
      </c>
      <c r="Q69" s="1220" t="s">
        <v>4412</v>
      </c>
      <c r="R69" s="1220" t="s">
        <v>4413</v>
      </c>
      <c r="S69" s="1220" t="s">
        <v>4383</v>
      </c>
      <c r="T69" s="1220" t="s">
        <v>4384</v>
      </c>
      <c r="U69" s="1220" t="s">
        <v>4590</v>
      </c>
      <c r="V69" s="1220" t="s">
        <v>4591</v>
      </c>
      <c r="W69" s="1220" t="s">
        <v>4202</v>
      </c>
      <c r="X69" s="1220" t="s">
        <v>4386</v>
      </c>
      <c r="Y69" s="1221">
        <v>80000000</v>
      </c>
      <c r="Z69" s="1220" t="s">
        <v>3839</v>
      </c>
      <c r="AA69" s="1220" t="s">
        <v>4592</v>
      </c>
      <c r="AB69" s="1220" t="s">
        <v>4544</v>
      </c>
      <c r="AC69" s="1220" t="s">
        <v>4593</v>
      </c>
      <c r="AD69" s="1220" t="s">
        <v>3758</v>
      </c>
      <c r="AE69" s="1220" t="s">
        <v>4594</v>
      </c>
      <c r="AF69" s="1221">
        <v>80000000</v>
      </c>
      <c r="AG69" s="1220"/>
      <c r="AH69" s="1220"/>
    </row>
    <row r="70" spans="1:34" x14ac:dyDescent="0.2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  <c r="AA70" s="1220"/>
      <c r="AB70" s="1220"/>
      <c r="AC70" s="1220"/>
      <c r="AD70" s="1220"/>
      <c r="AE70" s="1220"/>
      <c r="AF70" s="1220"/>
      <c r="AG70" s="1220"/>
      <c r="AH70" s="1220"/>
    </row>
    <row r="71" spans="1:34" ht="45" x14ac:dyDescent="0.2">
      <c r="A71" s="1220" t="s">
        <v>4595</v>
      </c>
      <c r="B71" s="1220" t="s">
        <v>4596</v>
      </c>
      <c r="C71" s="1887"/>
      <c r="D71" s="1220" t="s">
        <v>123</v>
      </c>
      <c r="E71" s="1221">
        <v>14500000</v>
      </c>
      <c r="F71" s="1220"/>
      <c r="G71" s="1220" t="s">
        <v>3741</v>
      </c>
      <c r="H71" s="1220" t="s">
        <v>4102</v>
      </c>
      <c r="I71" s="1220" t="s">
        <v>297</v>
      </c>
      <c r="J71" s="1220" t="s">
        <v>287</v>
      </c>
      <c r="K71" s="1220" t="s">
        <v>297</v>
      </c>
      <c r="L71" s="1220" t="s">
        <v>4375</v>
      </c>
      <c r="M71" s="1220" t="s">
        <v>4392</v>
      </c>
      <c r="N71" s="1220" t="s">
        <v>4377</v>
      </c>
      <c r="O71" s="1220" t="s">
        <v>4378</v>
      </c>
      <c r="P71" s="1220" t="s">
        <v>3765</v>
      </c>
      <c r="Q71" s="1220" t="s">
        <v>4379</v>
      </c>
      <c r="R71" s="1220" t="s">
        <v>4380</v>
      </c>
      <c r="S71" s="1220" t="s">
        <v>4411</v>
      </c>
      <c r="T71" s="1220" t="s">
        <v>4382</v>
      </c>
      <c r="U71" s="1220" t="s">
        <v>297</v>
      </c>
      <c r="V71" s="1220" t="s">
        <v>297</v>
      </c>
      <c r="W71" s="1220" t="s">
        <v>4597</v>
      </c>
      <c r="X71" s="1220" t="s">
        <v>4400</v>
      </c>
      <c r="Y71" s="1221">
        <v>145000000</v>
      </c>
      <c r="Z71" s="1220" t="s">
        <v>297</v>
      </c>
      <c r="AA71" s="1220" t="s">
        <v>4456</v>
      </c>
      <c r="AB71" s="1220" t="s">
        <v>4386</v>
      </c>
      <c r="AC71" s="1220" t="s">
        <v>4404</v>
      </c>
      <c r="AD71" s="1220" t="s">
        <v>4441</v>
      </c>
      <c r="AE71" s="1220" t="s">
        <v>4559</v>
      </c>
      <c r="AF71" s="1221">
        <v>14500000</v>
      </c>
      <c r="AG71" s="1220"/>
      <c r="AH71" s="1220"/>
    </row>
    <row r="72" spans="1:34" x14ac:dyDescent="0.2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  <c r="AA72" s="1220"/>
      <c r="AB72" s="1220"/>
      <c r="AC72" s="1220"/>
      <c r="AD72" s="1220"/>
      <c r="AE72" s="1220"/>
      <c r="AF72" s="1220"/>
      <c r="AG72" s="1220"/>
      <c r="AH72" s="1220"/>
    </row>
    <row r="73" spans="1:34" ht="45" x14ac:dyDescent="0.2">
      <c r="A73" s="1220" t="s">
        <v>4598</v>
      </c>
      <c r="B73" s="1220" t="s">
        <v>4599</v>
      </c>
      <c r="C73" s="1887"/>
      <c r="D73" s="1220" t="s">
        <v>123</v>
      </c>
      <c r="E73" s="1221">
        <v>50000000</v>
      </c>
      <c r="F73" s="1220"/>
      <c r="G73" s="1220" t="s">
        <v>544</v>
      </c>
      <c r="H73" s="1220" t="s">
        <v>4374</v>
      </c>
      <c r="I73" s="1220" t="s">
        <v>297</v>
      </c>
      <c r="J73" s="1220" t="s">
        <v>287</v>
      </c>
      <c r="K73" s="1220" t="s">
        <v>4496</v>
      </c>
      <c r="L73" s="1220" t="s">
        <v>4375</v>
      </c>
      <c r="M73" s="1220" t="s">
        <v>4392</v>
      </c>
      <c r="N73" s="1220" t="s">
        <v>4377</v>
      </c>
      <c r="O73" s="1220" t="s">
        <v>3767</v>
      </c>
      <c r="P73" s="1220" t="s">
        <v>4396</v>
      </c>
      <c r="Q73" s="1220" t="s">
        <v>4488</v>
      </c>
      <c r="R73" s="1220" t="s">
        <v>4600</v>
      </c>
      <c r="S73" s="1220" t="s">
        <v>4499</v>
      </c>
      <c r="T73" s="1220" t="s">
        <v>4500</v>
      </c>
      <c r="U73" s="1220" t="s">
        <v>4083</v>
      </c>
      <c r="V73" s="1220" t="s">
        <v>4084</v>
      </c>
      <c r="W73" s="1220" t="s">
        <v>4510</v>
      </c>
      <c r="X73" s="1220" t="s">
        <v>4601</v>
      </c>
      <c r="Y73" s="1221">
        <v>50000000</v>
      </c>
      <c r="Z73" s="1220" t="s">
        <v>297</v>
      </c>
      <c r="AA73" s="1220" t="s">
        <v>4503</v>
      </c>
      <c r="AB73" s="1220" t="s">
        <v>4602</v>
      </c>
      <c r="AC73" s="1220" t="s">
        <v>4603</v>
      </c>
      <c r="AD73" s="1220" t="s">
        <v>4506</v>
      </c>
      <c r="AE73" s="1220" t="s">
        <v>4604</v>
      </c>
      <c r="AF73" s="1221">
        <v>50000000</v>
      </c>
      <c r="AG73" s="1220"/>
      <c r="AH73" s="1220"/>
    </row>
    <row r="74" spans="1:34" x14ac:dyDescent="0.2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  <c r="AA74" s="1220"/>
      <c r="AB74" s="1220"/>
      <c r="AC74" s="1220"/>
      <c r="AD74" s="1220"/>
      <c r="AE74" s="1220"/>
      <c r="AF74" s="1220"/>
      <c r="AG74" s="1220"/>
      <c r="AH74" s="1220"/>
    </row>
    <row r="75" spans="1:34" ht="58.5" customHeight="1" x14ac:dyDescent="0.2">
      <c r="A75" s="1220" t="s">
        <v>4605</v>
      </c>
      <c r="B75" s="1220" t="s">
        <v>4606</v>
      </c>
      <c r="C75" s="1887"/>
      <c r="D75" s="1220" t="s">
        <v>123</v>
      </c>
      <c r="E75" s="1221">
        <v>16500000</v>
      </c>
      <c r="F75" s="1220"/>
      <c r="G75" s="1220" t="s">
        <v>3741</v>
      </c>
      <c r="H75" s="1220" t="s">
        <v>4102</v>
      </c>
      <c r="I75" s="1220" t="s">
        <v>297</v>
      </c>
      <c r="J75" s="1220" t="s">
        <v>287</v>
      </c>
      <c r="K75" s="1220" t="s">
        <v>297</v>
      </c>
      <c r="L75" s="1220" t="s">
        <v>4375</v>
      </c>
      <c r="M75" s="1220" t="s">
        <v>4392</v>
      </c>
      <c r="N75" s="1220" t="s">
        <v>4377</v>
      </c>
      <c r="O75" s="1220" t="s">
        <v>4378</v>
      </c>
      <c r="P75" s="1220" t="s">
        <v>4444</v>
      </c>
      <c r="Q75" s="1220" t="s">
        <v>4379</v>
      </c>
      <c r="R75" s="1220" t="s">
        <v>4380</v>
      </c>
      <c r="S75" s="1220" t="s">
        <v>4381</v>
      </c>
      <c r="T75" s="1220" t="s">
        <v>4382</v>
      </c>
      <c r="U75" s="1220" t="s">
        <v>297</v>
      </c>
      <c r="V75" s="1220" t="s">
        <v>4383</v>
      </c>
      <c r="W75" s="1220" t="s">
        <v>4415</v>
      </c>
      <c r="X75" s="1220" t="s">
        <v>4416</v>
      </c>
      <c r="Y75" s="1221">
        <v>16500000</v>
      </c>
      <c r="Z75" s="1220" t="s">
        <v>297</v>
      </c>
      <c r="AA75" s="1220" t="s">
        <v>4417</v>
      </c>
      <c r="AB75" s="1220" t="s">
        <v>4418</v>
      </c>
      <c r="AC75" s="1220" t="s">
        <v>4579</v>
      </c>
      <c r="AD75" s="1220" t="s">
        <v>4420</v>
      </c>
      <c r="AE75" s="1220" t="s">
        <v>4388</v>
      </c>
      <c r="AF75" s="1221">
        <v>16500000</v>
      </c>
      <c r="AG75" s="1220"/>
      <c r="AH75" s="1220"/>
    </row>
    <row r="76" spans="1:34" x14ac:dyDescent="0.2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20"/>
    </row>
    <row r="77" spans="1:34" ht="55.5" customHeight="1" x14ac:dyDescent="0.2">
      <c r="A77" s="1220" t="s">
        <v>4607</v>
      </c>
      <c r="B77" s="1220" t="s">
        <v>4608</v>
      </c>
      <c r="C77" s="1887"/>
      <c r="D77" s="1220" t="s">
        <v>123</v>
      </c>
      <c r="E77" s="1221">
        <v>800000000</v>
      </c>
      <c r="F77" s="1220"/>
      <c r="G77" s="1220" t="s">
        <v>3883</v>
      </c>
      <c r="H77" s="1220" t="s">
        <v>4374</v>
      </c>
      <c r="I77" s="1220" t="s">
        <v>297</v>
      </c>
      <c r="J77" s="1220" t="s">
        <v>4091</v>
      </c>
      <c r="K77" s="1220" t="s">
        <v>4609</v>
      </c>
      <c r="L77" s="1220" t="s">
        <v>4610</v>
      </c>
      <c r="M77" s="1220" t="s">
        <v>4611</v>
      </c>
      <c r="N77" s="1220" t="s">
        <v>4612</v>
      </c>
      <c r="O77" s="1220" t="s">
        <v>4613</v>
      </c>
      <c r="P77" s="1220" t="s">
        <v>4614</v>
      </c>
      <c r="Q77" s="1220" t="s">
        <v>4375</v>
      </c>
      <c r="R77" s="1220" t="s">
        <v>4615</v>
      </c>
      <c r="S77" s="1220" t="s">
        <v>4616</v>
      </c>
      <c r="T77" s="1220" t="s">
        <v>4617</v>
      </c>
      <c r="U77" s="1220" t="s">
        <v>4618</v>
      </c>
      <c r="V77" s="1220" t="s">
        <v>4619</v>
      </c>
      <c r="W77" s="1220" t="s">
        <v>4620</v>
      </c>
      <c r="X77" s="1220" t="s">
        <v>4621</v>
      </c>
      <c r="Y77" s="1221">
        <v>800000000</v>
      </c>
      <c r="Z77" s="1220" t="s">
        <v>297</v>
      </c>
      <c r="AA77" s="1220" t="s">
        <v>4622</v>
      </c>
      <c r="AB77" s="1220" t="s">
        <v>4623</v>
      </c>
      <c r="AC77" s="1220" t="s">
        <v>4624</v>
      </c>
      <c r="AD77" s="1220" t="s">
        <v>297</v>
      </c>
      <c r="AE77" s="1220" t="s">
        <v>297</v>
      </c>
      <c r="AF77" s="1221">
        <v>800000000</v>
      </c>
      <c r="AG77" s="1220"/>
      <c r="AH77" s="1220"/>
    </row>
    <row r="78" spans="1:34" x14ac:dyDescent="0.2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  <c r="AA78" s="1220"/>
      <c r="AB78" s="1220"/>
      <c r="AC78" s="1220"/>
      <c r="AD78" s="1220"/>
      <c r="AE78" s="1220"/>
      <c r="AF78" s="1220"/>
      <c r="AG78" s="1220"/>
      <c r="AH78" s="1220"/>
    </row>
    <row r="79" spans="1:34" ht="63" customHeight="1" x14ac:dyDescent="0.2">
      <c r="A79" s="1220" t="s">
        <v>4625</v>
      </c>
      <c r="B79" s="1220" t="s">
        <v>4626</v>
      </c>
      <c r="C79" s="1887"/>
      <c r="D79" s="1220" t="s">
        <v>123</v>
      </c>
      <c r="E79" s="1221">
        <v>50000000</v>
      </c>
      <c r="F79" s="1220" t="s">
        <v>7</v>
      </c>
      <c r="G79" s="1220" t="s">
        <v>544</v>
      </c>
      <c r="H79" s="1220" t="s">
        <v>4374</v>
      </c>
      <c r="I79" s="1220" t="s">
        <v>287</v>
      </c>
      <c r="J79" s="1220" t="s">
        <v>287</v>
      </c>
      <c r="K79" s="1220" t="s">
        <v>4375</v>
      </c>
      <c r="L79" s="1220" t="s">
        <v>4392</v>
      </c>
      <c r="M79" s="1220" t="s">
        <v>4485</v>
      </c>
      <c r="N79" s="1220" t="s">
        <v>4423</v>
      </c>
      <c r="O79" s="1220" t="s">
        <v>3767</v>
      </c>
      <c r="P79" s="1220" t="s">
        <v>4627</v>
      </c>
      <c r="Q79" s="1220" t="s">
        <v>4411</v>
      </c>
      <c r="R79" s="1220" t="s">
        <v>4628</v>
      </c>
      <c r="S79" s="1220" t="s">
        <v>4629</v>
      </c>
      <c r="T79" s="1220" t="s">
        <v>4414</v>
      </c>
      <c r="U79" s="1220" t="s">
        <v>4461</v>
      </c>
      <c r="V79" s="1220" t="s">
        <v>4447</v>
      </c>
      <c r="W79" s="1220" t="s">
        <v>4574</v>
      </c>
      <c r="X79" s="1220" t="s">
        <v>4630</v>
      </c>
      <c r="Y79" s="1221">
        <v>50000000</v>
      </c>
      <c r="Z79" s="1220" t="s">
        <v>297</v>
      </c>
      <c r="AA79" s="1220" t="s">
        <v>3840</v>
      </c>
      <c r="AB79" s="1220" t="s">
        <v>4463</v>
      </c>
      <c r="AC79" s="1220" t="s">
        <v>4631</v>
      </c>
      <c r="AD79" s="1220" t="s">
        <v>4018</v>
      </c>
      <c r="AE79" s="1220" t="s">
        <v>4632</v>
      </c>
      <c r="AF79" s="1221">
        <v>50000000</v>
      </c>
      <c r="AG79" s="1220"/>
      <c r="AH79" s="1220"/>
    </row>
    <row r="80" spans="1:34" x14ac:dyDescent="0.2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  <c r="AA80" s="1220"/>
      <c r="AB80" s="1220"/>
      <c r="AC80" s="1220"/>
      <c r="AD80" s="1220"/>
      <c r="AE80" s="1220"/>
      <c r="AF80" s="1220"/>
      <c r="AG80" s="1220"/>
      <c r="AH80" s="1220"/>
    </row>
    <row r="81" spans="1:34" ht="45" x14ac:dyDescent="0.2">
      <c r="A81" s="1220" t="s">
        <v>4633</v>
      </c>
      <c r="B81" s="1220"/>
      <c r="C81" s="1887"/>
      <c r="D81" s="1220" t="s">
        <v>123</v>
      </c>
      <c r="E81" s="1221">
        <v>140000000</v>
      </c>
      <c r="F81" s="1220"/>
      <c r="G81" s="1220"/>
      <c r="H81" s="1220" t="s">
        <v>4374</v>
      </c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  <c r="AA81" s="1220"/>
      <c r="AB81" s="1220"/>
      <c r="AC81" s="1220"/>
      <c r="AD81" s="1220"/>
      <c r="AE81" s="1220"/>
      <c r="AF81" s="1220"/>
      <c r="AG81" s="1220"/>
      <c r="AH81" s="1220"/>
    </row>
    <row r="82" spans="1:34" ht="35.25" customHeight="1" x14ac:dyDescent="0.2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  <c r="AA82" s="1220"/>
      <c r="AB82" s="1220"/>
      <c r="AC82" s="1220"/>
      <c r="AD82" s="1220"/>
      <c r="AE82" s="1220"/>
      <c r="AF82" s="1220"/>
      <c r="AG82" s="1220"/>
      <c r="AH82" s="1220"/>
    </row>
    <row r="83" spans="1:34" ht="69.75" customHeight="1" x14ac:dyDescent="0.2">
      <c r="A83" s="1220" t="s">
        <v>4634</v>
      </c>
      <c r="B83" s="1220" t="s">
        <v>4635</v>
      </c>
      <c r="C83" s="1887"/>
      <c r="D83" s="1220" t="s">
        <v>123</v>
      </c>
      <c r="E83" s="1221">
        <v>20000000</v>
      </c>
      <c r="F83" s="1220"/>
      <c r="G83" s="1220" t="s">
        <v>3741</v>
      </c>
      <c r="H83" s="1220" t="s">
        <v>4102</v>
      </c>
      <c r="I83" s="1220" t="s">
        <v>297</v>
      </c>
      <c r="J83" s="1220" t="s">
        <v>287</v>
      </c>
      <c r="K83" s="1220" t="s">
        <v>297</v>
      </c>
      <c r="L83" s="1220" t="s">
        <v>4375</v>
      </c>
      <c r="M83" s="1220" t="s">
        <v>4392</v>
      </c>
      <c r="N83" s="1220" t="s">
        <v>4377</v>
      </c>
      <c r="O83" s="1220" t="s">
        <v>4378</v>
      </c>
      <c r="P83" s="1220" t="s">
        <v>3765</v>
      </c>
      <c r="Q83" s="1220" t="s">
        <v>4409</v>
      </c>
      <c r="R83" s="1220" t="s">
        <v>4410</v>
      </c>
      <c r="S83" s="1220" t="s">
        <v>4381</v>
      </c>
      <c r="T83" s="1220" t="s">
        <v>4382</v>
      </c>
      <c r="U83" s="1220" t="s">
        <v>4413</v>
      </c>
      <c r="V83" s="1220" t="s">
        <v>4383</v>
      </c>
      <c r="W83" s="1220" t="s">
        <v>4415</v>
      </c>
      <c r="X83" s="1220" t="s">
        <v>4416</v>
      </c>
      <c r="Y83" s="1221">
        <v>40000000</v>
      </c>
      <c r="Z83" s="1220" t="s">
        <v>297</v>
      </c>
      <c r="AA83" s="1220" t="s">
        <v>4456</v>
      </c>
      <c r="AB83" s="1220" t="s">
        <v>4386</v>
      </c>
      <c r="AC83" s="1220" t="s">
        <v>4404</v>
      </c>
      <c r="AD83" s="1220" t="s">
        <v>859</v>
      </c>
      <c r="AE83" s="1220" t="s">
        <v>859</v>
      </c>
      <c r="AF83" s="1221">
        <v>40000000</v>
      </c>
      <c r="AG83" s="1220"/>
      <c r="AH83" s="1220"/>
    </row>
    <row r="84" spans="1:34" ht="33" customHeight="1" x14ac:dyDescent="0.2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  <c r="AA84" s="1220"/>
      <c r="AB84" s="1220"/>
      <c r="AC84" s="1220"/>
      <c r="AD84" s="1220"/>
      <c r="AE84" s="1220"/>
      <c r="AF84" s="1220"/>
      <c r="AG84" s="1220"/>
      <c r="AH84" s="1220"/>
    </row>
    <row r="85" spans="1:34" ht="75.75" customHeight="1" x14ac:dyDescent="0.2">
      <c r="A85" s="1220" t="s">
        <v>4636</v>
      </c>
      <c r="B85" s="1220" t="s">
        <v>4635</v>
      </c>
      <c r="C85" s="1887"/>
      <c r="D85" s="1220" t="s">
        <v>123</v>
      </c>
      <c r="E85" s="1221">
        <v>33400000</v>
      </c>
      <c r="F85" s="1220"/>
      <c r="G85" s="1220" t="s">
        <v>3741</v>
      </c>
      <c r="H85" s="1220" t="s">
        <v>4102</v>
      </c>
      <c r="I85" s="1220" t="s">
        <v>297</v>
      </c>
      <c r="J85" s="1220" t="s">
        <v>287</v>
      </c>
      <c r="K85" s="1220" t="s">
        <v>297</v>
      </c>
      <c r="L85" s="1220" t="s">
        <v>4375</v>
      </c>
      <c r="M85" s="1220" t="s">
        <v>4392</v>
      </c>
      <c r="N85" s="1220" t="s">
        <v>4377</v>
      </c>
      <c r="O85" s="1220" t="s">
        <v>4378</v>
      </c>
      <c r="P85" s="1220" t="s">
        <v>3765</v>
      </c>
      <c r="Q85" s="1220" t="s">
        <v>4409</v>
      </c>
      <c r="R85" s="1220" t="s">
        <v>4410</v>
      </c>
      <c r="S85" s="1220" t="s">
        <v>4381</v>
      </c>
      <c r="T85" s="1220" t="s">
        <v>4412</v>
      </c>
      <c r="U85" s="1220" t="s">
        <v>4413</v>
      </c>
      <c r="V85" s="1220" t="s">
        <v>4383</v>
      </c>
      <c r="W85" s="1220" t="s">
        <v>4415</v>
      </c>
      <c r="X85" s="1220" t="s">
        <v>4416</v>
      </c>
      <c r="Y85" s="1221">
        <v>33400000</v>
      </c>
      <c r="Z85" s="1220" t="s">
        <v>297</v>
      </c>
      <c r="AA85" s="1220" t="s">
        <v>4456</v>
      </c>
      <c r="AB85" s="1220" t="s">
        <v>4386</v>
      </c>
      <c r="AC85" s="1220" t="s">
        <v>4404</v>
      </c>
      <c r="AD85" s="1220" t="s">
        <v>4405</v>
      </c>
      <c r="AE85" s="1220" t="s">
        <v>4388</v>
      </c>
      <c r="AF85" s="1221">
        <v>334000000</v>
      </c>
      <c r="AG85" s="1220"/>
      <c r="AH85" s="1220"/>
    </row>
    <row r="86" spans="1:34" x14ac:dyDescent="0.2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  <c r="AA86" s="1220"/>
      <c r="AB86" s="1220"/>
      <c r="AC86" s="1220"/>
      <c r="AD86" s="1220"/>
      <c r="AE86" s="1220"/>
      <c r="AF86" s="1220"/>
      <c r="AG86" s="1220"/>
      <c r="AH86" s="1220"/>
    </row>
    <row r="87" spans="1:34" ht="64.5" customHeight="1" x14ac:dyDescent="0.2">
      <c r="A87" s="1220" t="s">
        <v>4637</v>
      </c>
      <c r="B87" s="1220" t="s">
        <v>4638</v>
      </c>
      <c r="C87" s="1887"/>
      <c r="D87" s="1220" t="s">
        <v>123</v>
      </c>
      <c r="E87" s="1221">
        <v>10000000</v>
      </c>
      <c r="F87" s="1220"/>
      <c r="G87" s="1220" t="s">
        <v>3741</v>
      </c>
      <c r="H87" s="1220" t="s">
        <v>4102</v>
      </c>
      <c r="I87" s="1220" t="s">
        <v>297</v>
      </c>
      <c r="J87" s="1220" t="s">
        <v>287</v>
      </c>
      <c r="K87" s="1220" t="s">
        <v>4515</v>
      </c>
      <c r="L87" s="1220" t="s">
        <v>4470</v>
      </c>
      <c r="M87" s="1220" t="s">
        <v>4471</v>
      </c>
      <c r="N87" s="1220" t="s">
        <v>4472</v>
      </c>
      <c r="O87" s="1220" t="s">
        <v>4639</v>
      </c>
      <c r="P87" s="1220" t="s">
        <v>4485</v>
      </c>
      <c r="Q87" s="1220" t="s">
        <v>4475</v>
      </c>
      <c r="R87" s="1220" t="s">
        <v>4396</v>
      </c>
      <c r="S87" s="1220" t="s">
        <v>4488</v>
      </c>
      <c r="T87" s="1220" t="s">
        <v>4489</v>
      </c>
      <c r="U87" s="1220" t="s">
        <v>4440</v>
      </c>
      <c r="V87" s="1220" t="s">
        <v>4640</v>
      </c>
      <c r="W87" s="1220" t="s">
        <v>17</v>
      </c>
      <c r="X87" s="1220" t="s">
        <v>4447</v>
      </c>
      <c r="Y87" s="1221">
        <v>10000000</v>
      </c>
      <c r="Z87" s="1220" t="s">
        <v>297</v>
      </c>
      <c r="AA87" s="1220" t="s">
        <v>4481</v>
      </c>
      <c r="AB87" s="1220" t="s">
        <v>3753</v>
      </c>
      <c r="AC87" s="1220" t="s">
        <v>4482</v>
      </c>
      <c r="AD87" s="1220" t="s">
        <v>297</v>
      </c>
      <c r="AE87" s="1220" t="s">
        <v>297</v>
      </c>
      <c r="AF87" s="1220" t="s">
        <v>297</v>
      </c>
      <c r="AG87" s="1220" t="s">
        <v>4641</v>
      </c>
      <c r="AH87" s="1220" t="s">
        <v>4642</v>
      </c>
    </row>
    <row r="88" spans="1:34" ht="15.75" thickBot="1" x14ac:dyDescent="0.25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  <c r="AA88" s="1220"/>
      <c r="AB88" s="1220"/>
      <c r="AC88" s="1220"/>
      <c r="AD88" s="1220"/>
      <c r="AE88" s="1220"/>
      <c r="AF88" s="1220"/>
      <c r="AG88" s="1220"/>
      <c r="AH88" s="1220"/>
    </row>
    <row r="89" spans="1:34" ht="15.75" thickTop="1" x14ac:dyDescent="0.2">
      <c r="A89" s="1222" t="s">
        <v>4300</v>
      </c>
      <c r="B89" s="1222"/>
      <c r="C89" s="1222"/>
      <c r="D89" s="1222"/>
      <c r="E89" s="1222">
        <v>2486900000</v>
      </c>
      <c r="F89" s="1222"/>
      <c r="G89" s="1222"/>
      <c r="H89" s="1222"/>
      <c r="I89" s="1222"/>
      <c r="J89" s="1222"/>
      <c r="K89" s="1222"/>
      <c r="L89" s="1222"/>
      <c r="M89" s="1222"/>
      <c r="N89" s="1222"/>
      <c r="O89" s="1222"/>
      <c r="P89" s="1222"/>
      <c r="Q89" s="1222"/>
      <c r="R89" s="1222"/>
      <c r="S89" s="1222"/>
      <c r="T89" s="1222"/>
      <c r="U89" s="1222"/>
      <c r="V89" s="1222"/>
      <c r="W89" s="1222"/>
      <c r="X89" s="1222"/>
      <c r="Y89" s="1222">
        <v>2434570000</v>
      </c>
      <c r="Z89" s="1222"/>
      <c r="AA89" s="1222"/>
      <c r="AB89" s="1222"/>
      <c r="AC89" s="1222"/>
      <c r="AD89" s="1222"/>
      <c r="AE89" s="1222"/>
      <c r="AF89" s="1222">
        <v>2375500000</v>
      </c>
      <c r="AG89" s="1222"/>
      <c r="AH89" s="1222"/>
    </row>
    <row r="90" spans="1:34" x14ac:dyDescent="0.2">
      <c r="A90" s="1889" t="s">
        <v>4301</v>
      </c>
    </row>
    <row r="94" spans="1:34" x14ac:dyDescent="0.2">
      <c r="A94" s="3042" t="s">
        <v>6412</v>
      </c>
      <c r="B94" s="3043"/>
      <c r="C94" s="3043"/>
      <c r="D94" s="3043"/>
      <c r="E94" s="3043"/>
      <c r="F94" s="3043"/>
      <c r="G94" s="3043"/>
      <c r="H94" s="3043"/>
      <c r="I94" s="3043"/>
      <c r="J94" s="2220"/>
      <c r="K94" s="2220"/>
      <c r="L94" s="2220"/>
      <c r="M94" s="2220"/>
      <c r="N94" s="2220"/>
      <c r="O94" s="2220"/>
      <c r="P94" s="2220"/>
      <c r="Q94" s="2220"/>
      <c r="R94" s="2220"/>
      <c r="S94" s="2220"/>
      <c r="T94" s="2220"/>
      <c r="U94" s="2220"/>
      <c r="V94" s="2220"/>
      <c r="W94" s="2220"/>
      <c r="X94" s="2220"/>
      <c r="Y94" s="2220"/>
      <c r="Z94" s="2220"/>
      <c r="AA94" s="2220"/>
    </row>
    <row r="95" spans="1:34" ht="18.75" customHeight="1" x14ac:dyDescent="0.2">
      <c r="A95" s="3044" t="s">
        <v>0</v>
      </c>
      <c r="B95" s="3045"/>
      <c r="C95" s="3045"/>
      <c r="D95" s="3045"/>
      <c r="E95" s="3045"/>
      <c r="F95" s="2221"/>
      <c r="G95" s="2221"/>
      <c r="H95" s="2221"/>
      <c r="I95" s="2221"/>
      <c r="J95" s="2221"/>
      <c r="K95" s="2221"/>
      <c r="L95" s="2221"/>
      <c r="M95" s="2221"/>
      <c r="N95" s="2221"/>
      <c r="O95" s="2221"/>
      <c r="P95" s="2221"/>
      <c r="Q95" s="2221"/>
      <c r="R95" s="2221"/>
      <c r="S95" s="2221"/>
      <c r="T95" s="2221"/>
      <c r="U95" s="2221"/>
      <c r="V95" s="2221"/>
      <c r="W95" s="2221"/>
      <c r="X95" s="2221"/>
      <c r="Y95" s="2221"/>
      <c r="Z95" s="2221"/>
      <c r="AA95" s="2221"/>
    </row>
    <row r="96" spans="1:34" ht="45" x14ac:dyDescent="0.2">
      <c r="A96" s="2222"/>
      <c r="B96" s="3038" t="s">
        <v>4259</v>
      </c>
      <c r="C96" s="3040"/>
      <c r="D96" s="3040"/>
      <c r="E96" s="3040"/>
      <c r="F96" s="3040"/>
      <c r="G96" s="3040"/>
      <c r="H96" s="3040"/>
      <c r="I96" s="3040"/>
      <c r="J96" s="3039"/>
      <c r="K96" s="3038" t="s">
        <v>4302</v>
      </c>
      <c r="L96" s="3039"/>
      <c r="M96" s="2223" t="s">
        <v>4303</v>
      </c>
      <c r="N96" s="3038" t="s">
        <v>4304</v>
      </c>
      <c r="O96" s="3039"/>
      <c r="P96" s="3038" t="s">
        <v>4305</v>
      </c>
      <c r="Q96" s="3039"/>
      <c r="R96" s="3038" t="s">
        <v>4265</v>
      </c>
      <c r="S96" s="3040"/>
      <c r="T96" s="3040"/>
      <c r="U96" s="3039"/>
      <c r="V96" s="3038" t="s">
        <v>4306</v>
      </c>
      <c r="W96" s="3040"/>
      <c r="X96" s="3039"/>
      <c r="Y96" s="2223" t="s">
        <v>4267</v>
      </c>
      <c r="Z96" s="2223" t="s">
        <v>4268</v>
      </c>
    </row>
    <row r="97" spans="1:26" ht="96.75" customHeight="1" thickBot="1" x14ac:dyDescent="0.25">
      <c r="A97" s="2224" t="s">
        <v>4269</v>
      </c>
      <c r="B97" s="2224" t="s">
        <v>4270</v>
      </c>
      <c r="C97" s="2224" t="s">
        <v>4271</v>
      </c>
      <c r="D97" s="2224" t="s">
        <v>4272</v>
      </c>
      <c r="E97" s="2224" t="s">
        <v>4273</v>
      </c>
      <c r="F97" s="2224" t="s">
        <v>4274</v>
      </c>
      <c r="G97" s="2224" t="s">
        <v>4275</v>
      </c>
      <c r="H97" s="2224" t="s">
        <v>4276</v>
      </c>
      <c r="I97" s="2224" t="s">
        <v>4277</v>
      </c>
      <c r="J97" s="2224" t="s">
        <v>4278</v>
      </c>
      <c r="K97" s="2224" t="s">
        <v>4279</v>
      </c>
      <c r="L97" s="2224" t="s">
        <v>4280</v>
      </c>
      <c r="M97" s="2224" t="s">
        <v>4307</v>
      </c>
      <c r="N97" s="2224" t="s">
        <v>4308</v>
      </c>
      <c r="O97" s="2224" t="s">
        <v>4309</v>
      </c>
      <c r="P97" s="2224" t="s">
        <v>4310</v>
      </c>
      <c r="Q97" s="2224" t="s">
        <v>4311</v>
      </c>
      <c r="R97" s="2224" t="s">
        <v>4291</v>
      </c>
      <c r="S97" s="2224" t="s">
        <v>4292</v>
      </c>
      <c r="T97" s="2224" t="s">
        <v>4293</v>
      </c>
      <c r="U97" s="2224" t="s">
        <v>4294</v>
      </c>
      <c r="V97" s="2224" t="s">
        <v>4295</v>
      </c>
      <c r="W97" s="2224" t="s">
        <v>4312</v>
      </c>
      <c r="X97" s="2224" t="s">
        <v>4313</v>
      </c>
      <c r="Y97" s="2224" t="s">
        <v>4299</v>
      </c>
      <c r="Z97" s="2224" t="s">
        <v>4299</v>
      </c>
    </row>
    <row r="98" spans="1:26" ht="45.75" thickTop="1" x14ac:dyDescent="0.2">
      <c r="A98" s="2222" t="s">
        <v>3733</v>
      </c>
      <c r="B98" s="2225"/>
      <c r="C98" s="2225"/>
      <c r="D98" s="2225"/>
      <c r="E98" s="2225"/>
      <c r="F98" s="2225"/>
      <c r="G98" s="2225"/>
      <c r="H98" s="2225"/>
      <c r="I98" s="2225" t="s">
        <v>3734</v>
      </c>
      <c r="J98" s="2225"/>
      <c r="K98" s="2225" t="s">
        <v>3735</v>
      </c>
      <c r="L98" s="2225" t="s">
        <v>1762</v>
      </c>
      <c r="M98" s="2225" t="s">
        <v>3737</v>
      </c>
      <c r="N98" s="2225" t="s">
        <v>3794</v>
      </c>
      <c r="O98" s="2225" t="s">
        <v>3794</v>
      </c>
      <c r="P98" s="2225" t="s">
        <v>3735</v>
      </c>
      <c r="Q98" s="2225" t="s">
        <v>3737</v>
      </c>
      <c r="R98" s="2225"/>
      <c r="S98" s="2225" t="s">
        <v>1762</v>
      </c>
      <c r="T98" s="2225" t="s">
        <v>733</v>
      </c>
      <c r="U98" s="2225" t="s">
        <v>1762</v>
      </c>
      <c r="V98" s="2225" t="s">
        <v>3735</v>
      </c>
      <c r="W98" s="2225"/>
      <c r="X98" s="2225" t="s">
        <v>1762</v>
      </c>
      <c r="Y98" s="2225"/>
      <c r="Z98" s="2225"/>
    </row>
    <row r="99" spans="1:26" ht="15.75" thickBot="1" x14ac:dyDescent="0.25">
      <c r="A99" s="2226"/>
      <c r="B99" s="2226"/>
      <c r="C99" s="2226"/>
      <c r="D99" s="2226"/>
      <c r="E99" s="2226"/>
      <c r="F99" s="2226"/>
      <c r="G99" s="2226"/>
      <c r="H99" s="2226"/>
      <c r="I99" s="2226"/>
      <c r="J99" s="2226"/>
      <c r="K99" s="2226"/>
      <c r="L99" s="2226"/>
      <c r="M99" s="2226"/>
      <c r="N99" s="2226"/>
      <c r="O99" s="2226"/>
      <c r="P99" s="2226"/>
      <c r="Q99" s="2226"/>
      <c r="R99" s="2226"/>
      <c r="S99" s="2226"/>
      <c r="T99" s="2226"/>
      <c r="U99" s="2226"/>
      <c r="V99" s="2226"/>
      <c r="W99" s="2226"/>
      <c r="X99" s="2226"/>
      <c r="Y99" s="2226"/>
      <c r="Z99" s="2226"/>
    </row>
    <row r="100" spans="1:26" ht="60.75" thickTop="1" x14ac:dyDescent="0.2">
      <c r="A100" s="2225" t="s">
        <v>4644</v>
      </c>
      <c r="B100" s="2225" t="s">
        <v>1840</v>
      </c>
      <c r="C100" s="2223" t="s">
        <v>1039</v>
      </c>
      <c r="D100" s="2225" t="s">
        <v>3816</v>
      </c>
      <c r="E100" s="2227">
        <v>25000000</v>
      </c>
      <c r="F100" s="2225" t="s">
        <v>7</v>
      </c>
      <c r="G100" s="2225" t="s">
        <v>3741</v>
      </c>
      <c r="H100" s="2225" t="s">
        <v>3798</v>
      </c>
      <c r="I100" s="2225" t="s">
        <v>287</v>
      </c>
      <c r="J100" s="2225" t="s">
        <v>287</v>
      </c>
      <c r="K100" s="2225" t="s">
        <v>297</v>
      </c>
      <c r="L100" s="2225" t="s">
        <v>4612</v>
      </c>
      <c r="M100" s="2225" t="s">
        <v>297</v>
      </c>
      <c r="N100" s="2225" t="s">
        <v>4613</v>
      </c>
      <c r="O100" s="2225" t="s">
        <v>4645</v>
      </c>
      <c r="P100" s="2225" t="s">
        <v>297</v>
      </c>
      <c r="Q100" s="2225" t="s">
        <v>4459</v>
      </c>
      <c r="R100" s="2227">
        <v>15000000</v>
      </c>
      <c r="S100" s="2225" t="s">
        <v>297</v>
      </c>
      <c r="T100" s="2225" t="s">
        <v>4393</v>
      </c>
      <c r="U100" s="2225" t="s">
        <v>4423</v>
      </c>
      <c r="V100" s="2225" t="s">
        <v>297</v>
      </c>
      <c r="W100" s="2225" t="s">
        <v>4646</v>
      </c>
      <c r="X100" s="2225" t="s">
        <v>4478</v>
      </c>
      <c r="Y100" s="2225" t="s">
        <v>297</v>
      </c>
      <c r="Z100" s="2225" t="s">
        <v>297</v>
      </c>
    </row>
    <row r="101" spans="1:26" x14ac:dyDescent="0.2">
      <c r="A101" s="2225"/>
      <c r="B101" s="2225"/>
      <c r="C101" s="2225"/>
      <c r="D101" s="2225"/>
      <c r="E101" s="2225"/>
      <c r="F101" s="2225"/>
      <c r="G101" s="2225"/>
      <c r="H101" s="2225"/>
      <c r="I101" s="2225"/>
      <c r="J101" s="2225"/>
      <c r="K101" s="2225"/>
      <c r="L101" s="2225"/>
      <c r="M101" s="2225"/>
      <c r="N101" s="2225"/>
      <c r="O101" s="2225"/>
      <c r="P101" s="2225"/>
      <c r="Q101" s="2225"/>
      <c r="R101" s="2225"/>
      <c r="S101" s="2225"/>
      <c r="T101" s="2225"/>
      <c r="U101" s="2225"/>
      <c r="V101" s="2225"/>
      <c r="W101" s="2225"/>
      <c r="X101" s="2225"/>
      <c r="Y101" s="2225"/>
      <c r="Z101" s="2225"/>
    </row>
    <row r="102" spans="1:26" ht="60" x14ac:dyDescent="0.2">
      <c r="A102" s="2225" t="s">
        <v>4647</v>
      </c>
      <c r="B102" s="2225" t="s">
        <v>28</v>
      </c>
      <c r="C102" s="2223"/>
      <c r="D102" s="2225"/>
      <c r="E102" s="2227">
        <v>48450000</v>
      </c>
      <c r="F102" s="2225" t="s">
        <v>7</v>
      </c>
      <c r="G102" s="2225" t="s">
        <v>3741</v>
      </c>
      <c r="H102" s="2225" t="s">
        <v>3798</v>
      </c>
      <c r="I102" s="2225" t="s">
        <v>287</v>
      </c>
      <c r="J102" s="2225" t="s">
        <v>287</v>
      </c>
      <c r="K102" s="2225" t="s">
        <v>297</v>
      </c>
      <c r="L102" s="2225" t="s">
        <v>4612</v>
      </c>
      <c r="M102" s="2225" t="s">
        <v>297</v>
      </c>
      <c r="N102" s="2225" t="s">
        <v>4613</v>
      </c>
      <c r="O102" s="2225" t="s">
        <v>4645</v>
      </c>
      <c r="P102" s="2225" t="s">
        <v>297</v>
      </c>
      <c r="Q102" s="2225" t="s">
        <v>4459</v>
      </c>
      <c r="R102" s="2227">
        <v>48450000</v>
      </c>
      <c r="S102" s="2225" t="s">
        <v>297</v>
      </c>
      <c r="T102" s="2225" t="s">
        <v>4393</v>
      </c>
      <c r="U102" s="2225" t="s">
        <v>4423</v>
      </c>
      <c r="V102" s="2225" t="s">
        <v>297</v>
      </c>
      <c r="W102" s="2225" t="s">
        <v>4646</v>
      </c>
      <c r="X102" s="2225" t="s">
        <v>4478</v>
      </c>
      <c r="Y102" s="2225"/>
      <c r="Z102" s="2225"/>
    </row>
    <row r="103" spans="1:26" x14ac:dyDescent="0.2">
      <c r="A103" s="2225"/>
      <c r="B103" s="2225"/>
      <c r="C103" s="2225"/>
      <c r="D103" s="2225"/>
      <c r="E103" s="2225"/>
      <c r="F103" s="2225"/>
      <c r="G103" s="2225"/>
      <c r="H103" s="2225"/>
      <c r="I103" s="2225"/>
      <c r="J103" s="2225"/>
      <c r="K103" s="2225"/>
      <c r="L103" s="2225"/>
      <c r="M103" s="2225"/>
      <c r="N103" s="2225"/>
      <c r="O103" s="2225"/>
      <c r="P103" s="2225"/>
      <c r="Q103" s="2225"/>
      <c r="R103" s="2225"/>
      <c r="S103" s="2225"/>
      <c r="T103" s="2225"/>
      <c r="U103" s="2225"/>
      <c r="V103" s="2225"/>
      <c r="W103" s="2225"/>
      <c r="X103" s="2225"/>
      <c r="Y103" s="2225"/>
      <c r="Z103" s="2225"/>
    </row>
    <row r="104" spans="1:26" ht="60" x14ac:dyDescent="0.2">
      <c r="A104" s="2225" t="s">
        <v>4648</v>
      </c>
      <c r="B104" s="2225" t="s">
        <v>33</v>
      </c>
      <c r="C104" s="2223"/>
      <c r="D104" s="2225"/>
      <c r="E104" s="2227">
        <v>10000000</v>
      </c>
      <c r="F104" s="2225" t="s">
        <v>7</v>
      </c>
      <c r="G104" s="2225" t="s">
        <v>3741</v>
      </c>
      <c r="H104" s="2225" t="s">
        <v>3798</v>
      </c>
      <c r="I104" s="2225" t="s">
        <v>287</v>
      </c>
      <c r="J104" s="2225" t="s">
        <v>287</v>
      </c>
      <c r="K104" s="2225" t="s">
        <v>297</v>
      </c>
      <c r="L104" s="2225" t="s">
        <v>4612</v>
      </c>
      <c r="M104" s="2225" t="s">
        <v>297</v>
      </c>
      <c r="N104" s="2225" t="s">
        <v>4613</v>
      </c>
      <c r="O104" s="2225" t="s">
        <v>4645</v>
      </c>
      <c r="P104" s="2225" t="s">
        <v>297</v>
      </c>
      <c r="Q104" s="2225" t="s">
        <v>4459</v>
      </c>
      <c r="R104" s="2227">
        <v>10000000</v>
      </c>
      <c r="S104" s="2225" t="s">
        <v>297</v>
      </c>
      <c r="T104" s="2225" t="s">
        <v>4393</v>
      </c>
      <c r="U104" s="2225" t="s">
        <v>4423</v>
      </c>
      <c r="V104" s="2225" t="s">
        <v>297</v>
      </c>
      <c r="W104" s="2225" t="s">
        <v>4646</v>
      </c>
      <c r="X104" s="2225" t="s">
        <v>4478</v>
      </c>
      <c r="Y104" s="2225"/>
      <c r="Z104" s="2225"/>
    </row>
    <row r="105" spans="1:26" x14ac:dyDescent="0.2">
      <c r="A105" s="2225"/>
      <c r="B105" s="2225"/>
      <c r="C105" s="2225"/>
      <c r="D105" s="2225"/>
      <c r="E105" s="2225"/>
      <c r="F105" s="2225"/>
      <c r="G105" s="2225"/>
      <c r="H105" s="2225"/>
      <c r="I105" s="2225"/>
      <c r="J105" s="2225"/>
      <c r="K105" s="2225"/>
      <c r="L105" s="2225"/>
      <c r="M105" s="2225"/>
      <c r="N105" s="2225"/>
      <c r="O105" s="2225"/>
      <c r="P105" s="2225"/>
      <c r="Q105" s="2225"/>
      <c r="R105" s="2225"/>
      <c r="S105" s="2225"/>
      <c r="T105" s="2225"/>
      <c r="U105" s="2225"/>
      <c r="V105" s="2225"/>
      <c r="W105" s="2225"/>
      <c r="X105" s="2225"/>
      <c r="Y105" s="2225"/>
      <c r="Z105" s="2225"/>
    </row>
    <row r="106" spans="1:26" ht="60" x14ac:dyDescent="0.2">
      <c r="A106" s="2225" t="s">
        <v>4649</v>
      </c>
      <c r="B106" s="2225" t="s">
        <v>4650</v>
      </c>
      <c r="C106" s="2223"/>
      <c r="D106" s="2225"/>
      <c r="E106" s="2227">
        <v>100175000</v>
      </c>
      <c r="F106" s="2225" t="s">
        <v>4090</v>
      </c>
      <c r="G106" s="2225" t="s">
        <v>3883</v>
      </c>
      <c r="H106" s="2225" t="s">
        <v>3798</v>
      </c>
      <c r="I106" s="2225" t="s">
        <v>3884</v>
      </c>
      <c r="J106" s="2225" t="s">
        <v>4091</v>
      </c>
      <c r="K106" s="2225" t="s">
        <v>4459</v>
      </c>
      <c r="L106" s="2225" t="s">
        <v>4393</v>
      </c>
      <c r="M106" s="2225" t="s">
        <v>4475</v>
      </c>
      <c r="N106" s="2225" t="s">
        <v>3767</v>
      </c>
      <c r="O106" s="2225" t="s">
        <v>4651</v>
      </c>
      <c r="P106" s="2225" t="s">
        <v>4488</v>
      </c>
      <c r="Q106" s="2225" t="s">
        <v>4489</v>
      </c>
      <c r="R106" s="2227">
        <v>100175000</v>
      </c>
      <c r="S106" s="2225" t="s">
        <v>297</v>
      </c>
      <c r="T106" s="2225" t="s">
        <v>4440</v>
      </c>
      <c r="U106" s="2225" t="s">
        <v>4640</v>
      </c>
      <c r="V106" s="2225" t="s">
        <v>297</v>
      </c>
      <c r="W106" s="2225" t="s">
        <v>4652</v>
      </c>
      <c r="X106" s="2225" t="s">
        <v>4653</v>
      </c>
      <c r="Y106" s="2225"/>
      <c r="Z106" s="2225"/>
    </row>
    <row r="107" spans="1:26" x14ac:dyDescent="0.2">
      <c r="A107" s="2225"/>
      <c r="B107" s="2225"/>
      <c r="C107" s="2225"/>
      <c r="D107" s="2225"/>
      <c r="E107" s="2225"/>
      <c r="F107" s="2225"/>
      <c r="G107" s="2225"/>
      <c r="H107" s="2225"/>
      <c r="I107" s="2225"/>
      <c r="J107" s="2225"/>
      <c r="K107" s="2225"/>
      <c r="L107" s="2225"/>
      <c r="M107" s="2225"/>
      <c r="N107" s="2225"/>
      <c r="O107" s="2225"/>
      <c r="P107" s="2225"/>
      <c r="Q107" s="2225"/>
      <c r="R107" s="2225"/>
      <c r="S107" s="2225"/>
      <c r="T107" s="2225"/>
      <c r="U107" s="2225"/>
      <c r="V107" s="2225"/>
      <c r="W107" s="2225"/>
      <c r="X107" s="2225"/>
      <c r="Y107" s="2225"/>
      <c r="Z107" s="2225"/>
    </row>
    <row r="108" spans="1:26" ht="60" x14ac:dyDescent="0.2">
      <c r="A108" s="2225" t="s">
        <v>4654</v>
      </c>
      <c r="B108" s="2225" t="s">
        <v>4655</v>
      </c>
      <c r="C108" s="2223"/>
      <c r="D108" s="2225"/>
      <c r="E108" s="2227">
        <v>16790000</v>
      </c>
      <c r="F108" s="2225" t="s">
        <v>7</v>
      </c>
      <c r="G108" s="2225" t="s">
        <v>3741</v>
      </c>
      <c r="H108" s="2225" t="s">
        <v>3798</v>
      </c>
      <c r="I108" s="2225" t="s">
        <v>287</v>
      </c>
      <c r="J108" s="2225" t="s">
        <v>287</v>
      </c>
      <c r="K108" s="2225" t="s">
        <v>297</v>
      </c>
      <c r="L108" s="2225" t="s">
        <v>4656</v>
      </c>
      <c r="M108" s="2225" t="s">
        <v>297</v>
      </c>
      <c r="N108" s="2225" t="s">
        <v>4182</v>
      </c>
      <c r="O108" s="2225" t="s">
        <v>4657</v>
      </c>
      <c r="P108" s="2225" t="s">
        <v>297</v>
      </c>
      <c r="Q108" s="2225" t="s">
        <v>4375</v>
      </c>
      <c r="R108" s="2227">
        <v>16790000</v>
      </c>
      <c r="S108" s="2225" t="s">
        <v>297</v>
      </c>
      <c r="T108" s="2225" t="s">
        <v>4658</v>
      </c>
      <c r="U108" s="2225" t="s">
        <v>4472</v>
      </c>
      <c r="V108" s="2225" t="s">
        <v>297</v>
      </c>
      <c r="W108" s="2225" t="s">
        <v>4659</v>
      </c>
      <c r="X108" s="2225" t="s">
        <v>4627</v>
      </c>
      <c r="Y108" s="2225"/>
      <c r="Z108" s="2225"/>
    </row>
    <row r="109" spans="1:26" x14ac:dyDescent="0.2">
      <c r="A109" s="2225"/>
      <c r="B109" s="2225"/>
      <c r="C109" s="2225"/>
      <c r="D109" s="2225"/>
      <c r="E109" s="2225"/>
      <c r="F109" s="2225"/>
      <c r="G109" s="2225"/>
      <c r="H109" s="2225"/>
      <c r="I109" s="2225"/>
      <c r="J109" s="2225"/>
      <c r="K109" s="2225"/>
      <c r="L109" s="2225"/>
      <c r="M109" s="2225"/>
      <c r="N109" s="2225"/>
      <c r="O109" s="2225"/>
      <c r="P109" s="2225"/>
      <c r="Q109" s="2225"/>
      <c r="R109" s="2225"/>
      <c r="S109" s="2225"/>
      <c r="T109" s="2225"/>
      <c r="U109" s="2225"/>
      <c r="V109" s="2225"/>
      <c r="W109" s="2225"/>
      <c r="X109" s="2225"/>
      <c r="Y109" s="2225"/>
      <c r="Z109" s="2225"/>
    </row>
    <row r="110" spans="1:26" ht="60" x14ac:dyDescent="0.2">
      <c r="A110" s="2225" t="s">
        <v>4660</v>
      </c>
      <c r="B110" s="2225" t="s">
        <v>4661</v>
      </c>
      <c r="C110" s="2223" t="s">
        <v>1049</v>
      </c>
      <c r="D110" s="2225"/>
      <c r="E110" s="2227">
        <v>100000000</v>
      </c>
      <c r="F110" s="2225" t="s">
        <v>4090</v>
      </c>
      <c r="G110" s="2225" t="s">
        <v>3883</v>
      </c>
      <c r="H110" s="2225" t="s">
        <v>3798</v>
      </c>
      <c r="I110" s="2225" t="s">
        <v>3884</v>
      </c>
      <c r="J110" s="2225" t="s">
        <v>4091</v>
      </c>
      <c r="K110" s="2225" t="s">
        <v>4470</v>
      </c>
      <c r="L110" s="2225" t="s">
        <v>4471</v>
      </c>
      <c r="M110" s="2225" t="s">
        <v>4662</v>
      </c>
      <c r="N110" s="2225" t="s">
        <v>4486</v>
      </c>
      <c r="O110" s="2225" t="s">
        <v>4663</v>
      </c>
      <c r="P110" s="2225" t="s">
        <v>4412</v>
      </c>
      <c r="Q110" s="2225" t="s">
        <v>4414</v>
      </c>
      <c r="R110" s="2227">
        <v>41552500</v>
      </c>
      <c r="S110" s="2225" t="s">
        <v>297</v>
      </c>
      <c r="T110" s="2225" t="s">
        <v>4640</v>
      </c>
      <c r="U110" s="2225" t="s">
        <v>4490</v>
      </c>
      <c r="V110" s="2225" t="s">
        <v>3752</v>
      </c>
      <c r="W110" s="2225" t="s">
        <v>4664</v>
      </c>
      <c r="X110" s="2225" t="s">
        <v>3840</v>
      </c>
      <c r="Y110" s="2225"/>
      <c r="Z110" s="2225"/>
    </row>
    <row r="111" spans="1:26" x14ac:dyDescent="0.2">
      <c r="A111" s="2225"/>
      <c r="B111" s="2225"/>
      <c r="C111" s="2225"/>
      <c r="D111" s="2225"/>
      <c r="E111" s="2225"/>
      <c r="F111" s="2225"/>
      <c r="G111" s="2225"/>
      <c r="H111" s="2225"/>
      <c r="I111" s="2225"/>
      <c r="J111" s="2225"/>
      <c r="K111" s="2225"/>
      <c r="L111" s="2225"/>
      <c r="M111" s="2225"/>
      <c r="N111" s="2225"/>
      <c r="O111" s="2225"/>
      <c r="P111" s="2225"/>
      <c r="Q111" s="2225"/>
      <c r="R111" s="2225"/>
      <c r="S111" s="2225"/>
      <c r="T111" s="2225"/>
      <c r="U111" s="2225"/>
      <c r="V111" s="2225"/>
      <c r="W111" s="2225"/>
      <c r="X111" s="2225"/>
      <c r="Y111" s="2225"/>
      <c r="Z111" s="2225"/>
    </row>
    <row r="112" spans="1:26" ht="60" x14ac:dyDescent="0.2">
      <c r="A112" s="2225" t="s">
        <v>4665</v>
      </c>
      <c r="B112" s="2225" t="s">
        <v>4666</v>
      </c>
      <c r="C112" s="2223" t="s">
        <v>1039</v>
      </c>
      <c r="D112" s="2225"/>
      <c r="E112" s="2227">
        <v>50897500</v>
      </c>
      <c r="F112" s="2225" t="s">
        <v>7</v>
      </c>
      <c r="G112" s="2225" t="s">
        <v>544</v>
      </c>
      <c r="H112" s="2225" t="s">
        <v>3798</v>
      </c>
      <c r="I112" s="2225" t="s">
        <v>287</v>
      </c>
      <c r="J112" s="2225" t="s">
        <v>287</v>
      </c>
      <c r="K112" s="2225" t="s">
        <v>4375</v>
      </c>
      <c r="L112" s="2225" t="s">
        <v>4658</v>
      </c>
      <c r="M112" s="2225" t="s">
        <v>4459</v>
      </c>
      <c r="N112" s="2225" t="s">
        <v>4378</v>
      </c>
      <c r="O112" s="2225" t="s">
        <v>4486</v>
      </c>
      <c r="P112" s="2225" t="s">
        <v>4409</v>
      </c>
      <c r="Q112" s="2225" t="s">
        <v>4487</v>
      </c>
      <c r="R112" s="2227">
        <v>19197500</v>
      </c>
      <c r="S112" s="2225" t="s">
        <v>297</v>
      </c>
      <c r="T112" s="2225" t="s">
        <v>4478</v>
      </c>
      <c r="U112" s="2225" t="s">
        <v>4412</v>
      </c>
      <c r="V112" s="2225" t="s">
        <v>4414</v>
      </c>
      <c r="W112" s="2225" t="s">
        <v>4667</v>
      </c>
      <c r="X112" s="2225" t="s">
        <v>4574</v>
      </c>
      <c r="Y112" s="2225"/>
      <c r="Z112" s="2225"/>
    </row>
    <row r="113" spans="1:26" x14ac:dyDescent="0.2">
      <c r="A113" s="2225"/>
      <c r="B113" s="2225"/>
      <c r="C113" s="2225"/>
      <c r="D113" s="2225"/>
      <c r="E113" s="2225"/>
      <c r="F113" s="2225"/>
      <c r="G113" s="2225"/>
      <c r="H113" s="2225"/>
      <c r="I113" s="2225"/>
      <c r="J113" s="2225"/>
      <c r="K113" s="2225"/>
      <c r="L113" s="2225"/>
      <c r="M113" s="2225"/>
      <c r="N113" s="2225"/>
      <c r="O113" s="2225"/>
      <c r="P113" s="2225"/>
      <c r="Q113" s="2225"/>
      <c r="R113" s="2225"/>
      <c r="S113" s="2225"/>
      <c r="T113" s="2225"/>
      <c r="U113" s="2225"/>
      <c r="V113" s="2225"/>
      <c r="W113" s="2225"/>
      <c r="X113" s="2225"/>
      <c r="Y113" s="2225"/>
      <c r="Z113" s="2225"/>
    </row>
    <row r="114" spans="1:26" ht="60" x14ac:dyDescent="0.2">
      <c r="A114" s="2225" t="s">
        <v>4668</v>
      </c>
      <c r="B114" s="2225" t="s">
        <v>4669</v>
      </c>
      <c r="C114" s="2223" t="s">
        <v>1049</v>
      </c>
      <c r="D114" s="2225"/>
      <c r="E114" s="2227">
        <v>100000000</v>
      </c>
      <c r="F114" s="2225" t="s">
        <v>4090</v>
      </c>
      <c r="G114" s="2225" t="s">
        <v>3883</v>
      </c>
      <c r="H114" s="2225" t="s">
        <v>3798</v>
      </c>
      <c r="I114" s="2225" t="s">
        <v>3884</v>
      </c>
      <c r="J114" s="2225" t="s">
        <v>4091</v>
      </c>
      <c r="K114" s="2225" t="s">
        <v>4470</v>
      </c>
      <c r="L114" s="2225" t="s">
        <v>4471</v>
      </c>
      <c r="M114" s="2225" t="s">
        <v>4662</v>
      </c>
      <c r="N114" s="2225" t="s">
        <v>4486</v>
      </c>
      <c r="O114" s="2225" t="s">
        <v>4663</v>
      </c>
      <c r="P114" s="2225" t="s">
        <v>4412</v>
      </c>
      <c r="Q114" s="2225" t="s">
        <v>4414</v>
      </c>
      <c r="R114" s="2227">
        <v>41552500</v>
      </c>
      <c r="S114" s="2225" t="s">
        <v>297</v>
      </c>
      <c r="T114" s="2225" t="s">
        <v>4640</v>
      </c>
      <c r="U114" s="2225" t="s">
        <v>4490</v>
      </c>
      <c r="V114" s="2225" t="s">
        <v>3752</v>
      </c>
      <c r="W114" s="2225" t="s">
        <v>4664</v>
      </c>
      <c r="X114" s="2225" t="s">
        <v>3840</v>
      </c>
      <c r="Y114" s="2225"/>
      <c r="Z114" s="2225"/>
    </row>
    <row r="115" spans="1:26" x14ac:dyDescent="0.2">
      <c r="A115" s="2225"/>
      <c r="B115" s="2225"/>
      <c r="C115" s="2225"/>
      <c r="D115" s="2225"/>
      <c r="E115" s="2225"/>
      <c r="F115" s="2225"/>
      <c r="G115" s="2225"/>
      <c r="H115" s="2225"/>
      <c r="I115" s="2225"/>
      <c r="J115" s="2225"/>
      <c r="K115" s="2225"/>
      <c r="L115" s="2225"/>
      <c r="M115" s="2225"/>
      <c r="N115" s="2225"/>
      <c r="O115" s="2225"/>
      <c r="P115" s="2225"/>
      <c r="Q115" s="2225"/>
      <c r="R115" s="2225"/>
      <c r="S115" s="2225"/>
      <c r="T115" s="2225"/>
      <c r="U115" s="2225"/>
      <c r="V115" s="2225"/>
      <c r="W115" s="2225"/>
      <c r="X115" s="2225"/>
      <c r="Y115" s="2225"/>
      <c r="Z115" s="2225"/>
    </row>
    <row r="116" spans="1:26" ht="60" x14ac:dyDescent="0.2">
      <c r="A116" s="2225" t="s">
        <v>4670</v>
      </c>
      <c r="B116" s="2225" t="s">
        <v>4671</v>
      </c>
      <c r="C116" s="2223" t="s">
        <v>1026</v>
      </c>
      <c r="D116" s="2225"/>
      <c r="E116" s="2227">
        <v>106500000</v>
      </c>
      <c r="F116" s="2225" t="s">
        <v>7</v>
      </c>
      <c r="G116" s="2225" t="s">
        <v>3883</v>
      </c>
      <c r="H116" s="2225" t="s">
        <v>3798</v>
      </c>
      <c r="I116" s="2225" t="s">
        <v>3884</v>
      </c>
      <c r="J116" s="2225" t="s">
        <v>4091</v>
      </c>
      <c r="K116" s="2225" t="s">
        <v>4470</v>
      </c>
      <c r="L116" s="2225" t="s">
        <v>4471</v>
      </c>
      <c r="M116" s="2225" t="s">
        <v>4662</v>
      </c>
      <c r="N116" s="2225" t="s">
        <v>4486</v>
      </c>
      <c r="O116" s="2225" t="s">
        <v>4663</v>
      </c>
      <c r="P116" s="2225" t="s">
        <v>4412</v>
      </c>
      <c r="Q116" s="2225" t="s">
        <v>4414</v>
      </c>
      <c r="R116" s="2227">
        <v>49500000</v>
      </c>
      <c r="S116" s="2225" t="s">
        <v>297</v>
      </c>
      <c r="T116" s="2225" t="s">
        <v>4640</v>
      </c>
      <c r="U116" s="2225" t="s">
        <v>4490</v>
      </c>
      <c r="V116" s="2225" t="s">
        <v>3752</v>
      </c>
      <c r="W116" s="2225" t="s">
        <v>4664</v>
      </c>
      <c r="X116" s="2225" t="s">
        <v>3840</v>
      </c>
      <c r="Y116" s="2225"/>
      <c r="Z116" s="2225"/>
    </row>
    <row r="117" spans="1:26" x14ac:dyDescent="0.2">
      <c r="A117" s="2225"/>
      <c r="B117" s="2225"/>
      <c r="C117" s="2225"/>
      <c r="D117" s="2225"/>
      <c r="E117" s="2225"/>
      <c r="F117" s="2225"/>
      <c r="G117" s="2225"/>
      <c r="H117" s="2225"/>
      <c r="I117" s="2225"/>
      <c r="J117" s="2225"/>
      <c r="K117" s="2225"/>
      <c r="L117" s="2225"/>
      <c r="M117" s="2225"/>
      <c r="N117" s="2225"/>
      <c r="O117" s="2225"/>
      <c r="P117" s="2225"/>
      <c r="Q117" s="2225"/>
      <c r="R117" s="2225"/>
      <c r="S117" s="2225"/>
      <c r="T117" s="2225"/>
      <c r="U117" s="2225"/>
      <c r="V117" s="2225"/>
      <c r="W117" s="2225"/>
      <c r="X117" s="2225"/>
      <c r="Y117" s="2225"/>
      <c r="Z117" s="2225"/>
    </row>
    <row r="118" spans="1:26" ht="60" x14ac:dyDescent="0.2">
      <c r="A118" s="2225" t="s">
        <v>4672</v>
      </c>
      <c r="B118" s="2225" t="s">
        <v>4673</v>
      </c>
      <c r="C118" s="2223" t="s">
        <v>1039</v>
      </c>
      <c r="D118" s="2225"/>
      <c r="E118" s="2227">
        <v>30000000</v>
      </c>
      <c r="F118" s="2225" t="s">
        <v>7</v>
      </c>
      <c r="G118" s="2225" t="s">
        <v>3741</v>
      </c>
      <c r="H118" s="2225" t="s">
        <v>3798</v>
      </c>
      <c r="I118" s="2225" t="s">
        <v>287</v>
      </c>
      <c r="J118" s="2225" t="s">
        <v>287</v>
      </c>
      <c r="K118" s="2225" t="s">
        <v>4470</v>
      </c>
      <c r="L118" s="2225" t="s">
        <v>4471</v>
      </c>
      <c r="M118" s="2225" t="s">
        <v>4674</v>
      </c>
      <c r="N118" s="2225" t="s">
        <v>4486</v>
      </c>
      <c r="O118" s="2225" t="s">
        <v>4663</v>
      </c>
      <c r="P118" s="2225" t="s">
        <v>4412</v>
      </c>
      <c r="Q118" s="2225" t="s">
        <v>4414</v>
      </c>
      <c r="R118" s="2227">
        <v>30000000</v>
      </c>
      <c r="S118" s="2225" t="s">
        <v>297</v>
      </c>
      <c r="T118" s="2225" t="s">
        <v>4640</v>
      </c>
      <c r="U118" s="2225" t="s">
        <v>4490</v>
      </c>
      <c r="V118" s="2225" t="s">
        <v>3752</v>
      </c>
      <c r="W118" s="2225" t="s">
        <v>4664</v>
      </c>
      <c r="X118" s="2225" t="s">
        <v>3840</v>
      </c>
      <c r="Y118" s="2225"/>
      <c r="Z118" s="2225"/>
    </row>
    <row r="119" spans="1:26" x14ac:dyDescent="0.2">
      <c r="A119" s="2225"/>
      <c r="B119" s="2225"/>
      <c r="C119" s="2225"/>
      <c r="D119" s="2225"/>
      <c r="E119" s="2225"/>
      <c r="F119" s="2225"/>
      <c r="G119" s="2225"/>
      <c r="H119" s="2225"/>
      <c r="I119" s="2225"/>
      <c r="J119" s="2225"/>
      <c r="K119" s="2225"/>
      <c r="L119" s="2225"/>
      <c r="M119" s="2225"/>
      <c r="N119" s="2225"/>
      <c r="O119" s="2225"/>
      <c r="P119" s="2225"/>
      <c r="Q119" s="2225"/>
      <c r="R119" s="2225"/>
      <c r="S119" s="2225"/>
      <c r="T119" s="2225"/>
      <c r="U119" s="2225"/>
      <c r="V119" s="2225"/>
      <c r="W119" s="2225"/>
      <c r="X119" s="2225"/>
      <c r="Y119" s="2225"/>
      <c r="Z119" s="2225"/>
    </row>
    <row r="120" spans="1:26" ht="71.25" customHeight="1" x14ac:dyDescent="0.2">
      <c r="A120" s="2225" t="s">
        <v>4675</v>
      </c>
      <c r="B120" s="2225" t="s">
        <v>4676</v>
      </c>
      <c r="C120" s="2223" t="s">
        <v>1042</v>
      </c>
      <c r="D120" s="2225"/>
      <c r="E120" s="2227">
        <v>27000000</v>
      </c>
      <c r="F120" s="2225" t="s">
        <v>7</v>
      </c>
      <c r="G120" s="2225" t="s">
        <v>3741</v>
      </c>
      <c r="H120" s="2225" t="s">
        <v>3798</v>
      </c>
      <c r="I120" s="2225" t="s">
        <v>287</v>
      </c>
      <c r="J120" s="2225" t="s">
        <v>287</v>
      </c>
      <c r="K120" s="2225" t="s">
        <v>4470</v>
      </c>
      <c r="L120" s="2225" t="s">
        <v>4471</v>
      </c>
      <c r="M120" s="2225" t="s">
        <v>4674</v>
      </c>
      <c r="N120" s="2225" t="s">
        <v>4486</v>
      </c>
      <c r="O120" s="2225" t="s">
        <v>4663</v>
      </c>
      <c r="P120" s="2225" t="s">
        <v>4412</v>
      </c>
      <c r="Q120" s="2225" t="s">
        <v>4414</v>
      </c>
      <c r="R120" s="2227">
        <v>30000000</v>
      </c>
      <c r="S120" s="2225" t="s">
        <v>297</v>
      </c>
      <c r="T120" s="2225" t="s">
        <v>4640</v>
      </c>
      <c r="U120" s="2225" t="s">
        <v>4490</v>
      </c>
      <c r="V120" s="2225" t="s">
        <v>3752</v>
      </c>
      <c r="W120" s="2225" t="s">
        <v>4664</v>
      </c>
      <c r="X120" s="2225" t="s">
        <v>3840</v>
      </c>
      <c r="Y120" s="2225"/>
      <c r="Z120" s="2225"/>
    </row>
    <row r="121" spans="1:26" x14ac:dyDescent="0.2">
      <c r="A121" s="2225"/>
      <c r="B121" s="2225"/>
      <c r="C121" s="2225"/>
      <c r="D121" s="2225"/>
      <c r="E121" s="2225"/>
      <c r="F121" s="2225"/>
      <c r="G121" s="2225"/>
      <c r="H121" s="2225"/>
      <c r="I121" s="2225"/>
      <c r="J121" s="2225"/>
      <c r="K121" s="2225"/>
      <c r="L121" s="2225"/>
      <c r="M121" s="2225"/>
      <c r="N121" s="2225"/>
      <c r="O121" s="2225"/>
      <c r="P121" s="2225"/>
      <c r="Q121" s="2225"/>
      <c r="R121" s="2225"/>
      <c r="S121" s="2225"/>
      <c r="T121" s="2225"/>
      <c r="U121" s="2225"/>
      <c r="V121" s="2225"/>
      <c r="W121" s="2225"/>
      <c r="X121" s="2225"/>
      <c r="Y121" s="2225"/>
      <c r="Z121" s="2225"/>
    </row>
    <row r="122" spans="1:26" ht="45" x14ac:dyDescent="0.2">
      <c r="A122" s="2225" t="s">
        <v>4677</v>
      </c>
      <c r="B122" s="2225" t="s">
        <v>4673</v>
      </c>
      <c r="C122" s="2223" t="s">
        <v>1039</v>
      </c>
      <c r="D122" s="2225"/>
      <c r="E122" s="2227">
        <v>22665000</v>
      </c>
      <c r="F122" s="2225"/>
      <c r="G122" s="2225"/>
      <c r="H122" s="2225"/>
      <c r="I122" s="2225"/>
      <c r="J122" s="2225"/>
      <c r="K122" s="2225" t="s">
        <v>4470</v>
      </c>
      <c r="L122" s="2225" t="s">
        <v>4471</v>
      </c>
      <c r="M122" s="2225" t="s">
        <v>4662</v>
      </c>
      <c r="N122" s="2225" t="s">
        <v>4486</v>
      </c>
      <c r="O122" s="2225" t="s">
        <v>4663</v>
      </c>
      <c r="P122" s="2225" t="s">
        <v>4412</v>
      </c>
      <c r="Q122" s="2225" t="s">
        <v>4414</v>
      </c>
      <c r="R122" s="2227">
        <v>22665000</v>
      </c>
      <c r="S122" s="2225" t="s">
        <v>297</v>
      </c>
      <c r="T122" s="2225" t="s">
        <v>4640</v>
      </c>
      <c r="U122" s="2225" t="s">
        <v>4490</v>
      </c>
      <c r="V122" s="2225" t="s">
        <v>3752</v>
      </c>
      <c r="W122" s="2225" t="s">
        <v>4664</v>
      </c>
      <c r="X122" s="2225" t="s">
        <v>3840</v>
      </c>
      <c r="Y122" s="2225"/>
      <c r="Z122" s="2225"/>
    </row>
    <row r="123" spans="1:26" ht="30" customHeight="1" x14ac:dyDescent="0.2">
      <c r="A123" s="2225"/>
      <c r="B123" s="2225"/>
      <c r="C123" s="2225"/>
      <c r="D123" s="2225"/>
      <c r="E123" s="2225"/>
      <c r="F123" s="2225"/>
      <c r="G123" s="2225"/>
      <c r="H123" s="2225"/>
      <c r="I123" s="2225"/>
      <c r="J123" s="2225"/>
      <c r="K123" s="2225"/>
      <c r="L123" s="2225"/>
      <c r="M123" s="2225"/>
      <c r="N123" s="2225"/>
      <c r="O123" s="2225"/>
      <c r="P123" s="2225"/>
      <c r="Q123" s="2225"/>
      <c r="R123" s="2225"/>
      <c r="S123" s="2225"/>
      <c r="T123" s="2225"/>
      <c r="U123" s="2225"/>
      <c r="V123" s="2225"/>
      <c r="W123" s="2225"/>
      <c r="X123" s="2225"/>
      <c r="Y123" s="2225"/>
      <c r="Z123" s="2225"/>
    </row>
    <row r="124" spans="1:26" ht="54" customHeight="1" x14ac:dyDescent="0.2">
      <c r="A124" s="2225" t="s">
        <v>4678</v>
      </c>
      <c r="B124" s="2225" t="s">
        <v>4676</v>
      </c>
      <c r="C124" s="2223" t="s">
        <v>1042</v>
      </c>
      <c r="D124" s="2225"/>
      <c r="E124" s="2227">
        <v>35782500</v>
      </c>
      <c r="F124" s="2225"/>
      <c r="G124" s="2225"/>
      <c r="H124" s="2225"/>
      <c r="I124" s="2225"/>
      <c r="J124" s="2225"/>
      <c r="K124" s="2225" t="s">
        <v>4470</v>
      </c>
      <c r="L124" s="2225" t="s">
        <v>4471</v>
      </c>
      <c r="M124" s="2225" t="s">
        <v>4662</v>
      </c>
      <c r="N124" s="2225" t="s">
        <v>4486</v>
      </c>
      <c r="O124" s="2225" t="s">
        <v>4663</v>
      </c>
      <c r="P124" s="2225" t="s">
        <v>4412</v>
      </c>
      <c r="Q124" s="2225" t="s">
        <v>4414</v>
      </c>
      <c r="R124" s="2227">
        <v>35782000</v>
      </c>
      <c r="S124" s="2225" t="s">
        <v>297</v>
      </c>
      <c r="T124" s="2225" t="s">
        <v>4640</v>
      </c>
      <c r="U124" s="2225" t="s">
        <v>4490</v>
      </c>
      <c r="V124" s="2225" t="s">
        <v>3752</v>
      </c>
      <c r="W124" s="2225" t="s">
        <v>4664</v>
      </c>
      <c r="X124" s="2225" t="s">
        <v>3840</v>
      </c>
      <c r="Y124" s="2225"/>
      <c r="Z124" s="2225"/>
    </row>
    <row r="125" spans="1:26" x14ac:dyDescent="0.2">
      <c r="A125" s="2225"/>
      <c r="B125" s="2225"/>
      <c r="C125" s="2225"/>
      <c r="D125" s="2225"/>
      <c r="E125" s="2225"/>
      <c r="F125" s="2225"/>
      <c r="G125" s="2225"/>
      <c r="H125" s="2225"/>
      <c r="I125" s="2225"/>
      <c r="J125" s="2225"/>
      <c r="K125" s="2225"/>
      <c r="L125" s="2225"/>
      <c r="M125" s="2225"/>
      <c r="N125" s="2225"/>
      <c r="O125" s="2225"/>
      <c r="P125" s="2225"/>
      <c r="Q125" s="2225"/>
      <c r="R125" s="2225"/>
      <c r="S125" s="2225"/>
      <c r="T125" s="2225"/>
      <c r="U125" s="2225"/>
      <c r="V125" s="2225"/>
      <c r="W125" s="2225"/>
      <c r="X125" s="2225"/>
      <c r="Y125" s="2225"/>
      <c r="Z125" s="2225"/>
    </row>
    <row r="126" spans="1:26" ht="60" x14ac:dyDescent="0.2">
      <c r="A126" s="2225" t="s">
        <v>4679</v>
      </c>
      <c r="B126" s="2225" t="s">
        <v>4673</v>
      </c>
      <c r="C126" s="2223" t="s">
        <v>1039</v>
      </c>
      <c r="D126" s="2225"/>
      <c r="E126" s="2227">
        <v>22665000</v>
      </c>
      <c r="F126" s="2225"/>
      <c r="G126" s="2225"/>
      <c r="H126" s="2225"/>
      <c r="I126" s="2225"/>
      <c r="J126" s="2225"/>
      <c r="K126" s="2225" t="s">
        <v>4470</v>
      </c>
      <c r="L126" s="2225" t="s">
        <v>4471</v>
      </c>
      <c r="M126" s="2225" t="s">
        <v>4459</v>
      </c>
      <c r="N126" s="2225" t="s">
        <v>4378</v>
      </c>
      <c r="O126" s="2225" t="s">
        <v>4486</v>
      </c>
      <c r="P126" s="2225" t="s">
        <v>4409</v>
      </c>
      <c r="Q126" s="2225" t="s">
        <v>4487</v>
      </c>
      <c r="R126" s="2227">
        <v>22665000</v>
      </c>
      <c r="S126" s="2225" t="s">
        <v>297</v>
      </c>
      <c r="T126" s="2225" t="s">
        <v>4478</v>
      </c>
      <c r="U126" s="2225" t="s">
        <v>4412</v>
      </c>
      <c r="V126" s="2225" t="s">
        <v>4414</v>
      </c>
      <c r="W126" s="2225" t="s">
        <v>4667</v>
      </c>
      <c r="X126" s="2225" t="s">
        <v>4574</v>
      </c>
      <c r="Y126" s="2225"/>
      <c r="Z126" s="2225"/>
    </row>
    <row r="127" spans="1:26" x14ac:dyDescent="0.2">
      <c r="A127" s="2225"/>
      <c r="B127" s="2225"/>
      <c r="C127" s="2225"/>
      <c r="D127" s="2225"/>
      <c r="E127" s="2225"/>
      <c r="F127" s="2225"/>
      <c r="G127" s="2225"/>
      <c r="H127" s="2225"/>
      <c r="I127" s="2225"/>
      <c r="J127" s="2225"/>
      <c r="K127" s="2225"/>
      <c r="L127" s="2225"/>
      <c r="M127" s="2225"/>
      <c r="N127" s="2225"/>
      <c r="O127" s="2225"/>
      <c r="P127" s="2225"/>
      <c r="Q127" s="2225"/>
      <c r="R127" s="2225"/>
      <c r="S127" s="2225"/>
      <c r="T127" s="2225"/>
      <c r="U127" s="2225"/>
      <c r="V127" s="2225"/>
      <c r="W127" s="2225"/>
      <c r="X127" s="2225"/>
      <c r="Y127" s="2225"/>
      <c r="Z127" s="2225"/>
    </row>
    <row r="128" spans="1:26" ht="73.5" customHeight="1" x14ac:dyDescent="0.2">
      <c r="A128" s="2225" t="s">
        <v>4680</v>
      </c>
      <c r="B128" s="2225" t="s">
        <v>4673</v>
      </c>
      <c r="C128" s="2223" t="s">
        <v>1039</v>
      </c>
      <c r="D128" s="2225"/>
      <c r="E128" s="2227">
        <v>6000000</v>
      </c>
      <c r="F128" s="2225"/>
      <c r="G128" s="2225"/>
      <c r="H128" s="2225"/>
      <c r="I128" s="2225"/>
      <c r="J128" s="2225"/>
      <c r="K128" s="2225" t="s">
        <v>4375</v>
      </c>
      <c r="L128" s="2225" t="s">
        <v>4658</v>
      </c>
      <c r="M128" s="2225" t="s">
        <v>4459</v>
      </c>
      <c r="N128" s="2225" t="s">
        <v>4378</v>
      </c>
      <c r="O128" s="2225" t="s">
        <v>4486</v>
      </c>
      <c r="P128" s="2225" t="s">
        <v>4409</v>
      </c>
      <c r="Q128" s="2225" t="s">
        <v>4487</v>
      </c>
      <c r="R128" s="2227">
        <v>6000000</v>
      </c>
      <c r="S128" s="2225" t="s">
        <v>297</v>
      </c>
      <c r="T128" s="2225" t="s">
        <v>4478</v>
      </c>
      <c r="U128" s="2225" t="s">
        <v>4412</v>
      </c>
      <c r="V128" s="2225" t="s">
        <v>4414</v>
      </c>
      <c r="W128" s="2225" t="s">
        <v>4667</v>
      </c>
      <c r="X128" s="2225" t="s">
        <v>4574</v>
      </c>
      <c r="Y128" s="2225"/>
      <c r="Z128" s="2225"/>
    </row>
    <row r="129" spans="1:26" x14ac:dyDescent="0.2">
      <c r="A129" s="2225"/>
      <c r="B129" s="2225"/>
      <c r="C129" s="2225"/>
      <c r="D129" s="2225"/>
      <c r="E129" s="2225"/>
      <c r="F129" s="2225"/>
      <c r="G129" s="2225"/>
      <c r="H129" s="2225"/>
      <c r="I129" s="2225"/>
      <c r="J129" s="2225"/>
      <c r="K129" s="2225"/>
      <c r="L129" s="2225"/>
      <c r="M129" s="2225"/>
      <c r="N129" s="2225"/>
      <c r="O129" s="2225"/>
      <c r="P129" s="2225"/>
      <c r="Q129" s="2225"/>
      <c r="R129" s="2225"/>
      <c r="S129" s="2225"/>
      <c r="T129" s="2225"/>
      <c r="U129" s="2225"/>
      <c r="V129" s="2225"/>
      <c r="W129" s="2225"/>
      <c r="X129" s="2225"/>
      <c r="Y129" s="2225"/>
      <c r="Z129" s="2225"/>
    </row>
    <row r="130" spans="1:26" ht="45" x14ac:dyDescent="0.2">
      <c r="A130" s="2225" t="s">
        <v>4681</v>
      </c>
      <c r="B130" s="2225" t="s">
        <v>4676</v>
      </c>
      <c r="C130" s="2223" t="s">
        <v>1042</v>
      </c>
      <c r="D130" s="2225"/>
      <c r="E130" s="2227">
        <v>5000000</v>
      </c>
      <c r="F130" s="2225"/>
      <c r="G130" s="2225"/>
      <c r="H130" s="2225"/>
      <c r="I130" s="2225"/>
      <c r="J130" s="2225"/>
      <c r="K130" s="2225" t="s">
        <v>4375</v>
      </c>
      <c r="L130" s="2225" t="s">
        <v>4658</v>
      </c>
      <c r="M130" s="2225" t="s">
        <v>4459</v>
      </c>
      <c r="N130" s="2225" t="s">
        <v>4378</v>
      </c>
      <c r="O130" s="2225" t="s">
        <v>4486</v>
      </c>
      <c r="P130" s="2225" t="s">
        <v>4409</v>
      </c>
      <c r="Q130" s="2225" t="s">
        <v>4487</v>
      </c>
      <c r="R130" s="2227">
        <v>5000000</v>
      </c>
      <c r="S130" s="2225" t="s">
        <v>297</v>
      </c>
      <c r="T130" s="2225" t="s">
        <v>4478</v>
      </c>
      <c r="U130" s="2225" t="s">
        <v>4412</v>
      </c>
      <c r="V130" s="2225" t="s">
        <v>4414</v>
      </c>
      <c r="W130" s="2225" t="s">
        <v>4667</v>
      </c>
      <c r="X130" s="2225" t="s">
        <v>4574</v>
      </c>
      <c r="Y130" s="2225"/>
      <c r="Z130" s="2225"/>
    </row>
    <row r="131" spans="1:26" x14ac:dyDescent="0.2">
      <c r="A131" s="2225"/>
      <c r="B131" s="2225"/>
      <c r="C131" s="2225"/>
      <c r="D131" s="2225"/>
      <c r="E131" s="2225"/>
      <c r="F131" s="2225"/>
      <c r="G131" s="2225"/>
      <c r="H131" s="2225"/>
      <c r="I131" s="2225"/>
      <c r="J131" s="2225"/>
      <c r="K131" s="2225"/>
      <c r="L131" s="2225"/>
      <c r="M131" s="2225"/>
      <c r="N131" s="2225"/>
      <c r="O131" s="2225"/>
      <c r="P131" s="2225"/>
      <c r="Q131" s="2225"/>
      <c r="R131" s="2225"/>
      <c r="S131" s="2225"/>
      <c r="T131" s="2225"/>
      <c r="U131" s="2225"/>
      <c r="V131" s="2225"/>
      <c r="W131" s="2225"/>
      <c r="X131" s="2225"/>
      <c r="Y131" s="2225"/>
      <c r="Z131" s="2225"/>
    </row>
    <row r="132" spans="1:26" ht="78" customHeight="1" x14ac:dyDescent="0.2">
      <c r="A132" s="2225" t="s">
        <v>4682</v>
      </c>
      <c r="B132" s="2225" t="s">
        <v>4683</v>
      </c>
      <c r="C132" s="2223" t="s">
        <v>1046</v>
      </c>
      <c r="D132" s="2225"/>
      <c r="E132" s="2227">
        <v>10700000</v>
      </c>
      <c r="F132" s="2225"/>
      <c r="G132" s="2225"/>
      <c r="H132" s="2225"/>
      <c r="I132" s="2225"/>
      <c r="J132" s="2225"/>
      <c r="K132" s="2225" t="s">
        <v>4375</v>
      </c>
      <c r="L132" s="2225" t="s">
        <v>4658</v>
      </c>
      <c r="M132" s="2225" t="s">
        <v>4459</v>
      </c>
      <c r="N132" s="2225" t="s">
        <v>4378</v>
      </c>
      <c r="O132" s="2225" t="s">
        <v>4486</v>
      </c>
      <c r="P132" s="2225" t="s">
        <v>4409</v>
      </c>
      <c r="Q132" s="2225" t="s">
        <v>4487</v>
      </c>
      <c r="R132" s="2227">
        <v>10700000</v>
      </c>
      <c r="S132" s="2225" t="s">
        <v>297</v>
      </c>
      <c r="T132" s="2225" t="s">
        <v>4478</v>
      </c>
      <c r="U132" s="2225" t="s">
        <v>4412</v>
      </c>
      <c r="V132" s="2225" t="s">
        <v>4414</v>
      </c>
      <c r="W132" s="2225" t="s">
        <v>4667</v>
      </c>
      <c r="X132" s="2225" t="s">
        <v>4574</v>
      </c>
      <c r="Y132" s="2225"/>
      <c r="Z132" s="2225"/>
    </row>
    <row r="133" spans="1:26" x14ac:dyDescent="0.2">
      <c r="A133" s="2225"/>
      <c r="B133" s="2225"/>
      <c r="C133" s="2225"/>
      <c r="D133" s="2225"/>
      <c r="E133" s="2225"/>
      <c r="F133" s="2225"/>
      <c r="G133" s="2225"/>
      <c r="H133" s="2225"/>
      <c r="I133" s="2225"/>
      <c r="J133" s="2225"/>
      <c r="K133" s="2225"/>
      <c r="L133" s="2225"/>
      <c r="M133" s="2225"/>
      <c r="N133" s="2225"/>
      <c r="O133" s="2225"/>
      <c r="P133" s="2225"/>
      <c r="Q133" s="2225"/>
      <c r="R133" s="2225"/>
      <c r="S133" s="2225"/>
      <c r="T133" s="2225"/>
      <c r="U133" s="2225"/>
      <c r="V133" s="2225"/>
      <c r="W133" s="2225"/>
      <c r="X133" s="2225"/>
      <c r="Y133" s="2225"/>
      <c r="Z133" s="2225"/>
    </row>
    <row r="134" spans="1:26" ht="45" x14ac:dyDescent="0.2">
      <c r="A134" s="2225" t="s">
        <v>4684</v>
      </c>
      <c r="B134" s="2225" t="s">
        <v>4685</v>
      </c>
      <c r="C134" s="2223" t="s">
        <v>1049</v>
      </c>
      <c r="D134" s="2225"/>
      <c r="E134" s="2227">
        <v>10000000</v>
      </c>
      <c r="F134" s="2225"/>
      <c r="G134" s="2225"/>
      <c r="H134" s="2225"/>
      <c r="I134" s="2225"/>
      <c r="J134" s="2225"/>
      <c r="K134" s="2225" t="s">
        <v>4375</v>
      </c>
      <c r="L134" s="2225" t="s">
        <v>4658</v>
      </c>
      <c r="M134" s="2225" t="s">
        <v>4459</v>
      </c>
      <c r="N134" s="2225" t="s">
        <v>4378</v>
      </c>
      <c r="O134" s="2225" t="s">
        <v>4486</v>
      </c>
      <c r="P134" s="2225" t="s">
        <v>4409</v>
      </c>
      <c r="Q134" s="2225" t="s">
        <v>4487</v>
      </c>
      <c r="R134" s="2227">
        <v>10000000</v>
      </c>
      <c r="S134" s="2225" t="s">
        <v>297</v>
      </c>
      <c r="T134" s="2225" t="s">
        <v>4478</v>
      </c>
      <c r="U134" s="2225" t="s">
        <v>4412</v>
      </c>
      <c r="V134" s="2225" t="s">
        <v>4414</v>
      </c>
      <c r="W134" s="2225" t="s">
        <v>4667</v>
      </c>
      <c r="X134" s="2225" t="s">
        <v>4574</v>
      </c>
      <c r="Y134" s="2225"/>
      <c r="Z134" s="2225"/>
    </row>
    <row r="135" spans="1:26" x14ac:dyDescent="0.2">
      <c r="A135" s="2225"/>
      <c r="B135" s="2225"/>
      <c r="C135" s="2225"/>
      <c r="D135" s="2225"/>
      <c r="E135" s="2225"/>
      <c r="F135" s="2225"/>
      <c r="G135" s="2225"/>
      <c r="H135" s="2225"/>
      <c r="I135" s="2225"/>
      <c r="J135" s="2225"/>
      <c r="K135" s="2225"/>
      <c r="L135" s="2225"/>
      <c r="M135" s="2225"/>
      <c r="N135" s="2225"/>
      <c r="O135" s="2225"/>
      <c r="P135" s="2225"/>
      <c r="Q135" s="2225"/>
      <c r="R135" s="2225"/>
      <c r="S135" s="2225"/>
      <c r="T135" s="2225"/>
      <c r="U135" s="2225"/>
      <c r="V135" s="2225"/>
      <c r="W135" s="2225"/>
      <c r="X135" s="2225"/>
      <c r="Y135" s="2225"/>
      <c r="Z135" s="2225"/>
    </row>
    <row r="136" spans="1:26" ht="60" x14ac:dyDescent="0.2">
      <c r="A136" s="2225" t="s">
        <v>4686</v>
      </c>
      <c r="B136" s="2225" t="s">
        <v>4687</v>
      </c>
      <c r="C136" s="2223" t="s">
        <v>1042</v>
      </c>
      <c r="D136" s="2225"/>
      <c r="E136" s="2227">
        <v>35782500</v>
      </c>
      <c r="F136" s="2225" t="s">
        <v>7</v>
      </c>
      <c r="G136" s="2225" t="s">
        <v>3741</v>
      </c>
      <c r="H136" s="2225" t="s">
        <v>3798</v>
      </c>
      <c r="I136" s="2225" t="s">
        <v>287</v>
      </c>
      <c r="J136" s="2225" t="s">
        <v>287</v>
      </c>
      <c r="K136" s="2225" t="s">
        <v>4470</v>
      </c>
      <c r="L136" s="2225" t="s">
        <v>4471</v>
      </c>
      <c r="M136" s="2225" t="s">
        <v>4459</v>
      </c>
      <c r="N136" s="2225" t="s">
        <v>4378</v>
      </c>
      <c r="O136" s="2225" t="s">
        <v>4486</v>
      </c>
      <c r="P136" s="2225" t="s">
        <v>4409</v>
      </c>
      <c r="Q136" s="2225" t="s">
        <v>4487</v>
      </c>
      <c r="R136" s="2227">
        <v>35782500</v>
      </c>
      <c r="S136" s="2225" t="s">
        <v>297</v>
      </c>
      <c r="T136" s="2225" t="s">
        <v>4478</v>
      </c>
      <c r="U136" s="2225" t="s">
        <v>4412</v>
      </c>
      <c r="V136" s="2225" t="s">
        <v>4414</v>
      </c>
      <c r="W136" s="2225" t="s">
        <v>4640</v>
      </c>
      <c r="X136" s="2225" t="s">
        <v>4490</v>
      </c>
      <c r="Y136" s="2225"/>
      <c r="Z136" s="2225"/>
    </row>
    <row r="137" spans="1:26" x14ac:dyDescent="0.2">
      <c r="A137" s="2225"/>
      <c r="B137" s="2225"/>
      <c r="C137" s="2225"/>
      <c r="D137" s="2225"/>
      <c r="E137" s="2225"/>
      <c r="F137" s="2225"/>
      <c r="G137" s="2225"/>
      <c r="H137" s="2225"/>
      <c r="I137" s="2225"/>
      <c r="J137" s="2225"/>
      <c r="K137" s="2225"/>
      <c r="L137" s="2225"/>
      <c r="M137" s="2225"/>
      <c r="N137" s="2225"/>
      <c r="O137" s="2225"/>
      <c r="P137" s="2225"/>
      <c r="Q137" s="2225"/>
      <c r="R137" s="2225"/>
      <c r="S137" s="2225"/>
      <c r="T137" s="2225"/>
      <c r="U137" s="2225"/>
      <c r="V137" s="2225"/>
      <c r="W137" s="2225"/>
      <c r="X137" s="2225"/>
      <c r="Y137" s="2225"/>
      <c r="Z137" s="2225"/>
    </row>
    <row r="138" spans="1:26" ht="91.5" customHeight="1" x14ac:dyDescent="0.2">
      <c r="A138" s="2225" t="s">
        <v>4688</v>
      </c>
      <c r="B138" s="2225" t="s">
        <v>4689</v>
      </c>
      <c r="C138" s="2223" t="s">
        <v>1026</v>
      </c>
      <c r="D138" s="2225"/>
      <c r="E138" s="2227">
        <v>41552500</v>
      </c>
      <c r="F138" s="2225" t="s">
        <v>7</v>
      </c>
      <c r="G138" s="2225" t="s">
        <v>3741</v>
      </c>
      <c r="H138" s="2225" t="s">
        <v>3798</v>
      </c>
      <c r="I138" s="2225" t="s">
        <v>287</v>
      </c>
      <c r="J138" s="2225" t="s">
        <v>287</v>
      </c>
      <c r="K138" s="2225" t="s">
        <v>4470</v>
      </c>
      <c r="L138" s="2225" t="s">
        <v>4471</v>
      </c>
      <c r="M138" s="2225" t="s">
        <v>4459</v>
      </c>
      <c r="N138" s="2225" t="s">
        <v>4378</v>
      </c>
      <c r="O138" s="2225" t="s">
        <v>4486</v>
      </c>
      <c r="P138" s="2225" t="s">
        <v>4409</v>
      </c>
      <c r="Q138" s="2225" t="s">
        <v>4487</v>
      </c>
      <c r="R138" s="2227">
        <v>41552500</v>
      </c>
      <c r="S138" s="2225" t="s">
        <v>297</v>
      </c>
      <c r="T138" s="2225" t="s">
        <v>4478</v>
      </c>
      <c r="U138" s="2225" t="s">
        <v>4412</v>
      </c>
      <c r="V138" s="2225" t="s">
        <v>4414</v>
      </c>
      <c r="W138" s="2225" t="s">
        <v>4667</v>
      </c>
      <c r="X138" s="2225" t="s">
        <v>4574</v>
      </c>
      <c r="Y138" s="2225"/>
      <c r="Z138" s="2225"/>
    </row>
    <row r="139" spans="1:26" ht="15.75" thickBot="1" x14ac:dyDescent="0.25">
      <c r="A139" s="2225"/>
      <c r="B139" s="2225"/>
      <c r="C139" s="2225"/>
      <c r="D139" s="2225"/>
      <c r="E139" s="2225"/>
      <c r="F139" s="2225"/>
      <c r="G139" s="2225"/>
      <c r="H139" s="2225"/>
      <c r="I139" s="2225"/>
      <c r="J139" s="2225"/>
      <c r="K139" s="2225"/>
      <c r="L139" s="2225"/>
      <c r="M139" s="2225"/>
      <c r="N139" s="2225"/>
      <c r="O139" s="2225"/>
      <c r="P139" s="2225"/>
      <c r="Q139" s="2225"/>
      <c r="R139" s="2225"/>
      <c r="S139" s="2225"/>
      <c r="T139" s="2225"/>
      <c r="U139" s="2225"/>
      <c r="V139" s="2225"/>
      <c r="W139" s="2225"/>
      <c r="X139" s="2225"/>
      <c r="Y139" s="2225"/>
      <c r="Z139" s="2225"/>
    </row>
    <row r="140" spans="1:26" ht="15.75" thickTop="1" x14ac:dyDescent="0.2">
      <c r="A140" s="2228" t="s">
        <v>4300</v>
      </c>
      <c r="B140" s="2228"/>
      <c r="C140" s="2228"/>
      <c r="D140" s="2228"/>
      <c r="E140" s="2228">
        <v>804960000</v>
      </c>
      <c r="F140" s="2228"/>
      <c r="G140" s="2228"/>
      <c r="H140" s="2228"/>
      <c r="I140" s="2228"/>
      <c r="J140" s="2228"/>
      <c r="K140" s="2228"/>
      <c r="L140" s="2228"/>
      <c r="M140" s="2228"/>
      <c r="N140" s="2228"/>
      <c r="O140" s="2228"/>
      <c r="P140" s="2228"/>
      <c r="Q140" s="2228"/>
      <c r="R140" s="2228">
        <v>592364500</v>
      </c>
      <c r="S140" s="2228"/>
      <c r="T140" s="2228"/>
      <c r="U140" s="2228"/>
      <c r="V140" s="2228"/>
      <c r="W140" s="2228"/>
      <c r="X140" s="2228"/>
      <c r="Y140" s="2228"/>
      <c r="Z140" s="2228"/>
    </row>
    <row r="141" spans="1:26" x14ac:dyDescent="0.2">
      <c r="A141" s="2220" t="s">
        <v>4301</v>
      </c>
      <c r="B141" s="2220"/>
      <c r="C141" s="2220"/>
      <c r="D141" s="2220"/>
      <c r="E141" s="2220"/>
      <c r="F141" s="2220"/>
      <c r="G141" s="2220"/>
      <c r="H141" s="2220"/>
      <c r="I141" s="2220"/>
      <c r="J141" s="2220"/>
      <c r="K141" s="2220"/>
      <c r="L141" s="2220"/>
      <c r="M141" s="2220"/>
      <c r="N141" s="2220"/>
      <c r="O141" s="2220"/>
      <c r="P141" s="2220"/>
      <c r="Q141" s="2220"/>
      <c r="R141" s="2220"/>
      <c r="S141" s="2220"/>
      <c r="T141" s="2220"/>
      <c r="U141" s="2220"/>
      <c r="V141" s="2220"/>
      <c r="W141" s="2220"/>
      <c r="X141" s="2220"/>
      <c r="Y141" s="2220"/>
      <c r="Z141" s="2220"/>
    </row>
    <row r="145" spans="1:30" x14ac:dyDescent="0.2">
      <c r="A145" s="3046" t="s">
        <v>6412</v>
      </c>
      <c r="B145" s="3047"/>
      <c r="C145" s="3047"/>
      <c r="D145" s="3047"/>
      <c r="E145" s="3047"/>
      <c r="F145" s="3047"/>
      <c r="G145" s="3047"/>
      <c r="H145" s="2220"/>
      <c r="I145" s="2220"/>
      <c r="J145" s="2220"/>
      <c r="K145" s="2220"/>
      <c r="L145" s="2220"/>
      <c r="M145" s="2220"/>
      <c r="N145" s="2220"/>
      <c r="O145" s="2220"/>
      <c r="P145" s="2220"/>
      <c r="Q145" s="2220"/>
      <c r="R145" s="2220"/>
      <c r="S145" s="2220"/>
      <c r="T145" s="2220"/>
      <c r="U145" s="2220"/>
      <c r="V145" s="2220"/>
      <c r="W145" s="2220"/>
      <c r="X145" s="2220"/>
      <c r="Y145" s="2220"/>
      <c r="Z145" s="2220"/>
      <c r="AA145" s="2220"/>
      <c r="AB145" s="2220"/>
      <c r="AC145" s="2220"/>
      <c r="AD145" s="2220"/>
    </row>
    <row r="146" spans="1:30" ht="17.25" customHeight="1" x14ac:dyDescent="0.2">
      <c r="A146" s="3044" t="s">
        <v>6405</v>
      </c>
      <c r="B146" s="3045"/>
      <c r="C146" s="3045"/>
      <c r="D146" s="3045"/>
      <c r="E146" s="2221"/>
      <c r="F146" s="2221"/>
      <c r="G146" s="2221"/>
      <c r="H146" s="2221"/>
      <c r="I146" s="2221"/>
      <c r="J146" s="2221"/>
      <c r="K146" s="2221"/>
      <c r="L146" s="2221"/>
      <c r="M146" s="2221"/>
      <c r="N146" s="2221"/>
      <c r="O146" s="2221"/>
      <c r="P146" s="2221"/>
      <c r="Q146" s="2221"/>
      <c r="R146" s="2221"/>
      <c r="S146" s="2221"/>
      <c r="T146" s="2221"/>
      <c r="U146" s="2221"/>
      <c r="V146" s="2221"/>
      <c r="W146" s="2221"/>
      <c r="X146" s="2221"/>
      <c r="Y146" s="2221"/>
      <c r="Z146" s="2221"/>
      <c r="AA146" s="2221"/>
      <c r="AB146" s="2221"/>
      <c r="AC146" s="2221"/>
      <c r="AD146" s="2221"/>
    </row>
    <row r="147" spans="1:30" ht="68.25" customHeight="1" x14ac:dyDescent="0.2">
      <c r="A147" s="2222"/>
      <c r="B147" s="3038" t="s">
        <v>4259</v>
      </c>
      <c r="C147" s="3040"/>
      <c r="D147" s="3040"/>
      <c r="E147" s="3040"/>
      <c r="F147" s="3040"/>
      <c r="G147" s="3040"/>
      <c r="H147" s="3040"/>
      <c r="I147" s="3040"/>
      <c r="J147" s="3039"/>
      <c r="K147" s="3038" t="s">
        <v>4302</v>
      </c>
      <c r="L147" s="3039"/>
      <c r="M147" s="2223" t="s">
        <v>4303</v>
      </c>
      <c r="N147" s="3038" t="s">
        <v>4314</v>
      </c>
      <c r="O147" s="3039"/>
      <c r="P147" s="3038" t="s">
        <v>4304</v>
      </c>
      <c r="Q147" s="3039"/>
      <c r="R147" s="3038" t="s">
        <v>4305</v>
      </c>
      <c r="S147" s="3039"/>
      <c r="T147" s="3038" t="s">
        <v>4265</v>
      </c>
      <c r="U147" s="3040"/>
      <c r="V147" s="3040"/>
      <c r="W147" s="3039"/>
      <c r="X147" s="3038" t="s">
        <v>4315</v>
      </c>
      <c r="Y147" s="3040"/>
      <c r="Z147" s="3040"/>
      <c r="AA147" s="3039"/>
      <c r="AB147" s="2223" t="s">
        <v>4267</v>
      </c>
      <c r="AC147" s="2223" t="s">
        <v>4268</v>
      </c>
    </row>
    <row r="148" spans="1:30" ht="93.75" customHeight="1" thickBot="1" x14ac:dyDescent="0.25">
      <c r="A148" s="2224" t="s">
        <v>4269</v>
      </c>
      <c r="B148" s="2224" t="s">
        <v>4270</v>
      </c>
      <c r="C148" s="2224" t="s">
        <v>4271</v>
      </c>
      <c r="D148" s="2224" t="s">
        <v>4272</v>
      </c>
      <c r="E148" s="2224" t="s">
        <v>4273</v>
      </c>
      <c r="F148" s="2224" t="s">
        <v>4274</v>
      </c>
      <c r="G148" s="2224" t="s">
        <v>4275</v>
      </c>
      <c r="H148" s="2224" t="s">
        <v>4276</v>
      </c>
      <c r="I148" s="2224" t="s">
        <v>4277</v>
      </c>
      <c r="J148" s="2224" t="s">
        <v>4278</v>
      </c>
      <c r="K148" s="2224" t="s">
        <v>4279</v>
      </c>
      <c r="L148" s="2224" t="s">
        <v>4280</v>
      </c>
      <c r="M148" s="2224" t="s">
        <v>4307</v>
      </c>
      <c r="N148" s="2224" t="s">
        <v>4317</v>
      </c>
      <c r="O148" s="2229" t="s">
        <v>4722</v>
      </c>
      <c r="P148" s="2224" t="s">
        <v>4308</v>
      </c>
      <c r="Q148" s="2229" t="s">
        <v>4122</v>
      </c>
      <c r="R148" s="2224" t="s">
        <v>4310</v>
      </c>
      <c r="S148" s="2224" t="s">
        <v>4311</v>
      </c>
      <c r="T148" s="2224" t="s">
        <v>4291</v>
      </c>
      <c r="U148" s="2224" t="s">
        <v>4292</v>
      </c>
      <c r="V148" s="2224" t="s">
        <v>4293</v>
      </c>
      <c r="W148" s="2224" t="s">
        <v>4294</v>
      </c>
      <c r="X148" s="2224" t="s">
        <v>4295</v>
      </c>
      <c r="Y148" s="2224" t="s">
        <v>4318</v>
      </c>
      <c r="Z148" s="2224" t="s">
        <v>4319</v>
      </c>
      <c r="AA148" s="2224" t="s">
        <v>4298</v>
      </c>
      <c r="AB148" s="2229" t="s">
        <v>4721</v>
      </c>
      <c r="AC148" s="2229" t="s">
        <v>4721</v>
      </c>
    </row>
    <row r="149" spans="1:30" ht="45.75" thickTop="1" x14ac:dyDescent="0.2">
      <c r="A149" s="2222" t="s">
        <v>3733</v>
      </c>
      <c r="B149" s="2225"/>
      <c r="C149" s="2225"/>
      <c r="D149" s="2225"/>
      <c r="E149" s="2225"/>
      <c r="F149" s="2225"/>
      <c r="G149" s="2225"/>
      <c r="H149" s="2225"/>
      <c r="I149" s="2225" t="s">
        <v>3734</v>
      </c>
      <c r="J149" s="2225"/>
      <c r="K149" s="2225" t="s">
        <v>3735</v>
      </c>
      <c r="L149" s="2225" t="s">
        <v>1762</v>
      </c>
      <c r="M149" s="2225" t="s">
        <v>3737</v>
      </c>
      <c r="N149" s="2225" t="s">
        <v>3735</v>
      </c>
      <c r="O149" s="2225" t="s">
        <v>3794</v>
      </c>
      <c r="P149" s="2225" t="s">
        <v>3794</v>
      </c>
      <c r="Q149" s="2225" t="s">
        <v>3794</v>
      </c>
      <c r="R149" s="2225" t="s">
        <v>3735</v>
      </c>
      <c r="S149" s="2225" t="s">
        <v>3737</v>
      </c>
      <c r="T149" s="2225"/>
      <c r="U149" s="2225" t="s">
        <v>1762</v>
      </c>
      <c r="V149" s="2225" t="s">
        <v>733</v>
      </c>
      <c r="W149" s="2225" t="s">
        <v>1762</v>
      </c>
      <c r="X149" s="2225" t="s">
        <v>3735</v>
      </c>
      <c r="Y149" s="2225"/>
      <c r="Z149" s="2225" t="s">
        <v>3985</v>
      </c>
      <c r="AA149" s="2225"/>
      <c r="AB149" s="2225"/>
      <c r="AC149" s="2225"/>
    </row>
    <row r="150" spans="1:30" ht="15.75" thickBot="1" x14ac:dyDescent="0.25">
      <c r="A150" s="2226"/>
      <c r="B150" s="2226"/>
      <c r="C150" s="2226"/>
      <c r="D150" s="2226"/>
      <c r="E150" s="2226"/>
      <c r="F150" s="2226"/>
      <c r="G150" s="2226"/>
      <c r="H150" s="2226"/>
      <c r="I150" s="2226"/>
      <c r="J150" s="2226"/>
      <c r="K150" s="2226"/>
      <c r="L150" s="2226"/>
      <c r="M150" s="2226"/>
      <c r="N150" s="2226"/>
      <c r="O150" s="2226"/>
      <c r="P150" s="2226"/>
      <c r="Q150" s="2226"/>
      <c r="R150" s="2226"/>
      <c r="S150" s="2226"/>
      <c r="T150" s="2226"/>
      <c r="U150" s="2226"/>
      <c r="V150" s="2226"/>
      <c r="W150" s="2226"/>
      <c r="X150" s="2226"/>
      <c r="Y150" s="2226"/>
      <c r="Z150" s="2226"/>
      <c r="AA150" s="2226"/>
      <c r="AB150" s="2226"/>
      <c r="AC150" s="2226"/>
    </row>
    <row r="151" spans="1:30" ht="111" customHeight="1" thickTop="1" x14ac:dyDescent="0.2">
      <c r="A151" s="2225" t="s">
        <v>4690</v>
      </c>
      <c r="B151" s="2225" t="s">
        <v>4691</v>
      </c>
      <c r="C151" s="2223" t="s">
        <v>1026</v>
      </c>
      <c r="D151" s="2225" t="s">
        <v>3816</v>
      </c>
      <c r="E151" s="2227">
        <v>3400000000</v>
      </c>
      <c r="F151" s="2225" t="s">
        <v>4090</v>
      </c>
      <c r="G151" s="2225" t="s">
        <v>3883</v>
      </c>
      <c r="H151" s="2225" t="s">
        <v>3798</v>
      </c>
      <c r="I151" s="2225" t="s">
        <v>3884</v>
      </c>
      <c r="J151" s="2225" t="s">
        <v>4091</v>
      </c>
      <c r="K151" s="2225" t="s">
        <v>4471</v>
      </c>
      <c r="L151" s="2225" t="s">
        <v>4472</v>
      </c>
      <c r="M151" s="2225" t="s">
        <v>4485</v>
      </c>
      <c r="N151" s="2225" t="s">
        <v>297</v>
      </c>
      <c r="O151" s="2225" t="s">
        <v>297</v>
      </c>
      <c r="P151" s="2225" t="s">
        <v>4394</v>
      </c>
      <c r="Q151" s="2225" t="s">
        <v>4651</v>
      </c>
      <c r="R151" s="2225" t="s">
        <v>4488</v>
      </c>
      <c r="S151" s="2225" t="s">
        <v>4489</v>
      </c>
      <c r="T151" s="2227">
        <v>3400000000</v>
      </c>
      <c r="U151" s="2225" t="s">
        <v>4426</v>
      </c>
      <c r="V151" s="2225" t="s">
        <v>4490</v>
      </c>
      <c r="W151" s="2225" t="s">
        <v>3752</v>
      </c>
      <c r="X151" s="2225" t="s">
        <v>4692</v>
      </c>
      <c r="Y151" s="2225" t="s">
        <v>4693</v>
      </c>
      <c r="Z151" s="2225" t="s">
        <v>4694</v>
      </c>
      <c r="AA151" s="2227">
        <v>3400000000</v>
      </c>
      <c r="AB151" s="2225"/>
      <c r="AC151" s="2225"/>
    </row>
    <row r="152" spans="1:30" x14ac:dyDescent="0.2">
      <c r="A152" s="2225"/>
      <c r="B152" s="2225"/>
      <c r="C152" s="2225"/>
      <c r="D152" s="2225"/>
      <c r="E152" s="2225"/>
      <c r="F152" s="2225"/>
      <c r="G152" s="2225"/>
      <c r="H152" s="2225"/>
      <c r="I152" s="2225"/>
      <c r="J152" s="2225"/>
      <c r="K152" s="2225"/>
      <c r="L152" s="2225"/>
      <c r="M152" s="2225"/>
      <c r="N152" s="2225"/>
      <c r="O152" s="2225"/>
      <c r="P152" s="2225"/>
      <c r="Q152" s="2225"/>
      <c r="R152" s="2225"/>
      <c r="S152" s="2225"/>
      <c r="T152" s="2225"/>
      <c r="U152" s="2225"/>
      <c r="V152" s="2225"/>
      <c r="W152" s="2225"/>
      <c r="X152" s="2225"/>
      <c r="Y152" s="2225"/>
      <c r="Z152" s="2225"/>
      <c r="AA152" s="2225"/>
      <c r="AB152" s="2225"/>
      <c r="AC152" s="2225"/>
    </row>
    <row r="153" spans="1:30" ht="106.5" customHeight="1" x14ac:dyDescent="0.2">
      <c r="A153" s="2225" t="s">
        <v>4695</v>
      </c>
      <c r="B153" s="2225" t="s">
        <v>4696</v>
      </c>
      <c r="C153" s="2223" t="s">
        <v>1026</v>
      </c>
      <c r="D153" s="2225" t="s">
        <v>3816</v>
      </c>
      <c r="E153" s="2227">
        <v>44400000</v>
      </c>
      <c r="F153" s="2225" t="s">
        <v>7</v>
      </c>
      <c r="G153" s="2225" t="s">
        <v>3741</v>
      </c>
      <c r="H153" s="2225" t="s">
        <v>3798</v>
      </c>
      <c r="I153" s="2225" t="s">
        <v>287</v>
      </c>
      <c r="J153" s="2225" t="s">
        <v>287</v>
      </c>
      <c r="K153" s="2225" t="s">
        <v>297</v>
      </c>
      <c r="L153" s="2225" t="s">
        <v>4471</v>
      </c>
      <c r="M153" s="2225" t="s">
        <v>297</v>
      </c>
      <c r="N153" s="2225" t="s">
        <v>297</v>
      </c>
      <c r="O153" s="2225" t="s">
        <v>297</v>
      </c>
      <c r="P153" s="2225" t="s">
        <v>4645</v>
      </c>
      <c r="Q153" s="2225" t="s">
        <v>4486</v>
      </c>
      <c r="R153" s="2225" t="s">
        <v>4409</v>
      </c>
      <c r="S153" s="2225" t="s">
        <v>4411</v>
      </c>
      <c r="T153" s="2225" t="s">
        <v>297</v>
      </c>
      <c r="U153" s="2225" t="s">
        <v>297</v>
      </c>
      <c r="V153" s="2225" t="s">
        <v>4412</v>
      </c>
      <c r="W153" s="2225" t="s">
        <v>4414</v>
      </c>
      <c r="X153" s="2225" t="s">
        <v>4461</v>
      </c>
      <c r="Y153" s="2225" t="s">
        <v>21</v>
      </c>
      <c r="Z153" s="2225" t="s">
        <v>4034</v>
      </c>
      <c r="AA153" s="2225" t="s">
        <v>297</v>
      </c>
      <c r="AB153" s="2225"/>
      <c r="AC153" s="2225"/>
    </row>
    <row r="154" spans="1:30" x14ac:dyDescent="0.2">
      <c r="A154" s="2225"/>
      <c r="B154" s="2225"/>
      <c r="C154" s="2225"/>
      <c r="D154" s="2225"/>
      <c r="E154" s="2225"/>
      <c r="F154" s="2225"/>
      <c r="G154" s="2225"/>
      <c r="H154" s="2225"/>
      <c r="I154" s="2225"/>
      <c r="J154" s="2225"/>
      <c r="K154" s="2225"/>
      <c r="L154" s="2225"/>
      <c r="M154" s="2225"/>
      <c r="N154" s="2225"/>
      <c r="O154" s="2225"/>
      <c r="P154" s="2225"/>
      <c r="Q154" s="2225"/>
      <c r="R154" s="2225"/>
      <c r="S154" s="2225"/>
      <c r="T154" s="2225" t="s">
        <v>297</v>
      </c>
      <c r="U154" s="2225" t="s">
        <v>297</v>
      </c>
      <c r="V154" s="2225" t="s">
        <v>297</v>
      </c>
      <c r="W154" s="2225" t="s">
        <v>297</v>
      </c>
      <c r="X154" s="2225"/>
      <c r="Y154" s="2225"/>
      <c r="Z154" s="2225"/>
      <c r="AA154" s="2225"/>
      <c r="AB154" s="2225"/>
      <c r="AC154" s="2225"/>
    </row>
    <row r="155" spans="1:30" ht="101.25" customHeight="1" x14ac:dyDescent="0.2">
      <c r="A155" s="2225" t="s">
        <v>4697</v>
      </c>
      <c r="B155" s="2225" t="s">
        <v>4698</v>
      </c>
      <c r="C155" s="2223" t="s">
        <v>1026</v>
      </c>
      <c r="D155" s="2225" t="s">
        <v>3816</v>
      </c>
      <c r="E155" s="2227">
        <v>49000000</v>
      </c>
      <c r="F155" s="2225" t="s">
        <v>7</v>
      </c>
      <c r="G155" s="2225" t="s">
        <v>3741</v>
      </c>
      <c r="H155" s="2225" t="s">
        <v>3798</v>
      </c>
      <c r="I155" s="2225" t="s">
        <v>287</v>
      </c>
      <c r="J155" s="2225" t="s">
        <v>287</v>
      </c>
      <c r="K155" s="2225" t="s">
        <v>297</v>
      </c>
      <c r="L155" s="2225" t="s">
        <v>4699</v>
      </c>
      <c r="M155" s="2225" t="s">
        <v>297</v>
      </c>
      <c r="N155" s="2225" t="s">
        <v>297</v>
      </c>
      <c r="O155" s="2225" t="s">
        <v>297</v>
      </c>
      <c r="P155" s="2225" t="s">
        <v>4657</v>
      </c>
      <c r="Q155" s="2225" t="s">
        <v>4639</v>
      </c>
      <c r="R155" s="2225" t="s">
        <v>297</v>
      </c>
      <c r="S155" s="2225" t="s">
        <v>4485</v>
      </c>
      <c r="T155" s="2227">
        <v>49000000</v>
      </c>
      <c r="U155" s="2225" t="s">
        <v>297</v>
      </c>
      <c r="V155" s="2225" t="s">
        <v>4423</v>
      </c>
      <c r="W155" s="2225" t="s">
        <v>4409</v>
      </c>
      <c r="X155" s="2225" t="s">
        <v>4411</v>
      </c>
      <c r="Y155" s="2225" t="s">
        <v>4700</v>
      </c>
      <c r="Z155" s="2225" t="s">
        <v>4701</v>
      </c>
      <c r="AA155" s="2227">
        <v>49000000</v>
      </c>
      <c r="AB155" s="2225"/>
      <c r="AC155" s="2225"/>
    </row>
    <row r="156" spans="1:30" x14ac:dyDescent="0.2">
      <c r="A156" s="2225"/>
      <c r="B156" s="2225"/>
      <c r="C156" s="2225"/>
      <c r="D156" s="2225"/>
      <c r="E156" s="2225"/>
      <c r="F156" s="2225"/>
      <c r="G156" s="2225"/>
      <c r="H156" s="2225"/>
      <c r="I156" s="2225"/>
      <c r="J156" s="2225"/>
      <c r="K156" s="2225"/>
      <c r="L156" s="2225"/>
      <c r="M156" s="2225"/>
      <c r="N156" s="2225"/>
      <c r="O156" s="2225"/>
      <c r="P156" s="2225"/>
      <c r="Q156" s="2225"/>
      <c r="R156" s="2225"/>
      <c r="S156" s="2225"/>
      <c r="T156" s="2225"/>
      <c r="U156" s="2225"/>
      <c r="V156" s="2225"/>
      <c r="W156" s="2225"/>
      <c r="X156" s="2225"/>
      <c r="Y156" s="2225"/>
      <c r="Z156" s="2225"/>
      <c r="AA156" s="2225"/>
      <c r="AB156" s="2225"/>
      <c r="AC156" s="2225"/>
    </row>
    <row r="157" spans="1:30" ht="101.25" customHeight="1" x14ac:dyDescent="0.2">
      <c r="A157" s="2225" t="s">
        <v>4702</v>
      </c>
      <c r="B157" s="2225" t="s">
        <v>4703</v>
      </c>
      <c r="C157" s="2223" t="s">
        <v>1039</v>
      </c>
      <c r="D157" s="2225" t="s">
        <v>3816</v>
      </c>
      <c r="E157" s="2227">
        <v>49000000</v>
      </c>
      <c r="F157" s="2225" t="s">
        <v>7</v>
      </c>
      <c r="G157" s="2225" t="s">
        <v>3741</v>
      </c>
      <c r="H157" s="2225" t="s">
        <v>3798</v>
      </c>
      <c r="I157" s="2225" t="s">
        <v>287</v>
      </c>
      <c r="J157" s="2225" t="s">
        <v>287</v>
      </c>
      <c r="K157" s="2225" t="s">
        <v>297</v>
      </c>
      <c r="L157" s="2225" t="s">
        <v>4699</v>
      </c>
      <c r="M157" s="2225" t="s">
        <v>297</v>
      </c>
      <c r="N157" s="2225" t="s">
        <v>297</v>
      </c>
      <c r="O157" s="2225" t="s">
        <v>297</v>
      </c>
      <c r="P157" s="2225" t="s">
        <v>4657</v>
      </c>
      <c r="Q157" s="2225" t="s">
        <v>4639</v>
      </c>
      <c r="R157" s="2225" t="s">
        <v>297</v>
      </c>
      <c r="S157" s="2225" t="s">
        <v>4485</v>
      </c>
      <c r="T157" s="2227">
        <v>49000000</v>
      </c>
      <c r="U157" s="2225" t="s">
        <v>297</v>
      </c>
      <c r="V157" s="2225" t="s">
        <v>4423</v>
      </c>
      <c r="W157" s="2225" t="s">
        <v>4409</v>
      </c>
      <c r="X157" s="2225" t="s">
        <v>4411</v>
      </c>
      <c r="Y157" s="2225" t="s">
        <v>4700</v>
      </c>
      <c r="Z157" s="2225" t="s">
        <v>4701</v>
      </c>
      <c r="AA157" s="2227">
        <v>49000000</v>
      </c>
      <c r="AB157" s="2225"/>
      <c r="AC157" s="2225"/>
    </row>
    <row r="158" spans="1:30" x14ac:dyDescent="0.2">
      <c r="A158" s="2225"/>
      <c r="B158" s="2225"/>
      <c r="C158" s="2225"/>
      <c r="D158" s="2225"/>
      <c r="E158" s="2225"/>
      <c r="F158" s="2225"/>
      <c r="G158" s="2225"/>
      <c r="H158" s="2225"/>
      <c r="I158" s="2225"/>
      <c r="J158" s="2225"/>
      <c r="K158" s="2225"/>
      <c r="L158" s="2225"/>
      <c r="M158" s="2225"/>
      <c r="N158" s="2225"/>
      <c r="O158" s="2225"/>
      <c r="P158" s="2225"/>
      <c r="Q158" s="2225"/>
      <c r="R158" s="2225"/>
      <c r="S158" s="2225"/>
      <c r="T158" s="2225"/>
      <c r="U158" s="2225"/>
      <c r="V158" s="2225"/>
      <c r="W158" s="2225"/>
      <c r="X158" s="2225"/>
      <c r="Y158" s="2225"/>
      <c r="Z158" s="2225"/>
      <c r="AA158" s="2225"/>
      <c r="AB158" s="2225"/>
      <c r="AC158" s="2225"/>
    </row>
    <row r="159" spans="1:30" ht="123.75" customHeight="1" x14ac:dyDescent="0.2">
      <c r="A159" s="2225" t="s">
        <v>4704</v>
      </c>
      <c r="B159" s="2225" t="s">
        <v>4705</v>
      </c>
      <c r="C159" s="2223" t="s">
        <v>1042</v>
      </c>
      <c r="D159" s="2225" t="s">
        <v>3816</v>
      </c>
      <c r="E159" s="2227">
        <v>49000000</v>
      </c>
      <c r="F159" s="2225" t="s">
        <v>7</v>
      </c>
      <c r="G159" s="2225" t="s">
        <v>3741</v>
      </c>
      <c r="H159" s="2225" t="s">
        <v>3798</v>
      </c>
      <c r="I159" s="2225" t="s">
        <v>287</v>
      </c>
      <c r="J159" s="2225" t="s">
        <v>287</v>
      </c>
      <c r="K159" s="2225" t="s">
        <v>297</v>
      </c>
      <c r="L159" s="2225" t="s">
        <v>4699</v>
      </c>
      <c r="M159" s="2225" t="s">
        <v>297</v>
      </c>
      <c r="N159" s="2225" t="s">
        <v>297</v>
      </c>
      <c r="O159" s="2225" t="s">
        <v>297</v>
      </c>
      <c r="P159" s="2225" t="s">
        <v>4657</v>
      </c>
      <c r="Q159" s="2225" t="s">
        <v>4639</v>
      </c>
      <c r="R159" s="2225" t="s">
        <v>297</v>
      </c>
      <c r="S159" s="2225" t="s">
        <v>4485</v>
      </c>
      <c r="T159" s="2227">
        <v>49000000</v>
      </c>
      <c r="U159" s="2225" t="s">
        <v>297</v>
      </c>
      <c r="V159" s="2225" t="s">
        <v>4423</v>
      </c>
      <c r="W159" s="2225" t="s">
        <v>4409</v>
      </c>
      <c r="X159" s="2225" t="s">
        <v>4411</v>
      </c>
      <c r="Y159" s="2225" t="s">
        <v>4034</v>
      </c>
      <c r="Z159" s="2225" t="s">
        <v>4008</v>
      </c>
      <c r="AA159" s="2227">
        <v>49000000</v>
      </c>
      <c r="AB159" s="2225"/>
      <c r="AC159" s="2225"/>
    </row>
    <row r="160" spans="1:30" x14ac:dyDescent="0.2">
      <c r="A160" s="2225"/>
      <c r="B160" s="2225"/>
      <c r="C160" s="2225"/>
      <c r="D160" s="2225"/>
      <c r="E160" s="2225"/>
      <c r="F160" s="2225"/>
      <c r="G160" s="2225"/>
      <c r="H160" s="2225"/>
      <c r="I160" s="2225"/>
      <c r="J160" s="2225"/>
      <c r="K160" s="2225"/>
      <c r="L160" s="2225"/>
      <c r="M160" s="2225"/>
      <c r="N160" s="2225"/>
      <c r="O160" s="2225"/>
      <c r="P160" s="2225"/>
      <c r="Q160" s="2225"/>
      <c r="R160" s="2225"/>
      <c r="S160" s="2225"/>
      <c r="T160" s="2225"/>
      <c r="U160" s="2225"/>
      <c r="V160" s="2225"/>
      <c r="W160" s="2225"/>
      <c r="X160" s="2225"/>
      <c r="Y160" s="2225"/>
      <c r="Z160" s="2225"/>
      <c r="AA160" s="2225"/>
      <c r="AB160" s="2225"/>
      <c r="AC160" s="2225"/>
    </row>
    <row r="161" spans="1:29" ht="110.25" customHeight="1" x14ac:dyDescent="0.2">
      <c r="A161" s="2225" t="s">
        <v>4706</v>
      </c>
      <c r="B161" s="2225" t="s">
        <v>4707</v>
      </c>
      <c r="C161" s="2223" t="s">
        <v>1046</v>
      </c>
      <c r="D161" s="2225" t="s">
        <v>3816</v>
      </c>
      <c r="E161" s="2227">
        <v>49000000</v>
      </c>
      <c r="F161" s="2225" t="s">
        <v>7</v>
      </c>
      <c r="G161" s="2225" t="s">
        <v>3741</v>
      </c>
      <c r="H161" s="2225" t="s">
        <v>3798</v>
      </c>
      <c r="I161" s="2225" t="s">
        <v>287</v>
      </c>
      <c r="J161" s="2225" t="s">
        <v>287</v>
      </c>
      <c r="K161" s="2225" t="s">
        <v>297</v>
      </c>
      <c r="L161" s="2225" t="s">
        <v>4699</v>
      </c>
      <c r="M161" s="2225" t="s">
        <v>297</v>
      </c>
      <c r="N161" s="2225" t="s">
        <v>297</v>
      </c>
      <c r="O161" s="2225" t="s">
        <v>297</v>
      </c>
      <c r="P161" s="2225" t="s">
        <v>4657</v>
      </c>
      <c r="Q161" s="2225" t="s">
        <v>4639</v>
      </c>
      <c r="R161" s="2225" t="s">
        <v>297</v>
      </c>
      <c r="S161" s="2225" t="s">
        <v>4485</v>
      </c>
      <c r="T161" s="2227">
        <v>49000000</v>
      </c>
      <c r="U161" s="2225" t="s">
        <v>297</v>
      </c>
      <c r="V161" s="2225" t="s">
        <v>4423</v>
      </c>
      <c r="W161" s="2225" t="s">
        <v>4409</v>
      </c>
      <c r="X161" s="2225" t="s">
        <v>4411</v>
      </c>
      <c r="Y161" s="2225" t="s">
        <v>4034</v>
      </c>
      <c r="Z161" s="2225" t="s">
        <v>4008</v>
      </c>
      <c r="AA161" s="2227">
        <v>49000000</v>
      </c>
      <c r="AB161" s="2225"/>
      <c r="AC161" s="2225"/>
    </row>
    <row r="162" spans="1:29" x14ac:dyDescent="0.2">
      <c r="A162" s="2225"/>
      <c r="B162" s="2225"/>
      <c r="C162" s="2225"/>
      <c r="D162" s="2225"/>
      <c r="E162" s="2225"/>
      <c r="F162" s="2225"/>
      <c r="G162" s="2225"/>
      <c r="H162" s="2225"/>
      <c r="I162" s="2225"/>
      <c r="J162" s="2225"/>
      <c r="K162" s="2225"/>
      <c r="L162" s="2225"/>
      <c r="M162" s="2225"/>
      <c r="N162" s="2225"/>
      <c r="O162" s="2225"/>
      <c r="P162" s="2225"/>
      <c r="Q162" s="2225"/>
      <c r="R162" s="2225"/>
      <c r="S162" s="2225"/>
      <c r="T162" s="2225"/>
      <c r="U162" s="2225"/>
      <c r="V162" s="2225"/>
      <c r="W162" s="2225"/>
      <c r="X162" s="2225"/>
      <c r="Y162" s="2225"/>
      <c r="Z162" s="2225"/>
      <c r="AA162" s="2225"/>
      <c r="AB162" s="2225"/>
      <c r="AC162" s="2225"/>
    </row>
    <row r="163" spans="1:29" ht="115.5" customHeight="1" x14ac:dyDescent="0.2">
      <c r="A163" s="2225" t="s">
        <v>4708</v>
      </c>
      <c r="B163" s="2225" t="s">
        <v>4709</v>
      </c>
      <c r="C163" s="2223" t="s">
        <v>1049</v>
      </c>
      <c r="D163" s="2225" t="s">
        <v>3816</v>
      </c>
      <c r="E163" s="2227">
        <v>49000000</v>
      </c>
      <c r="F163" s="2225" t="s">
        <v>7</v>
      </c>
      <c r="G163" s="2225" t="s">
        <v>3741</v>
      </c>
      <c r="H163" s="2225" t="s">
        <v>3798</v>
      </c>
      <c r="I163" s="2225" t="s">
        <v>287</v>
      </c>
      <c r="J163" s="2225" t="s">
        <v>287</v>
      </c>
      <c r="K163" s="2225" t="s">
        <v>297</v>
      </c>
      <c r="L163" s="2225" t="s">
        <v>4699</v>
      </c>
      <c r="M163" s="2225" t="s">
        <v>297</v>
      </c>
      <c r="N163" s="2225" t="s">
        <v>297</v>
      </c>
      <c r="O163" s="2225" t="s">
        <v>297</v>
      </c>
      <c r="P163" s="2225" t="s">
        <v>4657</v>
      </c>
      <c r="Q163" s="2225" t="s">
        <v>4639</v>
      </c>
      <c r="R163" s="2225" t="s">
        <v>297</v>
      </c>
      <c r="S163" s="2225" t="s">
        <v>4485</v>
      </c>
      <c r="T163" s="2227">
        <v>49000000</v>
      </c>
      <c r="U163" s="2225" t="s">
        <v>297</v>
      </c>
      <c r="V163" s="2225" t="s">
        <v>4423</v>
      </c>
      <c r="W163" s="2225" t="s">
        <v>4409</v>
      </c>
      <c r="X163" s="2225" t="s">
        <v>4411</v>
      </c>
      <c r="Y163" s="2225" t="s">
        <v>4034</v>
      </c>
      <c r="Z163" s="2225" t="s">
        <v>4008</v>
      </c>
      <c r="AA163" s="2227">
        <v>49000000</v>
      </c>
      <c r="AB163" s="2225"/>
      <c r="AC163" s="2225"/>
    </row>
    <row r="164" spans="1:29" x14ac:dyDescent="0.2">
      <c r="A164" s="2225"/>
      <c r="B164" s="2225"/>
      <c r="C164" s="2225"/>
      <c r="D164" s="2225"/>
      <c r="E164" s="2225"/>
      <c r="F164" s="2225"/>
      <c r="G164" s="2225"/>
      <c r="H164" s="2225"/>
      <c r="I164" s="2225"/>
      <c r="J164" s="2225"/>
      <c r="K164" s="2225"/>
      <c r="L164" s="2225"/>
      <c r="M164" s="2225"/>
      <c r="N164" s="2225"/>
      <c r="O164" s="2225"/>
      <c r="P164" s="2225"/>
      <c r="Q164" s="2225"/>
      <c r="R164" s="2225"/>
      <c r="S164" s="2225"/>
      <c r="T164" s="2225"/>
      <c r="U164" s="2225"/>
      <c r="V164" s="2225"/>
      <c r="W164" s="2225"/>
      <c r="X164" s="2225"/>
      <c r="Y164" s="2225"/>
      <c r="Z164" s="2225"/>
      <c r="AA164" s="2225"/>
      <c r="AB164" s="2225"/>
      <c r="AC164" s="2225"/>
    </row>
    <row r="165" spans="1:29" ht="45" x14ac:dyDescent="0.2">
      <c r="A165" s="2225" t="s">
        <v>4710</v>
      </c>
      <c r="B165" s="2225" t="s">
        <v>4711</v>
      </c>
      <c r="C165" s="2223" t="s">
        <v>1052</v>
      </c>
      <c r="D165" s="2225" t="s">
        <v>3816</v>
      </c>
      <c r="E165" s="2227">
        <v>49000000</v>
      </c>
      <c r="F165" s="2225" t="s">
        <v>7</v>
      </c>
      <c r="G165" s="2225" t="s">
        <v>3741</v>
      </c>
      <c r="H165" s="2225"/>
      <c r="I165" s="2225" t="s">
        <v>287</v>
      </c>
      <c r="J165" s="2225" t="s">
        <v>287</v>
      </c>
      <c r="K165" s="2225" t="s">
        <v>297</v>
      </c>
      <c r="L165" s="2225" t="s">
        <v>4699</v>
      </c>
      <c r="M165" s="2225" t="s">
        <v>297</v>
      </c>
      <c r="N165" s="2225" t="s">
        <v>297</v>
      </c>
      <c r="O165" s="2225" t="s">
        <v>297</v>
      </c>
      <c r="P165" s="2225" t="s">
        <v>4657</v>
      </c>
      <c r="Q165" s="2225" t="s">
        <v>4639</v>
      </c>
      <c r="R165" s="2225" t="s">
        <v>297</v>
      </c>
      <c r="S165" s="2225" t="s">
        <v>4485</v>
      </c>
      <c r="T165" s="2227">
        <v>49000000</v>
      </c>
      <c r="U165" s="2225" t="s">
        <v>297</v>
      </c>
      <c r="V165" s="2225" t="s">
        <v>4423</v>
      </c>
      <c r="W165" s="2225" t="s">
        <v>4409</v>
      </c>
      <c r="X165" s="2225" t="s">
        <v>4411</v>
      </c>
      <c r="Y165" s="2225" t="s">
        <v>4034</v>
      </c>
      <c r="Z165" s="2225" t="s">
        <v>4008</v>
      </c>
      <c r="AA165" s="2227">
        <v>49000000</v>
      </c>
      <c r="AB165" s="2225"/>
      <c r="AC165" s="2225"/>
    </row>
    <row r="166" spans="1:29" x14ac:dyDescent="0.2">
      <c r="A166" s="2225"/>
      <c r="B166" s="2225"/>
      <c r="C166" s="2225"/>
      <c r="D166" s="2225"/>
      <c r="E166" s="2225"/>
      <c r="F166" s="2225"/>
      <c r="G166" s="2225"/>
      <c r="H166" s="2225"/>
      <c r="I166" s="2225"/>
      <c r="J166" s="2225"/>
      <c r="K166" s="2225"/>
      <c r="L166" s="2225"/>
      <c r="M166" s="2225"/>
      <c r="N166" s="2225"/>
      <c r="O166" s="2225"/>
      <c r="P166" s="2225"/>
      <c r="Q166" s="2225"/>
      <c r="R166" s="2225"/>
      <c r="S166" s="2225"/>
      <c r="T166" s="2225"/>
      <c r="U166" s="2225"/>
      <c r="V166" s="2225"/>
      <c r="W166" s="2225"/>
      <c r="X166" s="2225"/>
      <c r="Y166" s="2225"/>
      <c r="Z166" s="2225"/>
      <c r="AA166" s="2225"/>
      <c r="AB166" s="2225"/>
      <c r="AC166" s="2225"/>
    </row>
    <row r="167" spans="1:29" ht="126" customHeight="1" x14ac:dyDescent="0.2">
      <c r="A167" s="2225" t="s">
        <v>4712</v>
      </c>
      <c r="B167" s="2225" t="s">
        <v>4713</v>
      </c>
      <c r="C167" s="2223" t="s">
        <v>1039</v>
      </c>
      <c r="D167" s="2225" t="s">
        <v>3816</v>
      </c>
      <c r="E167" s="2227">
        <v>22400000</v>
      </c>
      <c r="F167" s="2225" t="s">
        <v>7</v>
      </c>
      <c r="G167" s="2225" t="s">
        <v>3741</v>
      </c>
      <c r="H167" s="2225" t="s">
        <v>3798</v>
      </c>
      <c r="I167" s="2225" t="s">
        <v>287</v>
      </c>
      <c r="J167" s="2225" t="s">
        <v>287</v>
      </c>
      <c r="K167" s="2225" t="s">
        <v>297</v>
      </c>
      <c r="L167" s="2225" t="s">
        <v>4471</v>
      </c>
      <c r="M167" s="2225" t="s">
        <v>297</v>
      </c>
      <c r="N167" s="2225" t="s">
        <v>297</v>
      </c>
      <c r="O167" s="2225" t="s">
        <v>297</v>
      </c>
      <c r="P167" s="2225" t="s">
        <v>4645</v>
      </c>
      <c r="Q167" s="2225" t="s">
        <v>4486</v>
      </c>
      <c r="R167" s="2225" t="s">
        <v>4409</v>
      </c>
      <c r="S167" s="2225" t="s">
        <v>4411</v>
      </c>
      <c r="T167" s="2225" t="s">
        <v>297</v>
      </c>
      <c r="U167" s="2225" t="s">
        <v>297</v>
      </c>
      <c r="V167" s="2225" t="s">
        <v>4412</v>
      </c>
      <c r="W167" s="2225" t="s">
        <v>4414</v>
      </c>
      <c r="X167" s="2225" t="s">
        <v>4461</v>
      </c>
      <c r="Y167" s="2225" t="s">
        <v>21</v>
      </c>
      <c r="Z167" s="2225" t="s">
        <v>4034</v>
      </c>
      <c r="AA167" s="2227">
        <v>22400000</v>
      </c>
      <c r="AB167" s="2225"/>
      <c r="AC167" s="2225"/>
    </row>
    <row r="168" spans="1:29" x14ac:dyDescent="0.2">
      <c r="A168" s="2225"/>
      <c r="B168" s="2225"/>
      <c r="C168" s="2225"/>
      <c r="D168" s="2225"/>
      <c r="E168" s="2225"/>
      <c r="F168" s="2225"/>
      <c r="G168" s="2225"/>
      <c r="H168" s="2225"/>
      <c r="I168" s="2225"/>
      <c r="J168" s="2225"/>
      <c r="K168" s="2225"/>
      <c r="L168" s="2225"/>
      <c r="M168" s="2225"/>
      <c r="N168" s="2225"/>
      <c r="O168" s="2225"/>
      <c r="P168" s="2225"/>
      <c r="Q168" s="2225"/>
      <c r="R168" s="2225"/>
      <c r="S168" s="2225"/>
      <c r="T168" s="2225"/>
      <c r="U168" s="2225"/>
      <c r="V168" s="2225"/>
      <c r="W168" s="2225"/>
      <c r="X168" s="2225"/>
      <c r="Y168" s="2225"/>
      <c r="Z168" s="2225"/>
      <c r="AA168" s="2225"/>
      <c r="AB168" s="2225"/>
      <c r="AC168" s="2225"/>
    </row>
    <row r="169" spans="1:29" ht="124.5" customHeight="1" x14ac:dyDescent="0.2">
      <c r="A169" s="2225" t="s">
        <v>4714</v>
      </c>
      <c r="B169" s="2225" t="s">
        <v>4715</v>
      </c>
      <c r="C169" s="2223" t="s">
        <v>1042</v>
      </c>
      <c r="D169" s="2225" t="s">
        <v>3816</v>
      </c>
      <c r="E169" s="2227">
        <v>22400000</v>
      </c>
      <c r="F169" s="2225" t="s">
        <v>7</v>
      </c>
      <c r="G169" s="2225" t="s">
        <v>3741</v>
      </c>
      <c r="H169" s="2225" t="s">
        <v>3798</v>
      </c>
      <c r="I169" s="2225" t="s">
        <v>287</v>
      </c>
      <c r="J169" s="2225" t="s">
        <v>287</v>
      </c>
      <c r="K169" s="2225" t="s">
        <v>297</v>
      </c>
      <c r="L169" s="2225" t="s">
        <v>4471</v>
      </c>
      <c r="M169" s="2225" t="s">
        <v>297</v>
      </c>
      <c r="N169" s="2225" t="s">
        <v>297</v>
      </c>
      <c r="O169" s="2225" t="s">
        <v>297</v>
      </c>
      <c r="P169" s="2225" t="s">
        <v>4645</v>
      </c>
      <c r="Q169" s="2225" t="s">
        <v>4486</v>
      </c>
      <c r="R169" s="2225" t="s">
        <v>4409</v>
      </c>
      <c r="S169" s="2225" t="s">
        <v>4411</v>
      </c>
      <c r="T169" s="2225" t="s">
        <v>297</v>
      </c>
      <c r="U169" s="2225" t="s">
        <v>297</v>
      </c>
      <c r="V169" s="2225" t="s">
        <v>4412</v>
      </c>
      <c r="W169" s="2225" t="s">
        <v>4414</v>
      </c>
      <c r="X169" s="2225" t="s">
        <v>4461</v>
      </c>
      <c r="Y169" s="2225" t="s">
        <v>21</v>
      </c>
      <c r="Z169" s="2225" t="s">
        <v>4034</v>
      </c>
      <c r="AA169" s="2227">
        <v>22400000</v>
      </c>
      <c r="AB169" s="2225"/>
      <c r="AC169" s="2225"/>
    </row>
    <row r="170" spans="1:29" x14ac:dyDescent="0.2">
      <c r="A170" s="2225"/>
      <c r="B170" s="2225"/>
      <c r="C170" s="2225"/>
      <c r="D170" s="2225"/>
      <c r="E170" s="2225"/>
      <c r="F170" s="2225"/>
      <c r="G170" s="2225"/>
      <c r="H170" s="2225"/>
      <c r="I170" s="2225"/>
      <c r="J170" s="2225"/>
      <c r="K170" s="2225"/>
      <c r="L170" s="2225"/>
      <c r="M170" s="2225"/>
      <c r="N170" s="2225"/>
      <c r="O170" s="2225"/>
      <c r="P170" s="2225"/>
      <c r="Q170" s="2225"/>
      <c r="R170" s="2225"/>
      <c r="S170" s="2225"/>
      <c r="T170" s="2225"/>
      <c r="U170" s="2225"/>
      <c r="V170" s="2225"/>
      <c r="W170" s="2225"/>
      <c r="X170" s="2225"/>
      <c r="Y170" s="2225"/>
      <c r="Z170" s="2225"/>
      <c r="AA170" s="2225"/>
      <c r="AB170" s="2225"/>
      <c r="AC170" s="2225"/>
    </row>
    <row r="171" spans="1:29" ht="93.75" customHeight="1" x14ac:dyDescent="0.2">
      <c r="A171" s="2225" t="s">
        <v>4716</v>
      </c>
      <c r="B171" s="2225" t="s">
        <v>4717</v>
      </c>
      <c r="C171" s="2223" t="s">
        <v>1046</v>
      </c>
      <c r="D171" s="2225" t="s">
        <v>3816</v>
      </c>
      <c r="E171" s="2227">
        <v>22400000</v>
      </c>
      <c r="F171" s="2225" t="s">
        <v>7</v>
      </c>
      <c r="G171" s="2225" t="s">
        <v>3741</v>
      </c>
      <c r="H171" s="2225" t="s">
        <v>3798</v>
      </c>
      <c r="I171" s="2225" t="s">
        <v>287</v>
      </c>
      <c r="J171" s="2225" t="s">
        <v>287</v>
      </c>
      <c r="K171" s="2225" t="s">
        <v>297</v>
      </c>
      <c r="L171" s="2225" t="s">
        <v>4471</v>
      </c>
      <c r="M171" s="2225" t="s">
        <v>297</v>
      </c>
      <c r="N171" s="2225" t="s">
        <v>297</v>
      </c>
      <c r="O171" s="2225" t="s">
        <v>297</v>
      </c>
      <c r="P171" s="2225" t="s">
        <v>4645</v>
      </c>
      <c r="Q171" s="2225" t="s">
        <v>4486</v>
      </c>
      <c r="R171" s="2225" t="s">
        <v>4409</v>
      </c>
      <c r="S171" s="2225" t="s">
        <v>4411</v>
      </c>
      <c r="T171" s="2225" t="s">
        <v>297</v>
      </c>
      <c r="U171" s="2225" t="s">
        <v>297</v>
      </c>
      <c r="V171" s="2225" t="s">
        <v>4412</v>
      </c>
      <c r="W171" s="2225" t="s">
        <v>4414</v>
      </c>
      <c r="X171" s="2225" t="s">
        <v>4461</v>
      </c>
      <c r="Y171" s="2225" t="s">
        <v>21</v>
      </c>
      <c r="Z171" s="2225" t="s">
        <v>4034</v>
      </c>
      <c r="AA171" s="2227">
        <v>22400000</v>
      </c>
      <c r="AB171" s="2225"/>
      <c r="AC171" s="2225"/>
    </row>
    <row r="172" spans="1:29" x14ac:dyDescent="0.2">
      <c r="A172" s="2225"/>
      <c r="B172" s="2225"/>
      <c r="C172" s="2225"/>
      <c r="D172" s="2225"/>
      <c r="E172" s="2225"/>
      <c r="F172" s="2225"/>
      <c r="G172" s="2225"/>
      <c r="H172" s="2225"/>
      <c r="I172" s="2225"/>
      <c r="J172" s="2225"/>
      <c r="K172" s="2225"/>
      <c r="L172" s="2225"/>
      <c r="M172" s="2225"/>
      <c r="N172" s="2225"/>
      <c r="O172" s="2225"/>
      <c r="P172" s="2225"/>
      <c r="Q172" s="2225"/>
      <c r="R172" s="2225"/>
      <c r="S172" s="2225"/>
      <c r="T172" s="2225"/>
      <c r="U172" s="2225"/>
      <c r="V172" s="2225"/>
      <c r="W172" s="2225"/>
      <c r="X172" s="2225"/>
      <c r="Y172" s="2225"/>
      <c r="Z172" s="2225"/>
      <c r="AA172" s="2225"/>
      <c r="AB172" s="2225"/>
      <c r="AC172" s="2225"/>
    </row>
    <row r="173" spans="1:29" ht="93.75" customHeight="1" x14ac:dyDescent="0.2">
      <c r="A173" s="2225" t="s">
        <v>4718</v>
      </c>
      <c r="B173" s="2225" t="s">
        <v>4719</v>
      </c>
      <c r="C173" s="2223" t="s">
        <v>1049</v>
      </c>
      <c r="D173" s="2225" t="s">
        <v>3816</v>
      </c>
      <c r="E173" s="2227">
        <v>44400000</v>
      </c>
      <c r="F173" s="2225" t="s">
        <v>7</v>
      </c>
      <c r="G173" s="2225" t="s">
        <v>3741</v>
      </c>
      <c r="H173" s="2225" t="s">
        <v>3798</v>
      </c>
      <c r="I173" s="2225" t="s">
        <v>287</v>
      </c>
      <c r="J173" s="2225" t="s">
        <v>287</v>
      </c>
      <c r="K173" s="2225" t="s">
        <v>297</v>
      </c>
      <c r="L173" s="2225" t="s">
        <v>4471</v>
      </c>
      <c r="M173" s="2225" t="s">
        <v>297</v>
      </c>
      <c r="N173" s="2225" t="s">
        <v>297</v>
      </c>
      <c r="O173" s="2225" t="s">
        <v>297</v>
      </c>
      <c r="P173" s="2225" t="s">
        <v>4645</v>
      </c>
      <c r="Q173" s="2225" t="s">
        <v>4486</v>
      </c>
      <c r="R173" s="2225" t="s">
        <v>4409</v>
      </c>
      <c r="S173" s="2225" t="s">
        <v>4411</v>
      </c>
      <c r="T173" s="2225" t="s">
        <v>297</v>
      </c>
      <c r="U173" s="2225" t="s">
        <v>297</v>
      </c>
      <c r="V173" s="2225" t="s">
        <v>4412</v>
      </c>
      <c r="W173" s="2225" t="s">
        <v>4414</v>
      </c>
      <c r="X173" s="2225" t="s">
        <v>4461</v>
      </c>
      <c r="Y173" s="2225" t="s">
        <v>21</v>
      </c>
      <c r="Z173" s="2225" t="s">
        <v>4034</v>
      </c>
      <c r="AA173" s="2227">
        <v>44400000</v>
      </c>
      <c r="AB173" s="2225"/>
      <c r="AC173" s="2225"/>
    </row>
    <row r="174" spans="1:29" ht="68.25" customHeight="1" x14ac:dyDescent="0.2">
      <c r="A174" s="2225"/>
      <c r="B174" s="2225"/>
      <c r="C174" s="2225"/>
      <c r="D174" s="2225"/>
      <c r="E174" s="2225"/>
      <c r="F174" s="2225"/>
      <c r="G174" s="2225"/>
      <c r="H174" s="2225"/>
      <c r="I174" s="2225"/>
      <c r="J174" s="2225"/>
      <c r="K174" s="2225"/>
      <c r="L174" s="2225"/>
      <c r="M174" s="2225"/>
      <c r="N174" s="2225"/>
      <c r="O174" s="2225"/>
      <c r="P174" s="2225"/>
      <c r="Q174" s="2225"/>
      <c r="R174" s="2225"/>
      <c r="S174" s="2225"/>
      <c r="T174" s="2225"/>
      <c r="U174" s="2225"/>
      <c r="V174" s="2225"/>
      <c r="W174" s="2225"/>
      <c r="X174" s="2225"/>
      <c r="Y174" s="2225"/>
      <c r="Z174" s="2225"/>
      <c r="AA174" s="2225"/>
      <c r="AB174" s="2225"/>
      <c r="AC174" s="2225"/>
    </row>
    <row r="175" spans="1:29" ht="30" x14ac:dyDescent="0.2">
      <c r="A175" s="2225" t="s">
        <v>4720</v>
      </c>
      <c r="B175" s="2225" t="s">
        <v>4691</v>
      </c>
      <c r="C175" s="2223" t="s">
        <v>1026</v>
      </c>
      <c r="D175" s="2225" t="s">
        <v>3816</v>
      </c>
      <c r="E175" s="2227">
        <v>800000000</v>
      </c>
      <c r="F175" s="2225" t="s">
        <v>7</v>
      </c>
      <c r="G175" s="2225" t="s">
        <v>544</v>
      </c>
      <c r="H175" s="2225"/>
      <c r="I175" s="2225" t="s">
        <v>3884</v>
      </c>
      <c r="J175" s="2225" t="s">
        <v>287</v>
      </c>
      <c r="K175" s="2225" t="s">
        <v>297</v>
      </c>
      <c r="L175" s="2225" t="s">
        <v>297</v>
      </c>
      <c r="M175" s="2225" t="s">
        <v>297</v>
      </c>
      <c r="N175" s="2225" t="s">
        <v>297</v>
      </c>
      <c r="O175" s="2225" t="s">
        <v>297</v>
      </c>
      <c r="P175" s="2225" t="s">
        <v>297</v>
      </c>
      <c r="Q175" s="2225" t="s">
        <v>297</v>
      </c>
      <c r="R175" s="2225" t="s">
        <v>4699</v>
      </c>
      <c r="S175" s="2225" t="s">
        <v>4375</v>
      </c>
      <c r="T175" s="2227">
        <v>800000000</v>
      </c>
      <c r="U175" s="2225" t="s">
        <v>297</v>
      </c>
      <c r="V175" s="2225" t="s">
        <v>297</v>
      </c>
      <c r="W175" s="2225" t="s">
        <v>4658</v>
      </c>
      <c r="X175" s="2225" t="s">
        <v>297</v>
      </c>
      <c r="Y175" s="2225" t="s">
        <v>4645</v>
      </c>
      <c r="Z175" s="2225" t="s">
        <v>4645</v>
      </c>
      <c r="AA175" s="2227">
        <v>800000000</v>
      </c>
      <c r="AB175" s="2225"/>
      <c r="AC175" s="2225"/>
    </row>
    <row r="176" spans="1:29" ht="15.75" thickBot="1" x14ac:dyDescent="0.25">
      <c r="A176" s="2225"/>
      <c r="B176" s="2225"/>
      <c r="C176" s="2225"/>
      <c r="D176" s="2225"/>
      <c r="E176" s="2225"/>
      <c r="F176" s="2225"/>
      <c r="G176" s="2225"/>
      <c r="H176" s="2225"/>
      <c r="I176" s="2225"/>
      <c r="J176" s="2225"/>
      <c r="K176" s="2225"/>
      <c r="L176" s="2225"/>
      <c r="M176" s="2225"/>
      <c r="N176" s="2225"/>
      <c r="O176" s="2225"/>
      <c r="P176" s="2225"/>
      <c r="Q176" s="2225"/>
      <c r="R176" s="2225"/>
      <c r="S176" s="2225"/>
      <c r="T176" s="2225"/>
      <c r="U176" s="2225"/>
      <c r="V176" s="2225"/>
      <c r="W176" s="2225"/>
      <c r="X176" s="2225"/>
      <c r="Y176" s="2225"/>
      <c r="Z176" s="2225"/>
      <c r="AA176" s="2225"/>
      <c r="AB176" s="2225"/>
      <c r="AC176" s="2225"/>
    </row>
    <row r="177" spans="1:29" ht="15.75" thickTop="1" x14ac:dyDescent="0.2">
      <c r="A177" s="2228" t="s">
        <v>4300</v>
      </c>
      <c r="B177" s="2228"/>
      <c r="C177" s="2228"/>
      <c r="D177" s="2228"/>
      <c r="E177" s="2228">
        <v>4650000000</v>
      </c>
      <c r="F177" s="2228"/>
      <c r="G177" s="2228"/>
      <c r="H177" s="2228"/>
      <c r="I177" s="2228"/>
      <c r="J177" s="2228"/>
      <c r="K177" s="2228"/>
      <c r="L177" s="2228"/>
      <c r="M177" s="2228"/>
      <c r="N177" s="2228"/>
      <c r="O177" s="2228"/>
      <c r="P177" s="2228"/>
      <c r="Q177" s="2228"/>
      <c r="R177" s="2228"/>
      <c r="S177" s="2228"/>
      <c r="T177" s="2228">
        <v>4494000000</v>
      </c>
      <c r="U177" s="2228"/>
      <c r="V177" s="2228"/>
      <c r="W177" s="2228"/>
      <c r="X177" s="2228"/>
      <c r="Y177" s="2228"/>
      <c r="Z177" s="2228"/>
      <c r="AA177" s="2228">
        <v>4605600000</v>
      </c>
      <c r="AB177" s="2228"/>
      <c r="AC177" s="2228"/>
    </row>
    <row r="178" spans="1:29" x14ac:dyDescent="0.2">
      <c r="A178" s="2220" t="s">
        <v>4301</v>
      </c>
      <c r="B178" s="2220"/>
      <c r="C178" s="2220"/>
      <c r="D178" s="2220"/>
      <c r="E178" s="2220"/>
      <c r="F178" s="2220"/>
      <c r="G178" s="2220"/>
      <c r="H178" s="2220"/>
      <c r="I178" s="2220"/>
      <c r="J178" s="2220"/>
      <c r="K178" s="2220"/>
      <c r="L178" s="2220"/>
      <c r="M178" s="2220"/>
      <c r="N178" s="2220"/>
      <c r="O178" s="2220"/>
      <c r="P178" s="2220"/>
      <c r="Q178" s="2220"/>
      <c r="R178" s="2220"/>
      <c r="S178" s="2220"/>
      <c r="T178" s="2220"/>
      <c r="U178" s="2220"/>
      <c r="V178" s="2220"/>
      <c r="W178" s="2220"/>
      <c r="X178" s="2220"/>
      <c r="Y178" s="2220"/>
      <c r="Z178" s="2220"/>
      <c r="AA178" s="2220"/>
      <c r="AB178" s="2220"/>
      <c r="AC178" s="2220"/>
    </row>
  </sheetData>
  <mergeCells count="27">
    <mergeCell ref="A145:G145"/>
    <mergeCell ref="A146:D146"/>
    <mergeCell ref="B147:J147"/>
    <mergeCell ref="K147:L147"/>
    <mergeCell ref="N147:O147"/>
    <mergeCell ref="P147:Q147"/>
    <mergeCell ref="R147:S147"/>
    <mergeCell ref="T147:W147"/>
    <mergeCell ref="X147:AA147"/>
    <mergeCell ref="A1:H1"/>
    <mergeCell ref="A2:E2"/>
    <mergeCell ref="B96:J96"/>
    <mergeCell ref="K96:L96"/>
    <mergeCell ref="N96:O96"/>
    <mergeCell ref="P96:Q96"/>
    <mergeCell ref="R96:U96"/>
    <mergeCell ref="V96:X96"/>
    <mergeCell ref="A94:I94"/>
    <mergeCell ref="A95:E95"/>
    <mergeCell ref="B3:J3"/>
    <mergeCell ref="K3:L3"/>
    <mergeCell ref="AC3:AF3"/>
    <mergeCell ref="M3:N3"/>
    <mergeCell ref="O3:P3"/>
    <mergeCell ref="Q3:R3"/>
    <mergeCell ref="S3:X3"/>
    <mergeCell ref="Y3:AB3"/>
  </mergeCells>
  <pageMargins left="0.25" right="0.25" top="0.75" bottom="0.75" header="0.3" footer="0.3"/>
  <pageSetup paperSize="8" scale="8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0"/>
  <sheetViews>
    <sheetView view="pageBreakPreview" topLeftCell="O1" zoomScale="68" zoomScaleNormal="62" zoomScaleSheetLayoutView="68" workbookViewId="0">
      <selection activeCell="T9" sqref="T9"/>
    </sheetView>
  </sheetViews>
  <sheetFormatPr defaultRowHeight="15" x14ac:dyDescent="0.25"/>
  <cols>
    <col min="1" max="1" width="40" style="752" customWidth="1"/>
    <col min="2" max="5" width="18" style="752" customWidth="1"/>
    <col min="6" max="6" width="21.5703125" style="752" customWidth="1"/>
    <col min="7" max="7" width="21.85546875" style="752" customWidth="1"/>
    <col min="8" max="9" width="18" style="752" customWidth="1"/>
    <col min="10" max="10" width="21.5703125" style="752" customWidth="1"/>
    <col min="11" max="11" width="12.28515625" style="752" bestFit="1" customWidth="1"/>
    <col min="12" max="12" width="30.7109375" style="752" customWidth="1"/>
    <col min="13" max="13" width="27.140625" style="752" customWidth="1"/>
    <col min="14" max="14" width="27" style="752" customWidth="1"/>
    <col min="15" max="15" width="26" style="752" customWidth="1"/>
    <col min="16" max="16" width="23.7109375" style="752" customWidth="1"/>
    <col min="17" max="17" width="18" style="752" customWidth="1"/>
    <col min="18" max="18" width="28.85546875" style="752" customWidth="1"/>
    <col min="19" max="19" width="20.28515625" style="752" customWidth="1"/>
    <col min="20" max="20" width="22.85546875" style="752" customWidth="1"/>
    <col min="21" max="21" width="18" style="752" customWidth="1"/>
    <col min="22" max="22" width="23" style="752" customWidth="1"/>
    <col min="23" max="23" width="35.28515625" style="752" customWidth="1"/>
    <col min="24" max="24" width="24.28515625" style="752" customWidth="1"/>
    <col min="25" max="25" width="20.7109375" style="752" customWidth="1"/>
    <col min="26" max="26" width="23.42578125" style="752" customWidth="1"/>
    <col min="27" max="27" width="26.28515625" style="752" customWidth="1"/>
    <col min="28" max="28" width="18" style="752" customWidth="1"/>
    <col min="29" max="29" width="25.140625" style="752" customWidth="1"/>
    <col min="30" max="30" width="25.85546875" style="752" customWidth="1"/>
    <col min="31" max="31" width="19.42578125" style="752" customWidth="1"/>
    <col min="32" max="32" width="20.140625" style="752" customWidth="1"/>
    <col min="33" max="33" width="13.42578125" style="752" bestFit="1" customWidth="1"/>
    <col min="34" max="34" width="26.7109375" style="752" customWidth="1"/>
    <col min="35" max="35" width="31" style="752" customWidth="1"/>
    <col min="36" max="16384" width="9.140625" style="752"/>
  </cols>
  <sheetData>
    <row r="1" spans="1:35" ht="33" customHeight="1" x14ac:dyDescent="0.25">
      <c r="A1" s="3048" t="s">
        <v>6413</v>
      </c>
      <c r="B1" s="3049"/>
      <c r="C1" s="3049"/>
      <c r="D1" s="3049"/>
      <c r="E1" s="3049"/>
      <c r="F1" s="3049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0"/>
      <c r="U1" s="1210"/>
      <c r="V1" s="1210"/>
      <c r="W1" s="1210"/>
      <c r="X1" s="1210"/>
      <c r="Y1" s="1210"/>
      <c r="Z1" s="1210"/>
      <c r="AA1" s="1210"/>
      <c r="AB1" s="1210"/>
      <c r="AC1" s="1210"/>
      <c r="AD1" s="1210"/>
      <c r="AE1" s="1210"/>
      <c r="AF1" s="1210"/>
      <c r="AG1" s="1210"/>
      <c r="AH1" s="1210"/>
      <c r="AI1" s="1210"/>
    </row>
    <row r="2" spans="1:35" ht="36.75" customHeight="1" x14ac:dyDescent="0.25">
      <c r="A2" s="3030" t="s">
        <v>6415</v>
      </c>
      <c r="B2" s="3031"/>
      <c r="C2" s="3031"/>
      <c r="D2" s="3031"/>
      <c r="E2" s="3031"/>
      <c r="F2" s="3031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  <c r="R2" s="1210"/>
      <c r="S2" s="1210"/>
      <c r="T2" s="1210"/>
      <c r="U2" s="1210"/>
      <c r="V2" s="1210"/>
      <c r="W2" s="1210"/>
      <c r="X2" s="1210"/>
      <c r="Y2" s="1210"/>
      <c r="Z2" s="1210"/>
      <c r="AA2" s="1210"/>
      <c r="AB2" s="1210"/>
      <c r="AC2" s="1210"/>
      <c r="AD2" s="1210"/>
      <c r="AE2" s="1210"/>
      <c r="AF2" s="1210"/>
      <c r="AG2" s="1210"/>
      <c r="AH2" s="1210"/>
      <c r="AI2" s="1210"/>
    </row>
    <row r="3" spans="1:35" ht="40.5" customHeight="1" x14ac:dyDescent="0.25">
      <c r="A3" s="2232"/>
      <c r="B3" s="2231"/>
      <c r="C3" s="3025" t="s">
        <v>4259</v>
      </c>
      <c r="D3" s="3050"/>
      <c r="E3" s="3050"/>
      <c r="F3" s="3050"/>
      <c r="G3" s="3050"/>
      <c r="H3" s="3050"/>
      <c r="I3" s="3050"/>
      <c r="J3" s="3050"/>
      <c r="K3" s="3051"/>
      <c r="L3" s="3025" t="s">
        <v>4260</v>
      </c>
      <c r="M3" s="3051"/>
      <c r="N3" s="3025" t="s">
        <v>4261</v>
      </c>
      <c r="O3" s="3051"/>
      <c r="P3" s="3025" t="s">
        <v>4262</v>
      </c>
      <c r="Q3" s="3051"/>
      <c r="R3" s="3025" t="s">
        <v>4263</v>
      </c>
      <c r="S3" s="3051"/>
      <c r="T3" s="3025" t="s">
        <v>4264</v>
      </c>
      <c r="U3" s="3050"/>
      <c r="V3" s="3050"/>
      <c r="W3" s="3050"/>
      <c r="X3" s="3050"/>
      <c r="Y3" s="3051"/>
      <c r="Z3" s="3025" t="s">
        <v>4265</v>
      </c>
      <c r="AA3" s="3050"/>
      <c r="AB3" s="3050"/>
      <c r="AC3" s="3051"/>
      <c r="AD3" s="3025" t="s">
        <v>4266</v>
      </c>
      <c r="AE3" s="3050"/>
      <c r="AF3" s="3050"/>
      <c r="AG3" s="3051"/>
      <c r="AH3" s="1887" t="s">
        <v>4267</v>
      </c>
      <c r="AI3" s="1887" t="s">
        <v>4268</v>
      </c>
    </row>
    <row r="4" spans="1:35" ht="147" customHeight="1" x14ac:dyDescent="0.25">
      <c r="A4" s="1212" t="s">
        <v>4269</v>
      </c>
      <c r="B4" s="1212"/>
      <c r="C4" s="1212" t="s">
        <v>4270</v>
      </c>
      <c r="D4" s="1212" t="s">
        <v>4271</v>
      </c>
      <c r="E4" s="1212" t="s">
        <v>4272</v>
      </c>
      <c r="F4" s="1212" t="s">
        <v>4273</v>
      </c>
      <c r="G4" s="1212" t="s">
        <v>4274</v>
      </c>
      <c r="H4" s="1212" t="s">
        <v>4275</v>
      </c>
      <c r="I4" s="1212" t="s">
        <v>4276</v>
      </c>
      <c r="J4" s="1212" t="s">
        <v>4277</v>
      </c>
      <c r="K4" s="1212" t="s">
        <v>4278</v>
      </c>
      <c r="L4" s="1212" t="s">
        <v>4279</v>
      </c>
      <c r="M4" s="1212" t="s">
        <v>4280</v>
      </c>
      <c r="N4" s="1212" t="s">
        <v>4281</v>
      </c>
      <c r="O4" s="1212" t="s">
        <v>4282</v>
      </c>
      <c r="P4" s="1212" t="s">
        <v>4283</v>
      </c>
      <c r="Q4" s="1212" t="s">
        <v>4280</v>
      </c>
      <c r="R4" s="1212" t="s">
        <v>4284</v>
      </c>
      <c r="S4" s="1212" t="s">
        <v>4285</v>
      </c>
      <c r="T4" s="1212" t="s">
        <v>4286</v>
      </c>
      <c r="U4" s="1212" t="s">
        <v>4280</v>
      </c>
      <c r="V4" s="1212" t="s">
        <v>4287</v>
      </c>
      <c r="W4" s="1212" t="s">
        <v>4288</v>
      </c>
      <c r="X4" s="1212" t="s">
        <v>4289</v>
      </c>
      <c r="Y4" s="1212" t="s">
        <v>4290</v>
      </c>
      <c r="Z4" s="1212" t="s">
        <v>4291</v>
      </c>
      <c r="AA4" s="1212" t="s">
        <v>4292</v>
      </c>
      <c r="AB4" s="1212" t="s">
        <v>4293</v>
      </c>
      <c r="AC4" s="1212" t="s">
        <v>4294</v>
      </c>
      <c r="AD4" s="1219" t="s">
        <v>4114</v>
      </c>
      <c r="AE4" s="1212" t="s">
        <v>4296</v>
      </c>
      <c r="AF4" s="1212" t="s">
        <v>4297</v>
      </c>
      <c r="AG4" s="1212" t="s">
        <v>4298</v>
      </c>
      <c r="AH4" s="1219" t="s">
        <v>4721</v>
      </c>
      <c r="AI4" s="1219" t="s">
        <v>4721</v>
      </c>
    </row>
    <row r="5" spans="1:35" ht="30" x14ac:dyDescent="0.25">
      <c r="A5" s="1211" t="s">
        <v>3733</v>
      </c>
      <c r="B5" s="1887"/>
      <c r="C5" s="1887"/>
      <c r="D5" s="1887"/>
      <c r="E5" s="1887"/>
      <c r="F5" s="1887"/>
      <c r="G5" s="1887"/>
      <c r="H5" s="1887"/>
      <c r="I5" s="1887"/>
      <c r="J5" s="1887" t="s">
        <v>3734</v>
      </c>
      <c r="K5" s="1887"/>
      <c r="L5" s="1887" t="s">
        <v>3735</v>
      </c>
      <c r="M5" s="1887" t="s">
        <v>1762</v>
      </c>
      <c r="N5" s="1887" t="s">
        <v>1762</v>
      </c>
      <c r="O5" s="1887" t="s">
        <v>3736</v>
      </c>
      <c r="P5" s="1887" t="s">
        <v>3737</v>
      </c>
      <c r="Q5" s="1887" t="s">
        <v>1762</v>
      </c>
      <c r="R5" s="1887" t="s">
        <v>1762</v>
      </c>
      <c r="S5" s="1887"/>
      <c r="T5" s="1887" t="s">
        <v>1762</v>
      </c>
      <c r="U5" s="1887" t="s">
        <v>1762</v>
      </c>
      <c r="V5" s="1887" t="s">
        <v>1762</v>
      </c>
      <c r="W5" s="1887" t="s">
        <v>1762</v>
      </c>
      <c r="X5" s="1887" t="s">
        <v>1762</v>
      </c>
      <c r="Y5" s="1887" t="s">
        <v>3737</v>
      </c>
      <c r="Z5" s="1887"/>
      <c r="AA5" s="1887" t="s">
        <v>1762</v>
      </c>
      <c r="AB5" s="1887" t="s">
        <v>733</v>
      </c>
      <c r="AC5" s="1887" t="s">
        <v>1762</v>
      </c>
      <c r="AD5" s="1887" t="s">
        <v>3735</v>
      </c>
      <c r="AE5" s="1887"/>
      <c r="AF5" s="1887"/>
      <c r="AG5" s="1887"/>
      <c r="AH5" s="1887"/>
      <c r="AI5" s="1887"/>
    </row>
    <row r="6" spans="1:35" x14ac:dyDescent="0.25">
      <c r="A6" s="1212"/>
      <c r="B6" s="1212" t="s">
        <v>3206</v>
      </c>
      <c r="C6" s="1212"/>
      <c r="D6" s="1212"/>
      <c r="E6" s="1212"/>
      <c r="F6" s="1212"/>
      <c r="G6" s="1212"/>
      <c r="H6" s="1212"/>
      <c r="I6" s="1212"/>
      <c r="J6" s="1212"/>
      <c r="K6" s="1212"/>
      <c r="L6" s="1212"/>
      <c r="M6" s="1212"/>
      <c r="N6" s="1212"/>
      <c r="O6" s="1212"/>
      <c r="P6" s="1212"/>
      <c r="Q6" s="1212"/>
      <c r="R6" s="1212"/>
      <c r="S6" s="1212"/>
      <c r="T6" s="1212"/>
      <c r="U6" s="1212"/>
      <c r="V6" s="1212"/>
      <c r="W6" s="1212"/>
      <c r="X6" s="1212"/>
      <c r="Y6" s="1212"/>
      <c r="Z6" s="1212"/>
      <c r="AA6" s="1212"/>
      <c r="AB6" s="1212"/>
      <c r="AC6" s="1212"/>
      <c r="AD6" s="1212"/>
      <c r="AE6" s="1212"/>
      <c r="AF6" s="1212"/>
      <c r="AG6" s="1212"/>
      <c r="AH6" s="1212"/>
      <c r="AI6" s="1212"/>
    </row>
    <row r="7" spans="1:35" ht="56.25" customHeight="1" x14ac:dyDescent="0.25">
      <c r="A7" s="1887" t="s">
        <v>3738</v>
      </c>
      <c r="B7" s="1887" t="s">
        <v>27</v>
      </c>
      <c r="C7" s="1887" t="s">
        <v>3739</v>
      </c>
      <c r="D7" s="1887" t="s">
        <v>3740</v>
      </c>
      <c r="E7" s="1887" t="s">
        <v>123</v>
      </c>
      <c r="F7" s="1887">
        <v>24500000</v>
      </c>
      <c r="G7" s="1887"/>
      <c r="H7" s="1887" t="s">
        <v>3741</v>
      </c>
      <c r="I7" s="1887" t="s">
        <v>3742</v>
      </c>
      <c r="J7" s="1887" t="s">
        <v>297</v>
      </c>
      <c r="K7" s="1887" t="s">
        <v>287</v>
      </c>
      <c r="L7" s="1887" t="s">
        <v>3743</v>
      </c>
      <c r="M7" s="1887" t="s">
        <v>3744</v>
      </c>
      <c r="N7" s="1887" t="s">
        <v>3745</v>
      </c>
      <c r="O7" s="1887" t="s">
        <v>3746</v>
      </c>
      <c r="P7" s="1887" t="s">
        <v>183</v>
      </c>
      <c r="Q7" s="1887" t="s">
        <v>3747</v>
      </c>
      <c r="R7" s="1887" t="s">
        <v>3748</v>
      </c>
      <c r="S7" s="1887" t="s">
        <v>3749</v>
      </c>
      <c r="T7" s="1887" t="s">
        <v>3750</v>
      </c>
      <c r="U7" s="1887" t="s">
        <v>3751</v>
      </c>
      <c r="V7" s="1887" t="s">
        <v>3752</v>
      </c>
      <c r="W7" s="1887" t="s">
        <v>3753</v>
      </c>
      <c r="X7" s="1887" t="s">
        <v>3754</v>
      </c>
      <c r="Y7" s="1887" t="s">
        <v>3755</v>
      </c>
      <c r="Z7" s="1887" t="s">
        <v>297</v>
      </c>
      <c r="AA7" s="1887" t="s">
        <v>297</v>
      </c>
      <c r="AB7" s="1887" t="s">
        <v>3756</v>
      </c>
      <c r="AC7" s="1887" t="s">
        <v>3757</v>
      </c>
      <c r="AD7" s="1887" t="s">
        <v>297</v>
      </c>
      <c r="AE7" s="1887" t="s">
        <v>3758</v>
      </c>
      <c r="AF7" s="1887" t="s">
        <v>3759</v>
      </c>
      <c r="AG7" s="1887" t="s">
        <v>297</v>
      </c>
      <c r="AH7" s="1887" t="s">
        <v>3760</v>
      </c>
      <c r="AI7" s="1887" t="s">
        <v>3761</v>
      </c>
    </row>
    <row r="8" spans="1:35" x14ac:dyDescent="0.25">
      <c r="A8" s="1887"/>
      <c r="B8" s="1887" t="s">
        <v>31</v>
      </c>
      <c r="C8" s="1887"/>
      <c r="D8" s="1887"/>
      <c r="E8" s="1887"/>
      <c r="F8" s="1887"/>
      <c r="G8" s="1887"/>
      <c r="H8" s="1887"/>
      <c r="I8" s="1887"/>
      <c r="J8" s="1887"/>
      <c r="K8" s="1887"/>
      <c r="L8" s="1887"/>
      <c r="M8" s="1887"/>
      <c r="N8" s="1887"/>
      <c r="O8" s="1887"/>
      <c r="P8" s="1887"/>
      <c r="Q8" s="1887"/>
      <c r="R8" s="1887"/>
      <c r="S8" s="1887"/>
      <c r="T8" s="1887"/>
      <c r="U8" s="1887"/>
      <c r="V8" s="1887"/>
      <c r="W8" s="1887"/>
      <c r="X8" s="1887"/>
      <c r="Y8" s="1887"/>
      <c r="Z8" s="1887"/>
      <c r="AA8" s="1887"/>
      <c r="AB8" s="1887"/>
      <c r="AC8" s="1887"/>
      <c r="AD8" s="1887"/>
      <c r="AE8" s="1887"/>
      <c r="AF8" s="1887"/>
      <c r="AG8" s="1887"/>
      <c r="AH8" s="1887"/>
      <c r="AI8" s="1887"/>
    </row>
    <row r="9" spans="1:35" ht="45" x14ac:dyDescent="0.25">
      <c r="A9" s="1887" t="s">
        <v>3762</v>
      </c>
      <c r="B9" s="1887" t="s">
        <v>27</v>
      </c>
      <c r="C9" s="1887" t="s">
        <v>3763</v>
      </c>
      <c r="D9" s="1887" t="s">
        <v>3764</v>
      </c>
      <c r="E9" s="1887" t="s">
        <v>123</v>
      </c>
      <c r="F9" s="1887">
        <v>10000000</v>
      </c>
      <c r="G9" s="1887"/>
      <c r="H9" s="1887" t="s">
        <v>3741</v>
      </c>
      <c r="I9" s="1887" t="s">
        <v>3742</v>
      </c>
      <c r="J9" s="1887" t="s">
        <v>297</v>
      </c>
      <c r="K9" s="1887" t="s">
        <v>287</v>
      </c>
      <c r="L9" s="1887" t="s">
        <v>3743</v>
      </c>
      <c r="M9" s="1887" t="s">
        <v>3744</v>
      </c>
      <c r="N9" s="1887" t="s">
        <v>3765</v>
      </c>
      <c r="O9" s="1887" t="s">
        <v>3766</v>
      </c>
      <c r="P9" s="1887" t="s">
        <v>3767</v>
      </c>
      <c r="Q9" s="1887" t="s">
        <v>3768</v>
      </c>
      <c r="R9" s="1887" t="s">
        <v>3750</v>
      </c>
      <c r="S9" s="1887" t="s">
        <v>3769</v>
      </c>
      <c r="T9" s="1887" t="s">
        <v>3770</v>
      </c>
      <c r="U9" s="1887" t="s">
        <v>3771</v>
      </c>
      <c r="V9" s="1887" t="s">
        <v>3754</v>
      </c>
      <c r="W9" s="1887" t="s">
        <v>3772</v>
      </c>
      <c r="X9" s="1887" t="s">
        <v>3756</v>
      </c>
      <c r="Y9" s="1887" t="s">
        <v>3757</v>
      </c>
      <c r="Z9" s="1887" t="s">
        <v>297</v>
      </c>
      <c r="AA9" s="1887" t="s">
        <v>297</v>
      </c>
      <c r="AB9" s="1887" t="s">
        <v>3773</v>
      </c>
      <c r="AC9" s="1887" t="s">
        <v>3774</v>
      </c>
      <c r="AD9" s="1887" t="s">
        <v>297</v>
      </c>
      <c r="AE9" s="1887" t="s">
        <v>297</v>
      </c>
      <c r="AF9" s="1887" t="s">
        <v>3775</v>
      </c>
      <c r="AG9" s="1887" t="s">
        <v>297</v>
      </c>
      <c r="AH9" s="1887" t="s">
        <v>3760</v>
      </c>
      <c r="AI9" s="1887" t="s">
        <v>3761</v>
      </c>
    </row>
    <row r="10" spans="1:35" x14ac:dyDescent="0.25">
      <c r="A10" s="1887"/>
      <c r="B10" s="1887" t="s">
        <v>31</v>
      </c>
      <c r="C10" s="1887"/>
      <c r="D10" s="1887"/>
      <c r="E10" s="1887"/>
      <c r="F10" s="1887"/>
      <c r="G10" s="1887"/>
      <c r="H10" s="1887"/>
      <c r="I10" s="1887"/>
      <c r="J10" s="1887"/>
      <c r="K10" s="1887"/>
      <c r="L10" s="1887"/>
      <c r="M10" s="1887"/>
      <c r="N10" s="1887"/>
      <c r="O10" s="1887"/>
      <c r="P10" s="1887"/>
      <c r="Q10" s="1887"/>
      <c r="R10" s="1887"/>
      <c r="S10" s="1887"/>
      <c r="T10" s="1887"/>
      <c r="U10" s="1887"/>
      <c r="V10" s="1887"/>
      <c r="W10" s="1887"/>
      <c r="X10" s="1887"/>
      <c r="Y10" s="1887"/>
      <c r="Z10" s="1887"/>
      <c r="AA10" s="1887"/>
      <c r="AB10" s="1887"/>
      <c r="AC10" s="1887"/>
      <c r="AD10" s="1887"/>
      <c r="AE10" s="1887"/>
      <c r="AF10" s="1887"/>
      <c r="AG10" s="1887"/>
      <c r="AH10" s="1887"/>
      <c r="AI10" s="1887"/>
    </row>
    <row r="11" spans="1:35" ht="45" x14ac:dyDescent="0.25">
      <c r="A11" s="1887" t="s">
        <v>3776</v>
      </c>
      <c r="B11" s="1887" t="s">
        <v>27</v>
      </c>
      <c r="C11" s="1887" t="s">
        <v>3777</v>
      </c>
      <c r="D11" s="1887" t="s">
        <v>1921</v>
      </c>
      <c r="E11" s="1887" t="s">
        <v>123</v>
      </c>
      <c r="F11" s="1887">
        <v>4000000</v>
      </c>
      <c r="G11" s="1887"/>
      <c r="H11" s="1887" t="s">
        <v>3741</v>
      </c>
      <c r="I11" s="1887" t="s">
        <v>3742</v>
      </c>
      <c r="J11" s="1887" t="s">
        <v>297</v>
      </c>
      <c r="K11" s="1887" t="s">
        <v>287</v>
      </c>
      <c r="L11" s="1887" t="s">
        <v>3743</v>
      </c>
      <c r="M11" s="1887" t="s">
        <v>3744</v>
      </c>
      <c r="N11" s="1887" t="s">
        <v>3765</v>
      </c>
      <c r="O11" s="1887" t="s">
        <v>3766</v>
      </c>
      <c r="P11" s="1887" t="s">
        <v>3767</v>
      </c>
      <c r="Q11" s="1887" t="s">
        <v>3778</v>
      </c>
      <c r="R11" s="1887" t="s">
        <v>3748</v>
      </c>
      <c r="S11" s="1887" t="s">
        <v>3749</v>
      </c>
      <c r="T11" s="1887" t="s">
        <v>3750</v>
      </c>
      <c r="U11" s="1887" t="s">
        <v>3751</v>
      </c>
      <c r="V11" s="1887" t="s">
        <v>3752</v>
      </c>
      <c r="W11" s="1887" t="s">
        <v>3753</v>
      </c>
      <c r="X11" s="1887" t="s">
        <v>3754</v>
      </c>
      <c r="Y11" s="1887" t="s">
        <v>3755</v>
      </c>
      <c r="Z11" s="1887" t="s">
        <v>297</v>
      </c>
      <c r="AA11" s="1887" t="s">
        <v>297</v>
      </c>
      <c r="AB11" s="1887" t="s">
        <v>3756</v>
      </c>
      <c r="AC11" s="1887" t="s">
        <v>3757</v>
      </c>
      <c r="AD11" s="1887" t="s">
        <v>297</v>
      </c>
      <c r="AE11" s="1887" t="s">
        <v>297</v>
      </c>
      <c r="AF11" s="1887" t="s">
        <v>3779</v>
      </c>
      <c r="AG11" s="1887" t="s">
        <v>297</v>
      </c>
      <c r="AH11" s="1887" t="s">
        <v>3760</v>
      </c>
      <c r="AI11" s="1887" t="s">
        <v>3761</v>
      </c>
    </row>
    <row r="12" spans="1:35" x14ac:dyDescent="0.25">
      <c r="A12" s="1887"/>
      <c r="B12" s="1887" t="s">
        <v>31</v>
      </c>
      <c r="C12" s="1887"/>
      <c r="D12" s="1887"/>
      <c r="E12" s="1887"/>
      <c r="F12" s="1887"/>
      <c r="G12" s="1887"/>
      <c r="H12" s="1887"/>
      <c r="I12" s="1887"/>
      <c r="J12" s="1887"/>
      <c r="K12" s="1887"/>
      <c r="L12" s="1887"/>
      <c r="M12" s="1887"/>
      <c r="N12" s="1887"/>
      <c r="O12" s="1887"/>
      <c r="P12" s="1887"/>
      <c r="Q12" s="1887"/>
      <c r="R12" s="1887"/>
      <c r="S12" s="1887"/>
      <c r="T12" s="1887"/>
      <c r="U12" s="1887"/>
      <c r="V12" s="1887"/>
      <c r="W12" s="1887"/>
      <c r="X12" s="1887"/>
      <c r="Y12" s="1887"/>
      <c r="Z12" s="1887"/>
      <c r="AA12" s="1887"/>
      <c r="AB12" s="1887"/>
      <c r="AC12" s="1887"/>
      <c r="AD12" s="1887"/>
      <c r="AE12" s="1887"/>
      <c r="AF12" s="1887"/>
      <c r="AG12" s="1887"/>
      <c r="AH12" s="1887"/>
      <c r="AI12" s="1887"/>
    </row>
    <row r="13" spans="1:35" ht="45" x14ac:dyDescent="0.25">
      <c r="A13" s="1887" t="s">
        <v>3780</v>
      </c>
      <c r="B13" s="1887" t="s">
        <v>27</v>
      </c>
      <c r="C13" s="1887" t="s">
        <v>3781</v>
      </c>
      <c r="D13" s="1887" t="s">
        <v>3782</v>
      </c>
      <c r="E13" s="1887" t="s">
        <v>123</v>
      </c>
      <c r="F13" s="1887">
        <v>4000000</v>
      </c>
      <c r="G13" s="1887"/>
      <c r="H13" s="1887" t="s">
        <v>3741</v>
      </c>
      <c r="I13" s="1887" t="s">
        <v>3742</v>
      </c>
      <c r="J13" s="1887" t="s">
        <v>297</v>
      </c>
      <c r="K13" s="1887" t="s">
        <v>287</v>
      </c>
      <c r="L13" s="1887" t="s">
        <v>3743</v>
      </c>
      <c r="M13" s="1887" t="s">
        <v>3744</v>
      </c>
      <c r="N13" s="1887" t="s">
        <v>3745</v>
      </c>
      <c r="O13" s="1887" t="s">
        <v>3746</v>
      </c>
      <c r="P13" s="1887" t="s">
        <v>183</v>
      </c>
      <c r="Q13" s="1887" t="s">
        <v>3747</v>
      </c>
      <c r="R13" s="1887" t="s">
        <v>3748</v>
      </c>
      <c r="S13" s="1887" t="s">
        <v>3749</v>
      </c>
      <c r="T13" s="1887" t="s">
        <v>3750</v>
      </c>
      <c r="U13" s="1887" t="s">
        <v>3751</v>
      </c>
      <c r="V13" s="1887" t="s">
        <v>3752</v>
      </c>
      <c r="W13" s="1887" t="s">
        <v>3753</v>
      </c>
      <c r="X13" s="1887" t="s">
        <v>3754</v>
      </c>
      <c r="Y13" s="1887" t="s">
        <v>3755</v>
      </c>
      <c r="Z13" s="1887" t="s">
        <v>297</v>
      </c>
      <c r="AA13" s="1887" t="s">
        <v>297</v>
      </c>
      <c r="AB13" s="1887" t="s">
        <v>3756</v>
      </c>
      <c r="AC13" s="1887" t="s">
        <v>3757</v>
      </c>
      <c r="AD13" s="1887" t="s">
        <v>297</v>
      </c>
      <c r="AE13" s="1887" t="s">
        <v>297</v>
      </c>
      <c r="AF13" s="1887" t="s">
        <v>269</v>
      </c>
      <c r="AG13" s="1887" t="s">
        <v>297</v>
      </c>
      <c r="AH13" s="1887" t="s">
        <v>3783</v>
      </c>
      <c r="AI13" s="1887" t="s">
        <v>3761</v>
      </c>
    </row>
    <row r="14" spans="1:35" x14ac:dyDescent="0.25">
      <c r="A14" s="1887"/>
      <c r="B14" s="1887" t="s">
        <v>31</v>
      </c>
      <c r="C14" s="1887"/>
      <c r="D14" s="1887"/>
      <c r="E14" s="1887"/>
      <c r="F14" s="1887"/>
      <c r="G14" s="1887"/>
      <c r="H14" s="1887"/>
      <c r="I14" s="1887"/>
      <c r="J14" s="1887"/>
      <c r="K14" s="1887"/>
      <c r="L14" s="1887"/>
      <c r="M14" s="1887"/>
      <c r="N14" s="1887"/>
      <c r="O14" s="1887"/>
      <c r="P14" s="1887"/>
      <c r="Q14" s="1887"/>
      <c r="R14" s="1887"/>
      <c r="S14" s="1887"/>
      <c r="T14" s="1887"/>
      <c r="U14" s="1887"/>
      <c r="V14" s="1887"/>
      <c r="W14" s="1887"/>
      <c r="X14" s="1887"/>
      <c r="Y14" s="1887"/>
      <c r="Z14" s="1887"/>
      <c r="AA14" s="1887"/>
      <c r="AB14" s="1887"/>
      <c r="AC14" s="1887"/>
      <c r="AD14" s="1887"/>
      <c r="AE14" s="1887"/>
      <c r="AF14" s="1887"/>
      <c r="AG14" s="1887"/>
      <c r="AH14" s="1887"/>
      <c r="AI14" s="1887"/>
    </row>
    <row r="15" spans="1:35" ht="45" x14ac:dyDescent="0.25">
      <c r="A15" s="1887" t="s">
        <v>3784</v>
      </c>
      <c r="B15" s="1887" t="s">
        <v>27</v>
      </c>
      <c r="C15" s="1887" t="s">
        <v>3785</v>
      </c>
      <c r="D15" s="1887" t="s">
        <v>3786</v>
      </c>
      <c r="E15" s="1887" t="s">
        <v>123</v>
      </c>
      <c r="F15" s="1887">
        <v>1500000</v>
      </c>
      <c r="G15" s="1887"/>
      <c r="H15" s="1887" t="s">
        <v>3787</v>
      </c>
      <c r="I15" s="1887" t="s">
        <v>3742</v>
      </c>
      <c r="J15" s="1887" t="s">
        <v>297</v>
      </c>
      <c r="K15" s="1887" t="s">
        <v>287</v>
      </c>
      <c r="L15" s="1887" t="s">
        <v>3743</v>
      </c>
      <c r="M15" s="1887" t="s">
        <v>3744</v>
      </c>
      <c r="N15" s="1887" t="s">
        <v>3765</v>
      </c>
      <c r="O15" s="1887" t="s">
        <v>3766</v>
      </c>
      <c r="P15" s="1887" t="s">
        <v>3767</v>
      </c>
      <c r="Q15" s="1887" t="s">
        <v>3778</v>
      </c>
      <c r="R15" s="1887" t="s">
        <v>3748</v>
      </c>
      <c r="S15" s="1887" t="s">
        <v>3749</v>
      </c>
      <c r="T15" s="1887" t="s">
        <v>3750</v>
      </c>
      <c r="U15" s="1887" t="s">
        <v>3751</v>
      </c>
      <c r="V15" s="1887" t="s">
        <v>3752</v>
      </c>
      <c r="W15" s="1887" t="s">
        <v>3753</v>
      </c>
      <c r="X15" s="1887" t="s">
        <v>3754</v>
      </c>
      <c r="Y15" s="1887" t="s">
        <v>3788</v>
      </c>
      <c r="Z15" s="1887" t="s">
        <v>297</v>
      </c>
      <c r="AA15" s="1887" t="s">
        <v>297</v>
      </c>
      <c r="AB15" s="1887" t="s">
        <v>3772</v>
      </c>
      <c r="AC15" s="1887" t="s">
        <v>3756</v>
      </c>
      <c r="AD15" s="1887" t="s">
        <v>297</v>
      </c>
      <c r="AE15" s="1887" t="s">
        <v>297</v>
      </c>
      <c r="AF15" s="1887" t="s">
        <v>937</v>
      </c>
      <c r="AG15" s="1887" t="s">
        <v>297</v>
      </c>
      <c r="AH15" s="1887" t="s">
        <v>3789</v>
      </c>
      <c r="AI15" s="1887" t="s">
        <v>3761</v>
      </c>
    </row>
    <row r="16" spans="1:35" x14ac:dyDescent="0.25">
      <c r="A16" s="1887"/>
      <c r="B16" s="1887" t="s">
        <v>31</v>
      </c>
      <c r="C16" s="1887"/>
      <c r="D16" s="1887"/>
      <c r="E16" s="1887"/>
      <c r="F16" s="1887"/>
      <c r="G16" s="1887"/>
      <c r="H16" s="1887"/>
      <c r="I16" s="1887"/>
      <c r="J16" s="1887"/>
      <c r="K16" s="1887"/>
      <c r="L16" s="1887"/>
      <c r="M16" s="1887"/>
      <c r="N16" s="1887"/>
      <c r="O16" s="1887"/>
      <c r="P16" s="1887"/>
      <c r="Q16" s="1887"/>
      <c r="R16" s="1887"/>
      <c r="S16" s="1887"/>
      <c r="T16" s="1887"/>
      <c r="U16" s="1887"/>
      <c r="V16" s="1887"/>
      <c r="W16" s="1887"/>
      <c r="X16" s="1887"/>
      <c r="Y16" s="1887"/>
      <c r="Z16" s="1887"/>
      <c r="AA16" s="1887"/>
      <c r="AB16" s="1887"/>
      <c r="AC16" s="1887"/>
      <c r="AD16" s="1887"/>
      <c r="AE16" s="1887"/>
      <c r="AF16" s="1887"/>
      <c r="AG16" s="1887"/>
      <c r="AH16" s="1887"/>
      <c r="AI16" s="1887"/>
    </row>
    <row r="17" spans="1:35" ht="45" x14ac:dyDescent="0.25">
      <c r="A17" s="1887" t="s">
        <v>3790</v>
      </c>
      <c r="B17" s="1887" t="s">
        <v>27</v>
      </c>
      <c r="C17" s="1887" t="s">
        <v>3791</v>
      </c>
      <c r="D17" s="1887" t="s">
        <v>3792</v>
      </c>
      <c r="E17" s="1887" t="s">
        <v>123</v>
      </c>
      <c r="F17" s="1887">
        <v>3000000</v>
      </c>
      <c r="G17" s="1887"/>
      <c r="H17" s="1887" t="s">
        <v>3741</v>
      </c>
      <c r="I17" s="1887" t="s">
        <v>3742</v>
      </c>
      <c r="J17" s="1887" t="s">
        <v>297</v>
      </c>
      <c r="K17" s="1887" t="s">
        <v>287</v>
      </c>
      <c r="L17" s="1887" t="s">
        <v>3743</v>
      </c>
      <c r="M17" s="1887" t="s">
        <v>3744</v>
      </c>
      <c r="N17" s="1887" t="s">
        <v>3765</v>
      </c>
      <c r="O17" s="1887" t="s">
        <v>3766</v>
      </c>
      <c r="P17" s="1887" t="s">
        <v>3767</v>
      </c>
      <c r="Q17" s="1887" t="s">
        <v>3778</v>
      </c>
      <c r="R17" s="1887" t="s">
        <v>3748</v>
      </c>
      <c r="S17" s="1887" t="s">
        <v>3749</v>
      </c>
      <c r="T17" s="1887" t="s">
        <v>3750</v>
      </c>
      <c r="U17" s="1887" t="s">
        <v>3751</v>
      </c>
      <c r="V17" s="1887" t="s">
        <v>3752</v>
      </c>
      <c r="W17" s="1887" t="s">
        <v>3753</v>
      </c>
      <c r="X17" s="1887" t="s">
        <v>3754</v>
      </c>
      <c r="Y17" s="1887" t="s">
        <v>3755</v>
      </c>
      <c r="Z17" s="1887" t="s">
        <v>297</v>
      </c>
      <c r="AA17" s="1887" t="s">
        <v>297</v>
      </c>
      <c r="AB17" s="1887" t="s">
        <v>3756</v>
      </c>
      <c r="AC17" s="1887" t="s">
        <v>3757</v>
      </c>
      <c r="AD17" s="1887" t="s">
        <v>297</v>
      </c>
      <c r="AE17" s="1887" t="s">
        <v>297</v>
      </c>
      <c r="AF17" s="1887" t="s">
        <v>3758</v>
      </c>
      <c r="AG17" s="1887" t="s">
        <v>297</v>
      </c>
      <c r="AH17" s="1887" t="s">
        <v>3793</v>
      </c>
      <c r="AI17" s="1887" t="s">
        <v>3761</v>
      </c>
    </row>
    <row r="18" spans="1:35" x14ac:dyDescent="0.25">
      <c r="A18" s="1887"/>
      <c r="B18" s="1887" t="s">
        <v>31</v>
      </c>
      <c r="C18" s="1887"/>
      <c r="D18" s="1887"/>
      <c r="E18" s="1887"/>
      <c r="F18" s="1887"/>
      <c r="G18" s="1887"/>
      <c r="H18" s="1887"/>
      <c r="I18" s="1887"/>
      <c r="J18" s="1887"/>
      <c r="K18" s="1887"/>
      <c r="L18" s="1887"/>
      <c r="M18" s="1887"/>
      <c r="N18" s="1887"/>
      <c r="O18" s="1887"/>
      <c r="P18" s="1887"/>
      <c r="Q18" s="1887"/>
      <c r="R18" s="1887"/>
      <c r="S18" s="1887"/>
      <c r="T18" s="1887"/>
      <c r="U18" s="1887"/>
      <c r="V18" s="1887"/>
      <c r="W18" s="1887"/>
      <c r="X18" s="1887"/>
      <c r="Y18" s="1887"/>
      <c r="Z18" s="1887"/>
      <c r="AA18" s="1887"/>
      <c r="AB18" s="1887"/>
      <c r="AC18" s="1887"/>
      <c r="AD18" s="1887"/>
      <c r="AE18" s="1887"/>
      <c r="AF18" s="1887"/>
      <c r="AG18" s="1887"/>
      <c r="AH18" s="1887"/>
      <c r="AI18" s="1887"/>
    </row>
    <row r="19" spans="1:35" x14ac:dyDescent="0.25">
      <c r="A19" s="1213" t="s">
        <v>4300</v>
      </c>
      <c r="B19" s="1213"/>
      <c r="C19" s="1213"/>
      <c r="D19" s="1213"/>
      <c r="E19" s="1213"/>
      <c r="F19" s="1213">
        <f>SUM(F7,F9,F11,F13,F15,F17)</f>
        <v>47000000</v>
      </c>
      <c r="G19" s="1213"/>
      <c r="H19" s="1213"/>
      <c r="I19" s="1213"/>
      <c r="J19" s="1213"/>
      <c r="K19" s="1213"/>
      <c r="L19" s="1213"/>
      <c r="M19" s="1213"/>
      <c r="N19" s="1213"/>
      <c r="O19" s="1213"/>
      <c r="P19" s="1213"/>
      <c r="Q19" s="1213"/>
      <c r="R19" s="1213"/>
      <c r="S19" s="1213"/>
      <c r="T19" s="1213"/>
      <c r="U19" s="1213"/>
      <c r="V19" s="1213"/>
      <c r="W19" s="1213"/>
      <c r="X19" s="1213"/>
      <c r="Y19" s="1213"/>
      <c r="Z19" s="1213"/>
      <c r="AA19" s="1213"/>
      <c r="AB19" s="1213"/>
      <c r="AC19" s="1213"/>
      <c r="AD19" s="1213"/>
      <c r="AE19" s="1213"/>
      <c r="AF19" s="1213"/>
      <c r="AG19" s="1213"/>
      <c r="AH19" s="1213"/>
      <c r="AI19" s="1213"/>
    </row>
    <row r="20" spans="1:35" x14ac:dyDescent="0.25">
      <c r="A20" s="752" t="s">
        <v>4301</v>
      </c>
    </row>
    <row r="22" spans="1:35" ht="18" x14ac:dyDescent="0.25">
      <c r="A22" s="3030" t="s">
        <v>0</v>
      </c>
      <c r="B22" s="3041"/>
      <c r="C22" s="3041"/>
      <c r="D22" s="3041"/>
      <c r="E22" s="3041"/>
      <c r="F22" s="3041"/>
      <c r="G22" s="3041"/>
      <c r="H22" s="3041"/>
      <c r="I22" s="3041"/>
      <c r="J22" s="3041"/>
      <c r="K22" s="3041"/>
      <c r="L22" s="3041"/>
      <c r="M22" s="3041"/>
      <c r="N22" s="3041"/>
      <c r="O22" s="3041"/>
      <c r="P22" s="3041"/>
      <c r="Q22" s="3041"/>
      <c r="R22" s="3041"/>
      <c r="S22" s="3041"/>
      <c r="T22" s="3041"/>
      <c r="U22" s="3041"/>
      <c r="V22" s="3041"/>
      <c r="W22" s="3041"/>
      <c r="X22" s="3041"/>
      <c r="Y22" s="3041"/>
      <c r="Z22" s="3041"/>
      <c r="AA22" s="3041"/>
    </row>
    <row r="23" spans="1:35" ht="30" x14ac:dyDescent="0.25">
      <c r="A23" s="1211"/>
      <c r="B23" s="1211"/>
      <c r="C23" s="3025" t="s">
        <v>4259</v>
      </c>
      <c r="D23" s="3050"/>
      <c r="E23" s="3050"/>
      <c r="F23" s="3050"/>
      <c r="G23" s="3050"/>
      <c r="H23" s="3050"/>
      <c r="I23" s="3050"/>
      <c r="J23" s="3050"/>
      <c r="K23" s="3051"/>
      <c r="L23" s="3025" t="s">
        <v>4302</v>
      </c>
      <c r="M23" s="3051"/>
      <c r="N23" s="1887" t="s">
        <v>4303</v>
      </c>
      <c r="O23" s="3025" t="s">
        <v>4304</v>
      </c>
      <c r="P23" s="3051"/>
      <c r="Q23" s="3025" t="s">
        <v>4305</v>
      </c>
      <c r="R23" s="3051"/>
      <c r="S23" s="3025" t="s">
        <v>4265</v>
      </c>
      <c r="T23" s="3050"/>
      <c r="U23" s="3050"/>
      <c r="V23" s="3051"/>
      <c r="W23" s="3025" t="s">
        <v>4306</v>
      </c>
      <c r="X23" s="3050"/>
      <c r="Y23" s="3051"/>
      <c r="Z23" s="1887" t="s">
        <v>4267</v>
      </c>
      <c r="AA23" s="1887" t="s">
        <v>4268</v>
      </c>
    </row>
    <row r="24" spans="1:35" ht="72" customHeight="1" thickBot="1" x14ac:dyDescent="0.3">
      <c r="A24" s="1212" t="s">
        <v>4269</v>
      </c>
      <c r="B24" s="1212"/>
      <c r="C24" s="1212" t="s">
        <v>4270</v>
      </c>
      <c r="D24" s="1212" t="s">
        <v>4271</v>
      </c>
      <c r="E24" s="1212" t="s">
        <v>4272</v>
      </c>
      <c r="F24" s="1212" t="s">
        <v>4273</v>
      </c>
      <c r="G24" s="1212" t="s">
        <v>4274</v>
      </c>
      <c r="H24" s="1212" t="s">
        <v>4275</v>
      </c>
      <c r="I24" s="1212" t="s">
        <v>4276</v>
      </c>
      <c r="J24" s="1212" t="s">
        <v>4277</v>
      </c>
      <c r="K24" s="1212" t="s">
        <v>4278</v>
      </c>
      <c r="L24" s="1212" t="s">
        <v>4279</v>
      </c>
      <c r="M24" s="1212" t="s">
        <v>4280</v>
      </c>
      <c r="N24" s="1212" t="s">
        <v>4307</v>
      </c>
      <c r="O24" s="1212" t="s">
        <v>4308</v>
      </c>
      <c r="P24" s="1212" t="s">
        <v>4309</v>
      </c>
      <c r="Q24" s="1212" t="s">
        <v>4310</v>
      </c>
      <c r="R24" s="1212" t="s">
        <v>4311</v>
      </c>
      <c r="S24" s="1212" t="s">
        <v>4291</v>
      </c>
      <c r="T24" s="1212" t="s">
        <v>4292</v>
      </c>
      <c r="U24" s="1212" t="s">
        <v>4293</v>
      </c>
      <c r="V24" s="1212" t="s">
        <v>4294</v>
      </c>
      <c r="W24" s="1212" t="s">
        <v>4295</v>
      </c>
      <c r="X24" s="1212" t="s">
        <v>4312</v>
      </c>
      <c r="Y24" s="1212" t="s">
        <v>4313</v>
      </c>
      <c r="Z24" s="1212" t="s">
        <v>4299</v>
      </c>
      <c r="AA24" s="1212" t="s">
        <v>4299</v>
      </c>
    </row>
    <row r="25" spans="1:35" ht="30.75" thickTop="1" x14ac:dyDescent="0.25">
      <c r="A25" s="1211" t="s">
        <v>3733</v>
      </c>
      <c r="B25" s="1887"/>
      <c r="C25" s="1887"/>
      <c r="D25" s="1887"/>
      <c r="E25" s="1887"/>
      <c r="F25" s="1887"/>
      <c r="G25" s="1887"/>
      <c r="H25" s="1887"/>
      <c r="I25" s="1887"/>
      <c r="J25" s="1887" t="s">
        <v>3734</v>
      </c>
      <c r="K25" s="1887"/>
      <c r="L25" s="1887" t="s">
        <v>3735</v>
      </c>
      <c r="M25" s="1887" t="s">
        <v>1762</v>
      </c>
      <c r="N25" s="1887" t="s">
        <v>3737</v>
      </c>
      <c r="O25" s="1887" t="s">
        <v>3794</v>
      </c>
      <c r="P25" s="1887" t="s">
        <v>3794</v>
      </c>
      <c r="Q25" s="1887" t="s">
        <v>3735</v>
      </c>
      <c r="R25" s="1887" t="s">
        <v>3737</v>
      </c>
      <c r="S25" s="1887"/>
      <c r="T25" s="1887" t="s">
        <v>1762</v>
      </c>
      <c r="U25" s="1887" t="s">
        <v>733</v>
      </c>
      <c r="V25" s="1887" t="s">
        <v>1762</v>
      </c>
      <c r="W25" s="1887" t="s">
        <v>3735</v>
      </c>
      <c r="X25" s="1887"/>
      <c r="Y25" s="1887" t="s">
        <v>1762</v>
      </c>
      <c r="Z25" s="1887"/>
      <c r="AA25" s="1887"/>
    </row>
    <row r="26" spans="1:35" ht="15.75" thickBot="1" x14ac:dyDescent="0.3">
      <c r="A26" s="1212"/>
      <c r="B26" s="1212" t="s">
        <v>3206</v>
      </c>
      <c r="C26" s="1212"/>
      <c r="D26" s="1212"/>
      <c r="E26" s="1212"/>
      <c r="F26" s="1212"/>
      <c r="G26" s="1212"/>
      <c r="H26" s="1212"/>
      <c r="I26" s="1212"/>
      <c r="J26" s="1212"/>
      <c r="K26" s="1212"/>
      <c r="L26" s="1212"/>
      <c r="M26" s="1212"/>
      <c r="N26" s="1212"/>
      <c r="O26" s="1212"/>
      <c r="P26" s="1212"/>
      <c r="Q26" s="1212"/>
      <c r="R26" s="1212"/>
      <c r="S26" s="1212"/>
      <c r="T26" s="1212"/>
      <c r="U26" s="1212"/>
      <c r="V26" s="1212"/>
      <c r="W26" s="1212"/>
      <c r="X26" s="1212"/>
      <c r="Y26" s="1212"/>
      <c r="Z26" s="1212"/>
      <c r="AA26" s="1212"/>
    </row>
    <row r="27" spans="1:35" ht="60.75" thickTop="1" x14ac:dyDescent="0.25">
      <c r="A27" s="1887" t="s">
        <v>3795</v>
      </c>
      <c r="B27" s="1887" t="s">
        <v>27</v>
      </c>
      <c r="C27" s="1887" t="s">
        <v>3796</v>
      </c>
      <c r="D27" s="1887" t="s">
        <v>3797</v>
      </c>
      <c r="E27" s="1887"/>
      <c r="F27" s="1887">
        <v>25000000</v>
      </c>
      <c r="G27" s="1887" t="s">
        <v>7</v>
      </c>
      <c r="H27" s="1887" t="s">
        <v>3741</v>
      </c>
      <c r="I27" s="1887" t="s">
        <v>3798</v>
      </c>
      <c r="J27" s="1887" t="s">
        <v>287</v>
      </c>
      <c r="K27" s="1887" t="s">
        <v>287</v>
      </c>
      <c r="L27" s="1887" t="s">
        <v>3799</v>
      </c>
      <c r="M27" s="1887" t="s">
        <v>3800</v>
      </c>
      <c r="N27" s="1887" t="s">
        <v>3801</v>
      </c>
      <c r="O27" s="1887" t="s">
        <v>3802</v>
      </c>
      <c r="P27" s="1887" t="s">
        <v>3803</v>
      </c>
      <c r="Q27" s="1887" t="s">
        <v>3804</v>
      </c>
      <c r="R27" s="1887" t="s">
        <v>3805</v>
      </c>
      <c r="S27" s="1887" t="s">
        <v>297</v>
      </c>
      <c r="T27" s="1887" t="s">
        <v>297</v>
      </c>
      <c r="U27" s="1887" t="s">
        <v>3806</v>
      </c>
      <c r="V27" s="1887" t="s">
        <v>3807</v>
      </c>
      <c r="W27" s="1887" t="s">
        <v>3808</v>
      </c>
      <c r="X27" s="1887" t="s">
        <v>3809</v>
      </c>
      <c r="Y27" s="1887" t="s">
        <v>3810</v>
      </c>
      <c r="Z27" s="1887" t="s">
        <v>3811</v>
      </c>
      <c r="AA27" s="1887" t="s">
        <v>3812</v>
      </c>
    </row>
    <row r="28" spans="1:35" x14ac:dyDescent="0.25">
      <c r="A28" s="1887"/>
      <c r="B28" s="1887" t="s">
        <v>31</v>
      </c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M28" s="1887"/>
      <c r="N28" s="1887"/>
      <c r="O28" s="1887"/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887"/>
    </row>
    <row r="29" spans="1:35" ht="60" x14ac:dyDescent="0.25">
      <c r="A29" s="1887" t="s">
        <v>3813</v>
      </c>
      <c r="B29" s="1887" t="s">
        <v>27</v>
      </c>
      <c r="C29" s="1887" t="s">
        <v>3814</v>
      </c>
      <c r="D29" s="1887" t="s">
        <v>3815</v>
      </c>
      <c r="E29" s="1887" t="s">
        <v>3816</v>
      </c>
      <c r="F29" s="1887">
        <v>25000000</v>
      </c>
      <c r="G29" s="1887" t="s">
        <v>7</v>
      </c>
      <c r="H29" s="1887" t="s">
        <v>3741</v>
      </c>
      <c r="I29" s="1887" t="s">
        <v>3798</v>
      </c>
      <c r="J29" s="1887" t="s">
        <v>287</v>
      </c>
      <c r="K29" s="1887" t="s">
        <v>287</v>
      </c>
      <c r="L29" s="1887" t="s">
        <v>3743</v>
      </c>
      <c r="M29" s="1887" t="s">
        <v>3744</v>
      </c>
      <c r="N29" s="1887" t="s">
        <v>3817</v>
      </c>
      <c r="O29" s="1887" t="s">
        <v>3818</v>
      </c>
      <c r="P29" s="1887" t="s">
        <v>186</v>
      </c>
      <c r="Q29" s="1887" t="s">
        <v>3819</v>
      </c>
      <c r="R29" s="1887" t="s">
        <v>3820</v>
      </c>
      <c r="S29" s="1887" t="s">
        <v>297</v>
      </c>
      <c r="T29" s="1887" t="s">
        <v>297</v>
      </c>
      <c r="U29" s="1887" t="s">
        <v>3821</v>
      </c>
      <c r="V29" s="1887" t="s">
        <v>3822</v>
      </c>
      <c r="W29" s="1887" t="s">
        <v>3823</v>
      </c>
      <c r="X29" s="1887" t="s">
        <v>3824</v>
      </c>
      <c r="Y29" s="1887" t="s">
        <v>297</v>
      </c>
      <c r="Z29" s="1887" t="s">
        <v>3811</v>
      </c>
      <c r="AA29" s="1887" t="s">
        <v>3812</v>
      </c>
    </row>
    <row r="30" spans="1:35" x14ac:dyDescent="0.25">
      <c r="A30" s="1887"/>
      <c r="B30" s="1887" t="s">
        <v>31</v>
      </c>
      <c r="C30" s="1887"/>
      <c r="D30" s="1887"/>
      <c r="E30" s="1887"/>
      <c r="F30" s="1887"/>
      <c r="G30" s="1887"/>
      <c r="H30" s="1887"/>
      <c r="I30" s="1887"/>
      <c r="J30" s="1887"/>
      <c r="K30" s="1887"/>
      <c r="L30" s="1887"/>
      <c r="M30" s="1887"/>
      <c r="N30" s="1887"/>
      <c r="O30" s="1887"/>
      <c r="P30" s="1887"/>
      <c r="Q30" s="1887"/>
      <c r="R30" s="1887"/>
      <c r="S30" s="1887"/>
      <c r="T30" s="1887"/>
      <c r="U30" s="1887"/>
      <c r="V30" s="1887"/>
      <c r="W30" s="1887"/>
      <c r="X30" s="1887"/>
      <c r="Y30" s="1887"/>
      <c r="Z30" s="1887"/>
      <c r="AA30" s="1887"/>
    </row>
    <row r="31" spans="1:35" ht="60" x14ac:dyDescent="0.25">
      <c r="A31" s="1887" t="s">
        <v>3825</v>
      </c>
      <c r="B31" s="1887" t="s">
        <v>27</v>
      </c>
      <c r="C31" s="1887" t="s">
        <v>3826</v>
      </c>
      <c r="D31" s="1887" t="s">
        <v>3827</v>
      </c>
      <c r="E31" s="1887"/>
      <c r="F31" s="1887">
        <v>10000000</v>
      </c>
      <c r="G31" s="1887" t="s">
        <v>7</v>
      </c>
      <c r="H31" s="1887" t="s">
        <v>3741</v>
      </c>
      <c r="I31" s="1887" t="s">
        <v>3798</v>
      </c>
      <c r="J31" s="1887" t="s">
        <v>287</v>
      </c>
      <c r="K31" s="1887" t="s">
        <v>287</v>
      </c>
      <c r="L31" s="1887" t="s">
        <v>3743</v>
      </c>
      <c r="M31" s="1887" t="s">
        <v>3744</v>
      </c>
      <c r="N31" s="1887" t="s">
        <v>3817</v>
      </c>
      <c r="O31" s="1887" t="s">
        <v>3818</v>
      </c>
      <c r="P31" s="1887" t="s">
        <v>186</v>
      </c>
      <c r="Q31" s="1887" t="s">
        <v>3819</v>
      </c>
      <c r="R31" s="1887" t="s">
        <v>3820</v>
      </c>
      <c r="S31" s="1887" t="s">
        <v>297</v>
      </c>
      <c r="T31" s="1887" t="s">
        <v>297</v>
      </c>
      <c r="U31" s="1887" t="s">
        <v>3828</v>
      </c>
      <c r="V31" s="1887" t="s">
        <v>3754</v>
      </c>
      <c r="W31" s="1887" t="s">
        <v>3829</v>
      </c>
      <c r="X31" s="1887" t="s">
        <v>3830</v>
      </c>
      <c r="Y31" s="1887" t="s">
        <v>3831</v>
      </c>
      <c r="Z31" s="1887" t="s">
        <v>3811</v>
      </c>
      <c r="AA31" s="1887" t="s">
        <v>3812</v>
      </c>
    </row>
    <row r="32" spans="1:35" x14ac:dyDescent="0.25">
      <c r="A32" s="1887"/>
      <c r="B32" s="1887" t="s">
        <v>31</v>
      </c>
      <c r="C32" s="1887"/>
      <c r="D32" s="1887"/>
      <c r="E32" s="1887"/>
      <c r="F32" s="1887"/>
      <c r="G32" s="1887"/>
      <c r="H32" s="1887"/>
      <c r="I32" s="1887"/>
      <c r="J32" s="1887"/>
      <c r="K32" s="1887"/>
      <c r="L32" s="1887"/>
      <c r="M32" s="1887"/>
      <c r="N32" s="1887"/>
      <c r="O32" s="1887"/>
      <c r="P32" s="1887"/>
      <c r="Q32" s="1887"/>
      <c r="R32" s="1887"/>
      <c r="S32" s="1887"/>
      <c r="T32" s="1887"/>
      <c r="U32" s="1887"/>
      <c r="V32" s="1887"/>
      <c r="W32" s="1887"/>
      <c r="X32" s="1887"/>
      <c r="Y32" s="1887"/>
      <c r="Z32" s="1887"/>
      <c r="AA32" s="1887"/>
    </row>
    <row r="33" spans="1:27" ht="60" x14ac:dyDescent="0.25">
      <c r="A33" s="1887" t="s">
        <v>3832</v>
      </c>
      <c r="B33" s="1887" t="s">
        <v>27</v>
      </c>
      <c r="C33" s="1887" t="s">
        <v>3833</v>
      </c>
      <c r="D33" s="1887" t="s">
        <v>3834</v>
      </c>
      <c r="E33" s="1887" t="s">
        <v>3816</v>
      </c>
      <c r="F33" s="1887">
        <v>10000000</v>
      </c>
      <c r="G33" s="1887" t="s">
        <v>7</v>
      </c>
      <c r="H33" s="1887" t="s">
        <v>3741</v>
      </c>
      <c r="I33" s="1887" t="s">
        <v>3798</v>
      </c>
      <c r="J33" s="1887" t="s">
        <v>287</v>
      </c>
      <c r="K33" s="1887" t="s">
        <v>287</v>
      </c>
      <c r="L33" s="1887" t="s">
        <v>3743</v>
      </c>
      <c r="M33" s="1887" t="s">
        <v>3744</v>
      </c>
      <c r="N33" s="1887" t="s">
        <v>3817</v>
      </c>
      <c r="O33" s="1887" t="s">
        <v>3835</v>
      </c>
      <c r="P33" s="1887" t="s">
        <v>3836</v>
      </c>
      <c r="Q33" s="1887" t="s">
        <v>3837</v>
      </c>
      <c r="R33" s="1887" t="s">
        <v>3838</v>
      </c>
      <c r="S33" s="1887" t="s">
        <v>297</v>
      </c>
      <c r="T33" s="1887" t="s">
        <v>297</v>
      </c>
      <c r="U33" s="1887" t="s">
        <v>3839</v>
      </c>
      <c r="V33" s="1887" t="s">
        <v>3840</v>
      </c>
      <c r="W33" s="1887" t="s">
        <v>3841</v>
      </c>
      <c r="X33" s="1887" t="s">
        <v>3842</v>
      </c>
      <c r="Y33" s="1887" t="s">
        <v>3831</v>
      </c>
      <c r="Z33" s="1887" t="s">
        <v>3811</v>
      </c>
      <c r="AA33" s="1887" t="s">
        <v>3812</v>
      </c>
    </row>
    <row r="34" spans="1:27" x14ac:dyDescent="0.25">
      <c r="A34" s="1887"/>
      <c r="B34" s="1887" t="s">
        <v>31</v>
      </c>
      <c r="C34" s="1887"/>
      <c r="D34" s="1887"/>
      <c r="E34" s="1887"/>
      <c r="F34" s="1887"/>
      <c r="G34" s="1887"/>
      <c r="H34" s="1887"/>
      <c r="I34" s="1887"/>
      <c r="J34" s="1887"/>
      <c r="K34" s="1887"/>
      <c r="L34" s="1887"/>
      <c r="M34" s="1887"/>
      <c r="N34" s="1887"/>
      <c r="O34" s="1887"/>
      <c r="P34" s="1887"/>
      <c r="Q34" s="1887"/>
      <c r="R34" s="1887"/>
      <c r="S34" s="1887"/>
      <c r="T34" s="1887"/>
      <c r="U34" s="1887"/>
      <c r="V34" s="1887"/>
      <c r="W34" s="1887"/>
      <c r="X34" s="1887"/>
      <c r="Y34" s="1887"/>
      <c r="Z34" s="1887"/>
      <c r="AA34" s="1887"/>
    </row>
    <row r="35" spans="1:27" ht="60" x14ac:dyDescent="0.25">
      <c r="A35" s="1887" t="s">
        <v>3843</v>
      </c>
      <c r="B35" s="1887" t="s">
        <v>27</v>
      </c>
      <c r="C35" s="1887" t="s">
        <v>3844</v>
      </c>
      <c r="D35" s="1887" t="s">
        <v>3845</v>
      </c>
      <c r="E35" s="1887" t="s">
        <v>3816</v>
      </c>
      <c r="F35" s="1887">
        <v>30000000</v>
      </c>
      <c r="G35" s="1887" t="s">
        <v>7</v>
      </c>
      <c r="H35" s="1887" t="s">
        <v>3741</v>
      </c>
      <c r="I35" s="1887" t="s">
        <v>3798</v>
      </c>
      <c r="J35" s="1887" t="s">
        <v>287</v>
      </c>
      <c r="K35" s="1887" t="s">
        <v>287</v>
      </c>
      <c r="L35" s="1887" t="s">
        <v>3743</v>
      </c>
      <c r="M35" s="1887" t="s">
        <v>3744</v>
      </c>
      <c r="N35" s="1887" t="s">
        <v>3817</v>
      </c>
      <c r="O35" s="1887" t="s">
        <v>3818</v>
      </c>
      <c r="P35" s="1887" t="s">
        <v>3846</v>
      </c>
      <c r="Q35" s="1887" t="s">
        <v>3847</v>
      </c>
      <c r="R35" s="1887" t="s">
        <v>3848</v>
      </c>
      <c r="S35" s="1887" t="s">
        <v>297</v>
      </c>
      <c r="T35" s="1887" t="s">
        <v>297</v>
      </c>
      <c r="U35" s="1887" t="s">
        <v>3849</v>
      </c>
      <c r="V35" s="1887" t="s">
        <v>3850</v>
      </c>
      <c r="W35" s="1887" t="s">
        <v>297</v>
      </c>
      <c r="X35" s="1887" t="s">
        <v>3851</v>
      </c>
      <c r="Y35" s="1887" t="s">
        <v>3852</v>
      </c>
      <c r="Z35" s="1887" t="s">
        <v>3811</v>
      </c>
      <c r="AA35" s="1887" t="s">
        <v>3812</v>
      </c>
    </row>
    <row r="36" spans="1:27" x14ac:dyDescent="0.25">
      <c r="A36" s="1887"/>
      <c r="B36" s="1887" t="s">
        <v>31</v>
      </c>
      <c r="C36" s="1887"/>
      <c r="D36" s="1887"/>
      <c r="E36" s="1887"/>
      <c r="F36" s="1887"/>
      <c r="G36" s="1887"/>
      <c r="H36" s="1887"/>
      <c r="I36" s="1887"/>
      <c r="J36" s="1887"/>
      <c r="K36" s="1887"/>
      <c r="L36" s="1887"/>
      <c r="M36" s="1887"/>
      <c r="N36" s="1887"/>
      <c r="O36" s="1887"/>
      <c r="P36" s="1887"/>
      <c r="Q36" s="1887"/>
      <c r="R36" s="1887"/>
      <c r="S36" s="1887"/>
      <c r="T36" s="1887"/>
      <c r="U36" s="1887"/>
      <c r="V36" s="1887"/>
      <c r="W36" s="1887"/>
      <c r="X36" s="1887"/>
      <c r="Y36" s="1887"/>
      <c r="Z36" s="1887"/>
      <c r="AA36" s="1887"/>
    </row>
    <row r="37" spans="1:27" ht="60" x14ac:dyDescent="0.25">
      <c r="A37" s="1887" t="s">
        <v>3853</v>
      </c>
      <c r="B37" s="1887" t="s">
        <v>27</v>
      </c>
      <c r="C37" s="1887" t="s">
        <v>3854</v>
      </c>
      <c r="D37" s="1887" t="s">
        <v>3855</v>
      </c>
      <c r="E37" s="1887" t="s">
        <v>3816</v>
      </c>
      <c r="F37" s="1887">
        <v>20000000</v>
      </c>
      <c r="G37" s="1887" t="s">
        <v>7</v>
      </c>
      <c r="H37" s="1887" t="s">
        <v>3741</v>
      </c>
      <c r="I37" s="1887" t="s">
        <v>3798</v>
      </c>
      <c r="J37" s="1887" t="s">
        <v>287</v>
      </c>
      <c r="K37" s="1887" t="s">
        <v>287</v>
      </c>
      <c r="L37" s="1887" t="s">
        <v>3743</v>
      </c>
      <c r="M37" s="1887" t="s">
        <v>3744</v>
      </c>
      <c r="N37" s="1887" t="s">
        <v>3817</v>
      </c>
      <c r="O37" s="1887" t="s">
        <v>3818</v>
      </c>
      <c r="P37" s="1887" t="s">
        <v>3846</v>
      </c>
      <c r="Q37" s="1887" t="s">
        <v>3847</v>
      </c>
      <c r="R37" s="1887" t="s">
        <v>3848</v>
      </c>
      <c r="S37" s="1887" t="s">
        <v>297</v>
      </c>
      <c r="T37" s="1887" t="s">
        <v>297</v>
      </c>
      <c r="U37" s="1887" t="s">
        <v>3849</v>
      </c>
      <c r="V37" s="1887" t="s">
        <v>3850</v>
      </c>
      <c r="W37" s="1887" t="s">
        <v>297</v>
      </c>
      <c r="X37" s="1887" t="s">
        <v>3856</v>
      </c>
      <c r="Y37" s="1887" t="s">
        <v>3857</v>
      </c>
      <c r="Z37" s="1887" t="s">
        <v>3858</v>
      </c>
      <c r="AA37" s="1887" t="s">
        <v>3812</v>
      </c>
    </row>
    <row r="38" spans="1:27" x14ac:dyDescent="0.25">
      <c r="A38" s="1887"/>
      <c r="B38" s="1887" t="s">
        <v>31</v>
      </c>
      <c r="C38" s="1887"/>
      <c r="D38" s="1887"/>
      <c r="E38" s="1887"/>
      <c r="F38" s="1887"/>
      <c r="G38" s="1887"/>
      <c r="H38" s="1887"/>
      <c r="I38" s="1887"/>
      <c r="J38" s="1887"/>
      <c r="K38" s="1887"/>
      <c r="L38" s="1887"/>
      <c r="M38" s="1887"/>
      <c r="N38" s="1887"/>
      <c r="O38" s="1887"/>
      <c r="P38" s="1887"/>
      <c r="Q38" s="1887"/>
      <c r="R38" s="1887"/>
      <c r="S38" s="1887"/>
      <c r="T38" s="1887"/>
      <c r="U38" s="1887"/>
      <c r="V38" s="1887"/>
      <c r="W38" s="1887"/>
      <c r="X38" s="1887"/>
      <c r="Y38" s="1887"/>
      <c r="Z38" s="1887"/>
      <c r="AA38" s="1887"/>
    </row>
    <row r="39" spans="1:27" ht="60" x14ac:dyDescent="0.25">
      <c r="A39" s="1887" t="s">
        <v>3859</v>
      </c>
      <c r="B39" s="1887" t="s">
        <v>27</v>
      </c>
      <c r="C39" s="1887" t="s">
        <v>3860</v>
      </c>
      <c r="D39" s="1887" t="s">
        <v>3861</v>
      </c>
      <c r="E39" s="1887" t="s">
        <v>3816</v>
      </c>
      <c r="F39" s="1887">
        <v>60000000</v>
      </c>
      <c r="G39" s="1887" t="s">
        <v>7</v>
      </c>
      <c r="H39" s="1887" t="s">
        <v>544</v>
      </c>
      <c r="I39" s="1887" t="s">
        <v>3798</v>
      </c>
      <c r="J39" s="1887" t="s">
        <v>287</v>
      </c>
      <c r="K39" s="1887" t="s">
        <v>287</v>
      </c>
      <c r="L39" s="1887" t="s">
        <v>3743</v>
      </c>
      <c r="M39" s="1887" t="s">
        <v>3744</v>
      </c>
      <c r="N39" s="1887" t="s">
        <v>3817</v>
      </c>
      <c r="O39" s="1887" t="s">
        <v>3818</v>
      </c>
      <c r="P39" s="1887" t="s">
        <v>3846</v>
      </c>
      <c r="Q39" s="1887" t="s">
        <v>3847</v>
      </c>
      <c r="R39" s="1887" t="s">
        <v>3848</v>
      </c>
      <c r="S39" s="1887" t="s">
        <v>297</v>
      </c>
      <c r="T39" s="1887" t="s">
        <v>297</v>
      </c>
      <c r="U39" s="1887" t="s">
        <v>3849</v>
      </c>
      <c r="V39" s="1887" t="s">
        <v>3850</v>
      </c>
      <c r="W39" s="1887" t="s">
        <v>297</v>
      </c>
      <c r="X39" s="1887" t="s">
        <v>3862</v>
      </c>
      <c r="Y39" s="1887" t="s">
        <v>3863</v>
      </c>
      <c r="Z39" s="1887" t="s">
        <v>3864</v>
      </c>
      <c r="AA39" s="1887" t="s">
        <v>3865</v>
      </c>
    </row>
    <row r="40" spans="1:27" x14ac:dyDescent="0.25">
      <c r="A40" s="1887"/>
      <c r="B40" s="1887" t="s">
        <v>31</v>
      </c>
      <c r="C40" s="1887"/>
      <c r="D40" s="1887"/>
      <c r="E40" s="1887"/>
      <c r="F40" s="1887"/>
      <c r="G40" s="1887"/>
      <c r="H40" s="1887"/>
      <c r="I40" s="1887"/>
      <c r="J40" s="1887"/>
      <c r="K40" s="1887"/>
      <c r="L40" s="1887"/>
      <c r="M40" s="1887"/>
      <c r="N40" s="1887"/>
      <c r="O40" s="1887"/>
      <c r="P40" s="1887"/>
      <c r="Q40" s="1887"/>
      <c r="R40" s="1887"/>
      <c r="S40" s="1887"/>
      <c r="T40" s="1887"/>
      <c r="U40" s="1887"/>
      <c r="V40" s="1887"/>
      <c r="W40" s="1887"/>
      <c r="X40" s="1887"/>
      <c r="Y40" s="1887"/>
      <c r="Z40" s="1887"/>
      <c r="AA40" s="1887"/>
    </row>
    <row r="41" spans="1:27" ht="60" x14ac:dyDescent="0.25">
      <c r="A41" s="1887" t="s">
        <v>3866</v>
      </c>
      <c r="B41" s="1887" t="s">
        <v>27</v>
      </c>
      <c r="C41" s="1887" t="s">
        <v>3867</v>
      </c>
      <c r="D41" s="1887" t="s">
        <v>3868</v>
      </c>
      <c r="E41" s="1887" t="s">
        <v>3816</v>
      </c>
      <c r="F41" s="1887">
        <v>50000000</v>
      </c>
      <c r="G41" s="1887" t="s">
        <v>7</v>
      </c>
      <c r="H41" s="1887" t="s">
        <v>544</v>
      </c>
      <c r="I41" s="1887" t="s">
        <v>3798</v>
      </c>
      <c r="J41" s="1887" t="s">
        <v>287</v>
      </c>
      <c r="K41" s="1887" t="s">
        <v>287</v>
      </c>
      <c r="L41" s="1887" t="s">
        <v>3743</v>
      </c>
      <c r="M41" s="1887" t="s">
        <v>3744</v>
      </c>
      <c r="N41" s="1887" t="s">
        <v>3817</v>
      </c>
      <c r="O41" s="1887" t="s">
        <v>3818</v>
      </c>
      <c r="P41" s="1887" t="s">
        <v>3846</v>
      </c>
      <c r="Q41" s="1887" t="s">
        <v>3847</v>
      </c>
      <c r="R41" s="1887" t="s">
        <v>3848</v>
      </c>
      <c r="S41" s="1887" t="s">
        <v>297</v>
      </c>
      <c r="T41" s="1887" t="s">
        <v>297</v>
      </c>
      <c r="U41" s="1887" t="s">
        <v>3849</v>
      </c>
      <c r="V41" s="1887" t="s">
        <v>3850</v>
      </c>
      <c r="W41" s="1887" t="s">
        <v>297</v>
      </c>
      <c r="X41" s="1887" t="s">
        <v>3856</v>
      </c>
      <c r="Y41" s="1887" t="s">
        <v>3857</v>
      </c>
      <c r="Z41" s="1887" t="s">
        <v>3864</v>
      </c>
      <c r="AA41" s="1887" t="s">
        <v>3865</v>
      </c>
    </row>
    <row r="42" spans="1:27" x14ac:dyDescent="0.25">
      <c r="A42" s="1887"/>
      <c r="B42" s="1887" t="s">
        <v>31</v>
      </c>
      <c r="C42" s="1887"/>
      <c r="D42" s="1887"/>
      <c r="E42" s="1887"/>
      <c r="F42" s="1887"/>
      <c r="G42" s="1887"/>
      <c r="H42" s="1887"/>
      <c r="I42" s="1887"/>
      <c r="J42" s="1887"/>
      <c r="K42" s="1887"/>
      <c r="L42" s="1887"/>
      <c r="M42" s="1887"/>
      <c r="N42" s="1887"/>
      <c r="O42" s="1887"/>
      <c r="P42" s="1887"/>
      <c r="Q42" s="1887"/>
      <c r="R42" s="1887"/>
      <c r="S42" s="1887"/>
      <c r="T42" s="1887"/>
      <c r="U42" s="1887"/>
      <c r="V42" s="1887"/>
      <c r="W42" s="1887"/>
      <c r="X42" s="1887"/>
      <c r="Y42" s="1887"/>
      <c r="Z42" s="1887"/>
      <c r="AA42" s="1887"/>
    </row>
    <row r="43" spans="1:27" ht="60" x14ac:dyDescent="0.25">
      <c r="A43" s="1887" t="s">
        <v>3869</v>
      </c>
      <c r="B43" s="1887" t="s">
        <v>27</v>
      </c>
      <c r="C43" s="1887" t="s">
        <v>3870</v>
      </c>
      <c r="D43" s="1887" t="s">
        <v>3871</v>
      </c>
      <c r="E43" s="1887" t="s">
        <v>3816</v>
      </c>
      <c r="F43" s="1887">
        <v>50000000</v>
      </c>
      <c r="G43" s="1887" t="s">
        <v>7</v>
      </c>
      <c r="H43" s="1887" t="s">
        <v>544</v>
      </c>
      <c r="I43" s="1887" t="s">
        <v>3798</v>
      </c>
      <c r="J43" s="1887" t="s">
        <v>287</v>
      </c>
      <c r="K43" s="1887" t="s">
        <v>287</v>
      </c>
      <c r="L43" s="1887" t="s">
        <v>3743</v>
      </c>
      <c r="M43" s="1887" t="s">
        <v>3744</v>
      </c>
      <c r="N43" s="1887" t="s">
        <v>3817</v>
      </c>
      <c r="O43" s="1887" t="s">
        <v>3818</v>
      </c>
      <c r="P43" s="1887" t="s">
        <v>3846</v>
      </c>
      <c r="Q43" s="1887" t="s">
        <v>3847</v>
      </c>
      <c r="R43" s="1887" t="s">
        <v>3848</v>
      </c>
      <c r="S43" s="1887" t="s">
        <v>297</v>
      </c>
      <c r="T43" s="1887" t="s">
        <v>297</v>
      </c>
      <c r="U43" s="1887" t="s">
        <v>3849</v>
      </c>
      <c r="V43" s="1887" t="s">
        <v>3850</v>
      </c>
      <c r="W43" s="1887" t="s">
        <v>297</v>
      </c>
      <c r="X43" s="1887" t="s">
        <v>3872</v>
      </c>
      <c r="Y43" s="1887" t="s">
        <v>3873</v>
      </c>
      <c r="Z43" s="1887" t="s">
        <v>3864</v>
      </c>
      <c r="AA43" s="1887" t="s">
        <v>3865</v>
      </c>
    </row>
    <row r="44" spans="1:27" x14ac:dyDescent="0.25">
      <c r="A44" s="1887"/>
      <c r="B44" s="1887" t="s">
        <v>31</v>
      </c>
      <c r="C44" s="1887"/>
      <c r="D44" s="1887"/>
      <c r="E44" s="1887"/>
      <c r="F44" s="1887"/>
      <c r="G44" s="1887"/>
      <c r="H44" s="1887"/>
      <c r="I44" s="1887"/>
      <c r="J44" s="1887"/>
      <c r="K44" s="1887"/>
      <c r="L44" s="1887"/>
      <c r="M44" s="1887"/>
      <c r="N44" s="1887"/>
      <c r="O44" s="1887"/>
      <c r="P44" s="1887"/>
      <c r="Q44" s="1887"/>
      <c r="R44" s="1887"/>
      <c r="S44" s="1887"/>
      <c r="T44" s="1887"/>
      <c r="U44" s="1887"/>
      <c r="V44" s="1887"/>
      <c r="W44" s="1887"/>
      <c r="X44" s="1887"/>
      <c r="Y44" s="1887"/>
      <c r="Z44" s="1887"/>
      <c r="AA44" s="1887"/>
    </row>
    <row r="45" spans="1:27" ht="60" x14ac:dyDescent="0.25">
      <c r="A45" s="1887" t="s">
        <v>3874</v>
      </c>
      <c r="B45" s="1887" t="s">
        <v>27</v>
      </c>
      <c r="C45" s="1887" t="s">
        <v>3875</v>
      </c>
      <c r="D45" s="1887" t="s">
        <v>1928</v>
      </c>
      <c r="E45" s="1887" t="s">
        <v>3816</v>
      </c>
      <c r="F45" s="1887">
        <v>45000000</v>
      </c>
      <c r="G45" s="1887" t="s">
        <v>7</v>
      </c>
      <c r="H45" s="1887" t="s">
        <v>3741</v>
      </c>
      <c r="I45" s="1887" t="s">
        <v>3798</v>
      </c>
      <c r="J45" s="1887" t="s">
        <v>287</v>
      </c>
      <c r="K45" s="1887" t="s">
        <v>287</v>
      </c>
      <c r="L45" s="1887" t="s">
        <v>3743</v>
      </c>
      <c r="M45" s="1887" t="s">
        <v>3744</v>
      </c>
      <c r="N45" s="1887" t="s">
        <v>3817</v>
      </c>
      <c r="O45" s="1887" t="s">
        <v>3818</v>
      </c>
      <c r="P45" s="1887" t="s">
        <v>3846</v>
      </c>
      <c r="Q45" s="1887" t="s">
        <v>3847</v>
      </c>
      <c r="R45" s="1887" t="s">
        <v>3848</v>
      </c>
      <c r="S45" s="1887" t="s">
        <v>297</v>
      </c>
      <c r="T45" s="1887" t="s">
        <v>297</v>
      </c>
      <c r="U45" s="1887" t="s">
        <v>3849</v>
      </c>
      <c r="V45" s="1887" t="s">
        <v>3850</v>
      </c>
      <c r="W45" s="1887" t="s">
        <v>297</v>
      </c>
      <c r="X45" s="1887" t="s">
        <v>3872</v>
      </c>
      <c r="Y45" s="1887" t="s">
        <v>3876</v>
      </c>
      <c r="Z45" s="1887" t="s">
        <v>3864</v>
      </c>
      <c r="AA45" s="1887" t="s">
        <v>3865</v>
      </c>
    </row>
    <row r="46" spans="1:27" x14ac:dyDescent="0.25">
      <c r="A46" s="1887"/>
      <c r="B46" s="1887" t="s">
        <v>31</v>
      </c>
      <c r="C46" s="1887"/>
      <c r="D46" s="1887"/>
      <c r="E46" s="1887"/>
      <c r="F46" s="1887"/>
      <c r="G46" s="1887"/>
      <c r="H46" s="1887"/>
      <c r="I46" s="1887"/>
      <c r="J46" s="1887"/>
      <c r="K46" s="1887"/>
      <c r="L46" s="1887"/>
      <c r="M46" s="1887"/>
      <c r="N46" s="1887"/>
      <c r="O46" s="1887"/>
      <c r="P46" s="1887"/>
      <c r="Q46" s="1887"/>
      <c r="R46" s="1887"/>
      <c r="S46" s="1887"/>
      <c r="T46" s="1887"/>
      <c r="U46" s="1887"/>
      <c r="V46" s="1887"/>
      <c r="W46" s="1887"/>
      <c r="X46" s="1887"/>
      <c r="Y46" s="1887"/>
      <c r="Z46" s="1887"/>
      <c r="AA46" s="1887"/>
    </row>
    <row r="47" spans="1:27" ht="60" x14ac:dyDescent="0.25">
      <c r="A47" s="1887" t="s">
        <v>3877</v>
      </c>
      <c r="B47" s="1887" t="s">
        <v>27</v>
      </c>
      <c r="C47" s="1887" t="s">
        <v>3878</v>
      </c>
      <c r="D47" s="1887" t="s">
        <v>3879</v>
      </c>
      <c r="E47" s="1887" t="s">
        <v>3816</v>
      </c>
      <c r="F47" s="1887">
        <v>35000000</v>
      </c>
      <c r="G47" s="1887" t="s">
        <v>7</v>
      </c>
      <c r="H47" s="1887" t="s">
        <v>3741</v>
      </c>
      <c r="I47" s="1887" t="s">
        <v>3798</v>
      </c>
      <c r="J47" s="1887" t="s">
        <v>287</v>
      </c>
      <c r="K47" s="1887" t="s">
        <v>287</v>
      </c>
      <c r="L47" s="1887" t="s">
        <v>3743</v>
      </c>
      <c r="M47" s="1887" t="s">
        <v>3744</v>
      </c>
      <c r="N47" s="1887" t="s">
        <v>3817</v>
      </c>
      <c r="O47" s="1887" t="s">
        <v>3818</v>
      </c>
      <c r="P47" s="1887" t="s">
        <v>3846</v>
      </c>
      <c r="Q47" s="1887" t="s">
        <v>3847</v>
      </c>
      <c r="R47" s="1887" t="s">
        <v>3848</v>
      </c>
      <c r="S47" s="1887" t="s">
        <v>297</v>
      </c>
      <c r="T47" s="1887" t="s">
        <v>297</v>
      </c>
      <c r="U47" s="1887" t="s">
        <v>3849</v>
      </c>
      <c r="V47" s="1887" t="s">
        <v>3850</v>
      </c>
      <c r="W47" s="1887" t="s">
        <v>297</v>
      </c>
      <c r="X47" s="1887" t="s">
        <v>3862</v>
      </c>
      <c r="Y47" s="1887" t="s">
        <v>3863</v>
      </c>
      <c r="Z47" s="1887" t="s">
        <v>3864</v>
      </c>
      <c r="AA47" s="1887" t="s">
        <v>3865</v>
      </c>
    </row>
    <row r="48" spans="1:27" x14ac:dyDescent="0.25">
      <c r="A48" s="1887"/>
      <c r="B48" s="1887" t="s">
        <v>31</v>
      </c>
      <c r="C48" s="1887"/>
      <c r="D48" s="1887"/>
      <c r="E48" s="1887"/>
      <c r="F48" s="1887"/>
      <c r="G48" s="1887"/>
      <c r="H48" s="1887"/>
      <c r="I48" s="1887"/>
      <c r="J48" s="1887"/>
      <c r="K48" s="1887"/>
      <c r="L48" s="1887"/>
      <c r="M48" s="1887"/>
      <c r="N48" s="1887"/>
      <c r="O48" s="1887"/>
      <c r="P48" s="1887"/>
      <c r="Q48" s="1887"/>
      <c r="R48" s="1887"/>
      <c r="S48" s="1887"/>
      <c r="T48" s="1887"/>
      <c r="U48" s="1887"/>
      <c r="V48" s="1887"/>
      <c r="W48" s="1887"/>
      <c r="X48" s="1887"/>
      <c r="Y48" s="1887"/>
      <c r="Z48" s="1887"/>
      <c r="AA48" s="1887"/>
    </row>
    <row r="49" spans="1:27" ht="60" x14ac:dyDescent="0.25">
      <c r="A49" s="1887" t="s">
        <v>3880</v>
      </c>
      <c r="B49" s="1887" t="s">
        <v>27</v>
      </c>
      <c r="C49" s="1887" t="s">
        <v>3881</v>
      </c>
      <c r="D49" s="1887" t="s">
        <v>3882</v>
      </c>
      <c r="E49" s="1887" t="s">
        <v>3816</v>
      </c>
      <c r="F49" s="1887">
        <v>120000000</v>
      </c>
      <c r="G49" s="1887" t="s">
        <v>7</v>
      </c>
      <c r="H49" s="1887" t="s">
        <v>3883</v>
      </c>
      <c r="I49" s="1887" t="s">
        <v>3798</v>
      </c>
      <c r="J49" s="1887" t="s">
        <v>3884</v>
      </c>
      <c r="K49" s="1887" t="s">
        <v>287</v>
      </c>
      <c r="L49" s="1887" t="s">
        <v>3743</v>
      </c>
      <c r="M49" s="1887" t="s">
        <v>3744</v>
      </c>
      <c r="N49" s="1887" t="s">
        <v>3817</v>
      </c>
      <c r="O49" s="1887" t="s">
        <v>3818</v>
      </c>
      <c r="P49" s="1887" t="s">
        <v>3846</v>
      </c>
      <c r="Q49" s="1887" t="s">
        <v>3847</v>
      </c>
      <c r="R49" s="1887" t="s">
        <v>3848</v>
      </c>
      <c r="S49" s="1887" t="s">
        <v>297</v>
      </c>
      <c r="T49" s="1887" t="s">
        <v>3849</v>
      </c>
      <c r="U49" s="1887" t="s">
        <v>3850</v>
      </c>
      <c r="V49" s="1887" t="s">
        <v>3885</v>
      </c>
      <c r="W49" s="1887" t="s">
        <v>297</v>
      </c>
      <c r="X49" s="1887" t="s">
        <v>3886</v>
      </c>
      <c r="Y49" s="1887" t="s">
        <v>3863</v>
      </c>
      <c r="Z49" s="1887" t="s">
        <v>3864</v>
      </c>
      <c r="AA49" s="1887" t="s">
        <v>3865</v>
      </c>
    </row>
    <row r="50" spans="1:27" x14ac:dyDescent="0.25">
      <c r="A50" s="1887"/>
      <c r="B50" s="1887" t="s">
        <v>31</v>
      </c>
      <c r="C50" s="1887"/>
      <c r="D50" s="1887"/>
      <c r="E50" s="1887"/>
      <c r="F50" s="1887"/>
      <c r="G50" s="1887"/>
      <c r="H50" s="1887"/>
      <c r="I50" s="1887"/>
      <c r="J50" s="1887"/>
      <c r="K50" s="1887"/>
      <c r="L50" s="1887"/>
      <c r="M50" s="1887"/>
      <c r="N50" s="1887"/>
      <c r="O50" s="1887"/>
      <c r="P50" s="1887"/>
      <c r="Q50" s="1887"/>
      <c r="R50" s="1887"/>
      <c r="S50" s="1887"/>
      <c r="T50" s="1887"/>
      <c r="U50" s="1887"/>
      <c r="V50" s="1887"/>
      <c r="W50" s="1887"/>
      <c r="X50" s="1887"/>
      <c r="Y50" s="1887"/>
      <c r="Z50" s="1887"/>
      <c r="AA50" s="1887"/>
    </row>
    <row r="51" spans="1:27" ht="60" x14ac:dyDescent="0.25">
      <c r="A51" s="1887" t="s">
        <v>3887</v>
      </c>
      <c r="B51" s="1887" t="s">
        <v>27</v>
      </c>
      <c r="C51" s="1887" t="s">
        <v>3888</v>
      </c>
      <c r="D51" s="1887" t="s">
        <v>3889</v>
      </c>
      <c r="E51" s="1887" t="s">
        <v>3816</v>
      </c>
      <c r="F51" s="1887">
        <v>80000000</v>
      </c>
      <c r="G51" s="1887" t="s">
        <v>7</v>
      </c>
      <c r="H51" s="1887" t="s">
        <v>544</v>
      </c>
      <c r="I51" s="1887" t="s">
        <v>3798</v>
      </c>
      <c r="J51" s="1887" t="s">
        <v>287</v>
      </c>
      <c r="K51" s="1887" t="s">
        <v>287</v>
      </c>
      <c r="L51" s="1887" t="s">
        <v>3743</v>
      </c>
      <c r="M51" s="1887" t="s">
        <v>3744</v>
      </c>
      <c r="N51" s="1887" t="s">
        <v>3817</v>
      </c>
      <c r="O51" s="1887" t="s">
        <v>3818</v>
      </c>
      <c r="P51" s="1887" t="s">
        <v>3846</v>
      </c>
      <c r="Q51" s="1887" t="s">
        <v>3847</v>
      </c>
      <c r="R51" s="1887" t="s">
        <v>3848</v>
      </c>
      <c r="S51" s="1887" t="s">
        <v>297</v>
      </c>
      <c r="T51" s="1887" t="s">
        <v>297</v>
      </c>
      <c r="U51" s="1887" t="s">
        <v>3849</v>
      </c>
      <c r="V51" s="1887" t="s">
        <v>3850</v>
      </c>
      <c r="W51" s="1887" t="s">
        <v>297</v>
      </c>
      <c r="X51" s="1887" t="s">
        <v>3872</v>
      </c>
      <c r="Y51" s="1887" t="s">
        <v>3873</v>
      </c>
      <c r="Z51" s="1887" t="s">
        <v>3864</v>
      </c>
      <c r="AA51" s="1887" t="s">
        <v>3865</v>
      </c>
    </row>
    <row r="52" spans="1:27" x14ac:dyDescent="0.25">
      <c r="A52" s="1887"/>
      <c r="B52" s="1887" t="s">
        <v>31</v>
      </c>
      <c r="C52" s="1887"/>
      <c r="D52" s="1887"/>
      <c r="E52" s="1887"/>
      <c r="F52" s="1887"/>
      <c r="G52" s="1887"/>
      <c r="H52" s="1887"/>
      <c r="I52" s="1887"/>
      <c r="J52" s="1887"/>
      <c r="K52" s="1887"/>
      <c r="L52" s="1887"/>
      <c r="M52" s="1887"/>
      <c r="N52" s="1887"/>
      <c r="O52" s="1887"/>
      <c r="P52" s="1887"/>
      <c r="Q52" s="1887"/>
      <c r="R52" s="1887"/>
      <c r="S52" s="1887"/>
      <c r="T52" s="1887"/>
      <c r="U52" s="1887"/>
      <c r="V52" s="1887"/>
      <c r="W52" s="1887"/>
      <c r="X52" s="1887"/>
      <c r="Y52" s="1887"/>
      <c r="Z52" s="1887"/>
      <c r="AA52" s="1887"/>
    </row>
    <row r="53" spans="1:27" ht="60" x14ac:dyDescent="0.25">
      <c r="A53" s="1887" t="s">
        <v>3890</v>
      </c>
      <c r="B53" s="1887" t="s">
        <v>27</v>
      </c>
      <c r="C53" s="1887" t="s">
        <v>3891</v>
      </c>
      <c r="D53" s="1887" t="s">
        <v>3892</v>
      </c>
      <c r="E53" s="1887" t="s">
        <v>3816</v>
      </c>
      <c r="F53" s="1887">
        <v>20000000</v>
      </c>
      <c r="G53" s="1887" t="s">
        <v>7</v>
      </c>
      <c r="H53" s="1887" t="s">
        <v>3741</v>
      </c>
      <c r="I53" s="1887" t="s">
        <v>3798</v>
      </c>
      <c r="J53" s="1887" t="s">
        <v>287</v>
      </c>
      <c r="K53" s="1887" t="s">
        <v>287</v>
      </c>
      <c r="L53" s="1887" t="s">
        <v>3743</v>
      </c>
      <c r="M53" s="1887" t="s">
        <v>3744</v>
      </c>
      <c r="N53" s="1887" t="s">
        <v>3817</v>
      </c>
      <c r="O53" s="1887" t="s">
        <v>3818</v>
      </c>
      <c r="P53" s="1887" t="s">
        <v>3846</v>
      </c>
      <c r="Q53" s="1887" t="s">
        <v>3847</v>
      </c>
      <c r="R53" s="1887" t="s">
        <v>3848</v>
      </c>
      <c r="S53" s="1887" t="s">
        <v>297</v>
      </c>
      <c r="T53" s="1887" t="s">
        <v>297</v>
      </c>
      <c r="U53" s="1887" t="s">
        <v>3849</v>
      </c>
      <c r="V53" s="1887" t="s">
        <v>3850</v>
      </c>
      <c r="W53" s="1887" t="s">
        <v>297</v>
      </c>
      <c r="X53" s="1887" t="s">
        <v>3862</v>
      </c>
      <c r="Y53" s="1887" t="s">
        <v>3863</v>
      </c>
      <c r="Z53" s="1887" t="s">
        <v>3864</v>
      </c>
      <c r="AA53" s="1887" t="s">
        <v>3865</v>
      </c>
    </row>
    <row r="54" spans="1:27" x14ac:dyDescent="0.25">
      <c r="A54" s="1887"/>
      <c r="B54" s="1887" t="s">
        <v>31</v>
      </c>
      <c r="C54" s="1887"/>
      <c r="D54" s="1887"/>
      <c r="E54" s="1887"/>
      <c r="F54" s="1887"/>
      <c r="G54" s="1887"/>
      <c r="H54" s="1887"/>
      <c r="I54" s="1887"/>
      <c r="J54" s="1887"/>
      <c r="K54" s="1887"/>
      <c r="L54" s="1887"/>
      <c r="M54" s="1887"/>
      <c r="N54" s="1887"/>
      <c r="O54" s="1887"/>
      <c r="P54" s="1887"/>
      <c r="Q54" s="1887"/>
      <c r="R54" s="1887"/>
      <c r="S54" s="1887"/>
      <c r="T54" s="1887"/>
      <c r="U54" s="1887"/>
      <c r="V54" s="1887"/>
      <c r="W54" s="1887"/>
      <c r="X54" s="1887"/>
      <c r="Y54" s="1887"/>
      <c r="Z54" s="1887"/>
      <c r="AA54" s="1887"/>
    </row>
    <row r="55" spans="1:27" ht="60" x14ac:dyDescent="0.25">
      <c r="A55" s="1887" t="s">
        <v>3893</v>
      </c>
      <c r="B55" s="1887" t="s">
        <v>27</v>
      </c>
      <c r="C55" s="1887" t="s">
        <v>3894</v>
      </c>
      <c r="D55" s="1887" t="s">
        <v>3895</v>
      </c>
      <c r="E55" s="1887" t="s">
        <v>3816</v>
      </c>
      <c r="F55" s="1887">
        <v>8000000</v>
      </c>
      <c r="G55" s="1887" t="s">
        <v>7</v>
      </c>
      <c r="H55" s="1887" t="s">
        <v>3741</v>
      </c>
      <c r="I55" s="1887" t="s">
        <v>3798</v>
      </c>
      <c r="J55" s="1887" t="s">
        <v>287</v>
      </c>
      <c r="K55" s="1887" t="s">
        <v>287</v>
      </c>
      <c r="L55" s="1887" t="s">
        <v>3743</v>
      </c>
      <c r="M55" s="1887" t="s">
        <v>3744</v>
      </c>
      <c r="N55" s="1887" t="s">
        <v>3817</v>
      </c>
      <c r="O55" s="1887" t="s">
        <v>3818</v>
      </c>
      <c r="P55" s="1887" t="s">
        <v>3846</v>
      </c>
      <c r="Q55" s="1887" t="s">
        <v>3847</v>
      </c>
      <c r="R55" s="1887" t="s">
        <v>3848</v>
      </c>
      <c r="S55" s="1887" t="s">
        <v>297</v>
      </c>
      <c r="T55" s="1887" t="s">
        <v>297</v>
      </c>
      <c r="U55" s="1887" t="s">
        <v>3849</v>
      </c>
      <c r="V55" s="1887" t="s">
        <v>3850</v>
      </c>
      <c r="W55" s="1887" t="s">
        <v>297</v>
      </c>
      <c r="X55" s="1887" t="s">
        <v>3872</v>
      </c>
      <c r="Y55" s="1887" t="s">
        <v>3873</v>
      </c>
      <c r="Z55" s="1887" t="s">
        <v>3864</v>
      </c>
      <c r="AA55" s="1887" t="s">
        <v>3865</v>
      </c>
    </row>
    <row r="56" spans="1:27" x14ac:dyDescent="0.25">
      <c r="A56" s="1887"/>
      <c r="B56" s="1887" t="s">
        <v>31</v>
      </c>
      <c r="C56" s="1887"/>
      <c r="D56" s="1887"/>
      <c r="E56" s="1887"/>
      <c r="F56" s="1887"/>
      <c r="G56" s="1887"/>
      <c r="H56" s="1887"/>
      <c r="I56" s="1887"/>
      <c r="J56" s="1887"/>
      <c r="K56" s="1887"/>
      <c r="L56" s="1887"/>
      <c r="M56" s="1887"/>
      <c r="N56" s="1887"/>
      <c r="O56" s="1887"/>
      <c r="P56" s="1887"/>
      <c r="Q56" s="1887"/>
      <c r="R56" s="1887"/>
      <c r="S56" s="1887"/>
      <c r="T56" s="1887"/>
      <c r="U56" s="1887"/>
      <c r="V56" s="1887"/>
      <c r="W56" s="1887"/>
      <c r="X56" s="1887"/>
      <c r="Y56" s="1887"/>
      <c r="Z56" s="1887"/>
      <c r="AA56" s="1887"/>
    </row>
    <row r="57" spans="1:27" ht="60" x14ac:dyDescent="0.25">
      <c r="A57" s="1887" t="s">
        <v>3896</v>
      </c>
      <c r="B57" s="1887" t="s">
        <v>27</v>
      </c>
      <c r="C57" s="1887" t="s">
        <v>3897</v>
      </c>
      <c r="D57" s="1887" t="s">
        <v>3898</v>
      </c>
      <c r="E57" s="1887" t="s">
        <v>3816</v>
      </c>
      <c r="F57" s="1887">
        <v>2000000</v>
      </c>
      <c r="G57" s="1887" t="s">
        <v>1969</v>
      </c>
      <c r="H57" s="1887" t="s">
        <v>3787</v>
      </c>
      <c r="I57" s="1887" t="s">
        <v>3798</v>
      </c>
      <c r="J57" s="1887" t="s">
        <v>287</v>
      </c>
      <c r="K57" s="1887" t="s">
        <v>287</v>
      </c>
      <c r="L57" s="1887" t="s">
        <v>3743</v>
      </c>
      <c r="M57" s="1887" t="s">
        <v>3744</v>
      </c>
      <c r="N57" s="1887" t="s">
        <v>3817</v>
      </c>
      <c r="O57" s="1887" t="s">
        <v>3818</v>
      </c>
      <c r="P57" s="1887" t="s">
        <v>3846</v>
      </c>
      <c r="Q57" s="1887" t="s">
        <v>3847</v>
      </c>
      <c r="R57" s="1887" t="s">
        <v>3899</v>
      </c>
      <c r="S57" s="1887" t="s">
        <v>297</v>
      </c>
      <c r="T57" s="1887" t="s">
        <v>297</v>
      </c>
      <c r="U57" s="1887" t="s">
        <v>3900</v>
      </c>
      <c r="V57" s="1887" t="s">
        <v>3901</v>
      </c>
      <c r="W57" s="1887" t="s">
        <v>297</v>
      </c>
      <c r="X57" s="1887" t="s">
        <v>3902</v>
      </c>
      <c r="Y57" s="1887" t="s">
        <v>3873</v>
      </c>
      <c r="Z57" s="1887" t="s">
        <v>3903</v>
      </c>
      <c r="AA57" s="1887" t="s">
        <v>3904</v>
      </c>
    </row>
    <row r="58" spans="1:27" x14ac:dyDescent="0.25">
      <c r="A58" s="1887"/>
      <c r="B58" s="1887" t="s">
        <v>31</v>
      </c>
      <c r="C58" s="1887"/>
      <c r="D58" s="1887"/>
      <c r="E58" s="1887"/>
      <c r="F58" s="1887"/>
      <c r="G58" s="1887"/>
      <c r="H58" s="1887"/>
      <c r="I58" s="1887"/>
      <c r="J58" s="1887"/>
      <c r="K58" s="1887"/>
      <c r="L58" s="1887"/>
      <c r="M58" s="1887"/>
      <c r="N58" s="1887"/>
      <c r="O58" s="1887"/>
      <c r="P58" s="1887"/>
      <c r="Q58" s="1887"/>
      <c r="R58" s="1887"/>
      <c r="S58" s="1887"/>
      <c r="T58" s="1887"/>
      <c r="U58" s="1887"/>
      <c r="V58" s="1887"/>
      <c r="W58" s="1887"/>
      <c r="X58" s="1887"/>
      <c r="Y58" s="1887"/>
      <c r="Z58" s="1887"/>
      <c r="AA58" s="1887"/>
    </row>
    <row r="59" spans="1:27" ht="60" x14ac:dyDescent="0.25">
      <c r="A59" s="1887" t="s">
        <v>3905</v>
      </c>
      <c r="B59" s="1887" t="s">
        <v>27</v>
      </c>
      <c r="C59" s="1887" t="s">
        <v>3906</v>
      </c>
      <c r="D59" s="1887" t="s">
        <v>3907</v>
      </c>
      <c r="E59" s="1887" t="s">
        <v>3816</v>
      </c>
      <c r="F59" s="1887">
        <v>5000000</v>
      </c>
      <c r="G59" s="1887" t="s">
        <v>7</v>
      </c>
      <c r="H59" s="1887" t="s">
        <v>3741</v>
      </c>
      <c r="I59" s="1887" t="s">
        <v>3798</v>
      </c>
      <c r="J59" s="1887" t="s">
        <v>287</v>
      </c>
      <c r="K59" s="1887" t="s">
        <v>287</v>
      </c>
      <c r="L59" s="1887" t="s">
        <v>3743</v>
      </c>
      <c r="M59" s="1887" t="s">
        <v>3744</v>
      </c>
      <c r="N59" s="1887" t="s">
        <v>3817</v>
      </c>
      <c r="O59" s="1887" t="s">
        <v>3818</v>
      </c>
      <c r="P59" s="1887" t="s">
        <v>3846</v>
      </c>
      <c r="Q59" s="1887" t="s">
        <v>3847</v>
      </c>
      <c r="R59" s="1887" t="s">
        <v>3848</v>
      </c>
      <c r="S59" s="1887" t="s">
        <v>297</v>
      </c>
      <c r="T59" s="1887" t="s">
        <v>297</v>
      </c>
      <c r="U59" s="1887" t="s">
        <v>3849</v>
      </c>
      <c r="V59" s="1887" t="s">
        <v>3850</v>
      </c>
      <c r="W59" s="1887" t="s">
        <v>297</v>
      </c>
      <c r="X59" s="1887" t="s">
        <v>3908</v>
      </c>
      <c r="Y59" s="1887" t="s">
        <v>3909</v>
      </c>
      <c r="Z59" s="1887" t="s">
        <v>3910</v>
      </c>
      <c r="AA59" s="1887" t="s">
        <v>3904</v>
      </c>
    </row>
    <row r="60" spans="1:27" x14ac:dyDescent="0.25">
      <c r="A60" s="1887"/>
      <c r="B60" s="1887" t="s">
        <v>31</v>
      </c>
      <c r="C60" s="1887"/>
      <c r="D60" s="1887"/>
      <c r="E60" s="1887"/>
      <c r="F60" s="1887"/>
      <c r="G60" s="1887"/>
      <c r="H60" s="1887"/>
      <c r="I60" s="1887"/>
      <c r="J60" s="1887"/>
      <c r="K60" s="1887"/>
      <c r="L60" s="1887"/>
      <c r="M60" s="1887"/>
      <c r="N60" s="1887"/>
      <c r="O60" s="1887"/>
      <c r="P60" s="1887"/>
      <c r="Q60" s="1887"/>
      <c r="R60" s="1887"/>
      <c r="S60" s="1887"/>
      <c r="T60" s="1887"/>
      <c r="U60" s="1887"/>
      <c r="V60" s="1887"/>
      <c r="W60" s="1887"/>
      <c r="X60" s="1887"/>
      <c r="Y60" s="1887"/>
      <c r="Z60" s="1887"/>
      <c r="AA60" s="1887"/>
    </row>
    <row r="61" spans="1:27" ht="60" x14ac:dyDescent="0.25">
      <c r="A61" s="1887" t="s">
        <v>3911</v>
      </c>
      <c r="B61" s="1887" t="s">
        <v>27</v>
      </c>
      <c r="C61" s="1887" t="s">
        <v>3912</v>
      </c>
      <c r="D61" s="1887" t="s">
        <v>3913</v>
      </c>
      <c r="E61" s="1887" t="s">
        <v>3816</v>
      </c>
      <c r="F61" s="1887">
        <v>25000000</v>
      </c>
      <c r="G61" s="1887" t="s">
        <v>7</v>
      </c>
      <c r="H61" s="1887" t="s">
        <v>3741</v>
      </c>
      <c r="I61" s="1887" t="s">
        <v>3798</v>
      </c>
      <c r="J61" s="1887" t="s">
        <v>287</v>
      </c>
      <c r="K61" s="1887" t="s">
        <v>287</v>
      </c>
      <c r="L61" s="1887" t="s">
        <v>3743</v>
      </c>
      <c r="M61" s="1887" t="s">
        <v>3744</v>
      </c>
      <c r="N61" s="1887" t="s">
        <v>3817</v>
      </c>
      <c r="O61" s="1887" t="s">
        <v>3818</v>
      </c>
      <c r="P61" s="1887" t="s">
        <v>3846</v>
      </c>
      <c r="Q61" s="1887" t="s">
        <v>3847</v>
      </c>
      <c r="R61" s="1887" t="s">
        <v>3848</v>
      </c>
      <c r="S61" s="1887" t="s">
        <v>297</v>
      </c>
      <c r="T61" s="1887" t="s">
        <v>297</v>
      </c>
      <c r="U61" s="1887" t="s">
        <v>3849</v>
      </c>
      <c r="V61" s="1887" t="s">
        <v>3850</v>
      </c>
      <c r="W61" s="1887" t="s">
        <v>297</v>
      </c>
      <c r="X61" s="1887" t="s">
        <v>3856</v>
      </c>
      <c r="Y61" s="1887" t="s">
        <v>3857</v>
      </c>
      <c r="Z61" s="1887" t="s">
        <v>3903</v>
      </c>
      <c r="AA61" s="1887" t="s">
        <v>3904</v>
      </c>
    </row>
    <row r="62" spans="1:27" x14ac:dyDescent="0.25">
      <c r="A62" s="1887"/>
      <c r="B62" s="1887" t="s">
        <v>31</v>
      </c>
      <c r="C62" s="1887"/>
      <c r="D62" s="1887"/>
      <c r="E62" s="1887"/>
      <c r="F62" s="1887"/>
      <c r="G62" s="1887"/>
      <c r="H62" s="1887"/>
      <c r="I62" s="1887"/>
      <c r="J62" s="1887"/>
      <c r="K62" s="1887"/>
      <c r="L62" s="1887"/>
      <c r="M62" s="1887"/>
      <c r="N62" s="1887"/>
      <c r="O62" s="1887"/>
      <c r="P62" s="1887"/>
      <c r="Q62" s="1887"/>
      <c r="R62" s="1887"/>
      <c r="S62" s="1887"/>
      <c r="T62" s="1887"/>
      <c r="U62" s="1887"/>
      <c r="V62" s="1887"/>
      <c r="W62" s="1887"/>
      <c r="X62" s="1887"/>
      <c r="Y62" s="1887"/>
      <c r="Z62" s="1887"/>
      <c r="AA62" s="1887"/>
    </row>
    <row r="63" spans="1:27" ht="60" x14ac:dyDescent="0.25">
      <c r="A63" s="1887" t="s">
        <v>3914</v>
      </c>
      <c r="B63" s="1887" t="s">
        <v>27</v>
      </c>
      <c r="C63" s="1887" t="s">
        <v>3915</v>
      </c>
      <c r="D63" s="1887" t="s">
        <v>3916</v>
      </c>
      <c r="E63" s="1887" t="s">
        <v>3816</v>
      </c>
      <c r="F63" s="1887">
        <v>15000000</v>
      </c>
      <c r="G63" s="1887" t="s">
        <v>7</v>
      </c>
      <c r="H63" s="1887" t="s">
        <v>3741</v>
      </c>
      <c r="I63" s="1887" t="s">
        <v>3798</v>
      </c>
      <c r="J63" s="1887" t="s">
        <v>287</v>
      </c>
      <c r="K63" s="1887" t="s">
        <v>287</v>
      </c>
      <c r="L63" s="1887" t="s">
        <v>3743</v>
      </c>
      <c r="M63" s="1887" t="s">
        <v>3744</v>
      </c>
      <c r="N63" s="1887" t="s">
        <v>3817</v>
      </c>
      <c r="O63" s="1887" t="s">
        <v>3818</v>
      </c>
      <c r="P63" s="1887" t="s">
        <v>3846</v>
      </c>
      <c r="Q63" s="1887" t="s">
        <v>3847</v>
      </c>
      <c r="R63" s="1887" t="s">
        <v>3848</v>
      </c>
      <c r="S63" s="1887" t="s">
        <v>297</v>
      </c>
      <c r="T63" s="1887" t="s">
        <v>297</v>
      </c>
      <c r="U63" s="1887" t="s">
        <v>3849</v>
      </c>
      <c r="V63" s="1887" t="s">
        <v>3850</v>
      </c>
      <c r="W63" s="1887" t="s">
        <v>297</v>
      </c>
      <c r="X63" s="1887" t="s">
        <v>3908</v>
      </c>
      <c r="Y63" s="1887" t="s">
        <v>3909</v>
      </c>
      <c r="Z63" s="1887" t="s">
        <v>3910</v>
      </c>
      <c r="AA63" s="1887" t="s">
        <v>3904</v>
      </c>
    </row>
    <row r="64" spans="1:27" x14ac:dyDescent="0.25">
      <c r="A64" s="1887"/>
      <c r="B64" s="1887" t="s">
        <v>31</v>
      </c>
      <c r="C64" s="1887"/>
      <c r="D64" s="1887"/>
      <c r="E64" s="1887"/>
      <c r="F64" s="1887"/>
      <c r="G64" s="1887"/>
      <c r="H64" s="1887"/>
      <c r="I64" s="1887"/>
      <c r="J64" s="1887"/>
      <c r="K64" s="1887"/>
      <c r="L64" s="1887"/>
      <c r="M64" s="1887"/>
      <c r="N64" s="1887"/>
      <c r="O64" s="1887"/>
      <c r="P64" s="1887"/>
      <c r="Q64" s="1887"/>
      <c r="R64" s="1887"/>
      <c r="S64" s="1887"/>
      <c r="T64" s="1887"/>
      <c r="U64" s="1887"/>
      <c r="V64" s="1887"/>
      <c r="W64" s="1887"/>
      <c r="X64" s="1887"/>
      <c r="Y64" s="1887"/>
      <c r="Z64" s="1887"/>
      <c r="AA64" s="1887"/>
    </row>
    <row r="65" spans="1:27" ht="60" x14ac:dyDescent="0.25">
      <c r="A65" s="1887" t="s">
        <v>3917</v>
      </c>
      <c r="B65" s="1887" t="s">
        <v>27</v>
      </c>
      <c r="C65" s="1887" t="s">
        <v>3918</v>
      </c>
      <c r="D65" s="1887" t="s">
        <v>3919</v>
      </c>
      <c r="E65" s="1887" t="s">
        <v>3816</v>
      </c>
      <c r="F65" s="1887">
        <v>1000000</v>
      </c>
      <c r="G65" s="1887" t="s">
        <v>1969</v>
      </c>
      <c r="H65" s="1887" t="s">
        <v>3787</v>
      </c>
      <c r="I65" s="1887" t="s">
        <v>3798</v>
      </c>
      <c r="J65" s="1887" t="s">
        <v>287</v>
      </c>
      <c r="K65" s="1887" t="s">
        <v>287</v>
      </c>
      <c r="L65" s="1887" t="s">
        <v>3743</v>
      </c>
      <c r="M65" s="1887" t="s">
        <v>3744</v>
      </c>
      <c r="N65" s="1887" t="s">
        <v>3817</v>
      </c>
      <c r="O65" s="1887" t="s">
        <v>3818</v>
      </c>
      <c r="P65" s="1887" t="s">
        <v>3846</v>
      </c>
      <c r="Q65" s="1887" t="s">
        <v>3847</v>
      </c>
      <c r="R65" s="1887" t="s">
        <v>3848</v>
      </c>
      <c r="S65" s="1887" t="s">
        <v>297</v>
      </c>
      <c r="T65" s="1887" t="s">
        <v>297</v>
      </c>
      <c r="U65" s="1887" t="s">
        <v>3849</v>
      </c>
      <c r="V65" s="1887" t="s">
        <v>3850</v>
      </c>
      <c r="W65" s="1887" t="s">
        <v>297</v>
      </c>
      <c r="X65" s="1887" t="s">
        <v>3908</v>
      </c>
      <c r="Y65" s="1887" t="s">
        <v>3909</v>
      </c>
      <c r="Z65" s="1887" t="s">
        <v>3910</v>
      </c>
      <c r="AA65" s="1887" t="s">
        <v>3904</v>
      </c>
    </row>
    <row r="66" spans="1:27" x14ac:dyDescent="0.25">
      <c r="A66" s="1887"/>
      <c r="B66" s="1887" t="s">
        <v>31</v>
      </c>
      <c r="C66" s="1887"/>
      <c r="D66" s="1887"/>
      <c r="E66" s="1887"/>
      <c r="F66" s="1887"/>
      <c r="G66" s="1887"/>
      <c r="H66" s="1887"/>
      <c r="I66" s="1887"/>
      <c r="J66" s="1887"/>
      <c r="K66" s="1887"/>
      <c r="L66" s="1887"/>
      <c r="M66" s="1887"/>
      <c r="N66" s="1887"/>
      <c r="O66" s="1887"/>
      <c r="P66" s="1887"/>
      <c r="Q66" s="1887"/>
      <c r="R66" s="1887"/>
      <c r="S66" s="1887"/>
      <c r="T66" s="1887"/>
      <c r="U66" s="1887"/>
      <c r="V66" s="1887"/>
      <c r="W66" s="1887"/>
      <c r="X66" s="1887"/>
      <c r="Y66" s="1887"/>
      <c r="Z66" s="1887"/>
      <c r="AA66" s="1887"/>
    </row>
    <row r="67" spans="1:27" ht="60" x14ac:dyDescent="0.25">
      <c r="A67" s="1887" t="s">
        <v>3920</v>
      </c>
      <c r="B67" s="1887" t="s">
        <v>27</v>
      </c>
      <c r="C67" s="1887" t="s">
        <v>3921</v>
      </c>
      <c r="D67" s="1887" t="s">
        <v>3922</v>
      </c>
      <c r="E67" s="1887" t="s">
        <v>3816</v>
      </c>
      <c r="F67" s="1887">
        <v>1000000</v>
      </c>
      <c r="G67" s="1887" t="s">
        <v>1969</v>
      </c>
      <c r="H67" s="1887" t="s">
        <v>3787</v>
      </c>
      <c r="I67" s="1887" t="s">
        <v>3798</v>
      </c>
      <c r="J67" s="1887" t="s">
        <v>287</v>
      </c>
      <c r="K67" s="1887" t="s">
        <v>287</v>
      </c>
      <c r="L67" s="1887" t="s">
        <v>3743</v>
      </c>
      <c r="M67" s="1887" t="s">
        <v>3744</v>
      </c>
      <c r="N67" s="1887" t="s">
        <v>3817</v>
      </c>
      <c r="O67" s="1887" t="s">
        <v>3818</v>
      </c>
      <c r="P67" s="1887" t="s">
        <v>3846</v>
      </c>
      <c r="Q67" s="1887" t="s">
        <v>3847</v>
      </c>
      <c r="R67" s="1887" t="s">
        <v>3848</v>
      </c>
      <c r="S67" s="1887" t="s">
        <v>297</v>
      </c>
      <c r="T67" s="1887" t="s">
        <v>297</v>
      </c>
      <c r="U67" s="1887" t="s">
        <v>3849</v>
      </c>
      <c r="V67" s="1887" t="s">
        <v>3850</v>
      </c>
      <c r="W67" s="1887" t="s">
        <v>297</v>
      </c>
      <c r="X67" s="1887" t="s">
        <v>3885</v>
      </c>
      <c r="Y67" s="1887" t="s">
        <v>3923</v>
      </c>
      <c r="Z67" s="1887" t="s">
        <v>3903</v>
      </c>
      <c r="AA67" s="1887" t="s">
        <v>3904</v>
      </c>
    </row>
    <row r="68" spans="1:27" x14ac:dyDescent="0.25">
      <c r="A68" s="1887"/>
      <c r="B68" s="1887" t="s">
        <v>31</v>
      </c>
      <c r="C68" s="1887"/>
      <c r="D68" s="1887"/>
      <c r="E68" s="1887"/>
      <c r="F68" s="1887"/>
      <c r="G68" s="1887"/>
      <c r="H68" s="1887"/>
      <c r="I68" s="1887"/>
      <c r="J68" s="1887"/>
      <c r="K68" s="1887"/>
      <c r="L68" s="1887"/>
      <c r="M68" s="1887"/>
      <c r="N68" s="1887"/>
      <c r="O68" s="1887"/>
      <c r="P68" s="1887"/>
      <c r="Q68" s="1887"/>
      <c r="R68" s="1887"/>
      <c r="S68" s="1887"/>
      <c r="T68" s="1887"/>
      <c r="U68" s="1887"/>
      <c r="V68" s="1887"/>
      <c r="W68" s="1887"/>
      <c r="X68" s="1887"/>
      <c r="Y68" s="1887"/>
      <c r="Z68" s="1887"/>
      <c r="AA68" s="1887"/>
    </row>
    <row r="69" spans="1:27" ht="60" x14ac:dyDescent="0.25">
      <c r="A69" s="1887" t="s">
        <v>3924</v>
      </c>
      <c r="B69" s="1887" t="s">
        <v>27</v>
      </c>
      <c r="C69" s="1887" t="s">
        <v>3925</v>
      </c>
      <c r="D69" s="1887" t="s">
        <v>3926</v>
      </c>
      <c r="E69" s="1887" t="s">
        <v>3816</v>
      </c>
      <c r="F69" s="1887">
        <v>1000000</v>
      </c>
      <c r="G69" s="1887" t="s">
        <v>1969</v>
      </c>
      <c r="H69" s="1887" t="s">
        <v>3787</v>
      </c>
      <c r="I69" s="1887" t="s">
        <v>3798</v>
      </c>
      <c r="J69" s="1887" t="s">
        <v>287</v>
      </c>
      <c r="K69" s="1887" t="s">
        <v>287</v>
      </c>
      <c r="L69" s="1887" t="s">
        <v>3743</v>
      </c>
      <c r="M69" s="1887" t="s">
        <v>3744</v>
      </c>
      <c r="N69" s="1887" t="s">
        <v>3817</v>
      </c>
      <c r="O69" s="1887" t="s">
        <v>3818</v>
      </c>
      <c r="P69" s="1887" t="s">
        <v>3846</v>
      </c>
      <c r="Q69" s="1887" t="s">
        <v>3847</v>
      </c>
      <c r="R69" s="1887" t="s">
        <v>3848</v>
      </c>
      <c r="S69" s="1887" t="s">
        <v>297</v>
      </c>
      <c r="T69" s="1887" t="s">
        <v>297</v>
      </c>
      <c r="U69" s="1887" t="s">
        <v>3849</v>
      </c>
      <c r="V69" s="1887" t="s">
        <v>3850</v>
      </c>
      <c r="W69" s="1887" t="s">
        <v>297</v>
      </c>
      <c r="X69" s="1887" t="s">
        <v>3927</v>
      </c>
      <c r="Y69" s="1887" t="s">
        <v>3928</v>
      </c>
      <c r="Z69" s="1887" t="s">
        <v>3929</v>
      </c>
      <c r="AA69" s="1887" t="s">
        <v>3812</v>
      </c>
    </row>
    <row r="70" spans="1:27" x14ac:dyDescent="0.25">
      <c r="A70" s="1887"/>
      <c r="B70" s="1887" t="s">
        <v>31</v>
      </c>
      <c r="C70" s="1887"/>
      <c r="D70" s="1887"/>
      <c r="E70" s="1887"/>
      <c r="F70" s="1887"/>
      <c r="G70" s="1887"/>
      <c r="H70" s="1887"/>
      <c r="I70" s="1887"/>
      <c r="J70" s="1887"/>
      <c r="K70" s="1887"/>
      <c r="L70" s="1887"/>
      <c r="M70" s="1887"/>
      <c r="N70" s="1887"/>
      <c r="O70" s="1887"/>
      <c r="P70" s="1887"/>
      <c r="Q70" s="1887"/>
      <c r="R70" s="1887"/>
      <c r="S70" s="1887"/>
      <c r="T70" s="1887"/>
      <c r="U70" s="1887"/>
      <c r="V70" s="1887"/>
      <c r="W70" s="1887"/>
      <c r="X70" s="1887"/>
      <c r="Y70" s="1887"/>
      <c r="Z70" s="1887"/>
      <c r="AA70" s="1887"/>
    </row>
    <row r="71" spans="1:27" ht="60" x14ac:dyDescent="0.25">
      <c r="A71" s="1887" t="s">
        <v>3930</v>
      </c>
      <c r="B71" s="1887" t="s">
        <v>27</v>
      </c>
      <c r="C71" s="1887" t="s">
        <v>3931</v>
      </c>
      <c r="D71" s="1887" t="s">
        <v>3932</v>
      </c>
      <c r="E71" s="1887" t="s">
        <v>3816</v>
      </c>
      <c r="F71" s="1887">
        <v>13500000</v>
      </c>
      <c r="G71" s="1887" t="s">
        <v>7</v>
      </c>
      <c r="H71" s="1887" t="s">
        <v>3741</v>
      </c>
      <c r="I71" s="1887" t="s">
        <v>3798</v>
      </c>
      <c r="J71" s="1887" t="s">
        <v>287</v>
      </c>
      <c r="K71" s="1887" t="s">
        <v>287</v>
      </c>
      <c r="L71" s="1887" t="s">
        <v>3743</v>
      </c>
      <c r="M71" s="1887" t="s">
        <v>3744</v>
      </c>
      <c r="N71" s="1887" t="s">
        <v>3817</v>
      </c>
      <c r="O71" s="1887" t="s">
        <v>3818</v>
      </c>
      <c r="P71" s="1887" t="s">
        <v>3846</v>
      </c>
      <c r="Q71" s="1887" t="s">
        <v>3847</v>
      </c>
      <c r="R71" s="1887" t="s">
        <v>3848</v>
      </c>
      <c r="S71" s="1887" t="s">
        <v>297</v>
      </c>
      <c r="T71" s="1887" t="s">
        <v>297</v>
      </c>
      <c r="U71" s="1887" t="s">
        <v>3849</v>
      </c>
      <c r="V71" s="1887" t="s">
        <v>3850</v>
      </c>
      <c r="W71" s="1887" t="s">
        <v>297</v>
      </c>
      <c r="X71" s="1887" t="s">
        <v>3933</v>
      </c>
      <c r="Y71" s="1887" t="s">
        <v>3934</v>
      </c>
      <c r="Z71" s="1887" t="s">
        <v>3760</v>
      </c>
      <c r="AA71" s="1887" t="s">
        <v>3761</v>
      </c>
    </row>
    <row r="72" spans="1:27" x14ac:dyDescent="0.25">
      <c r="A72" s="1887"/>
      <c r="B72" s="1887" t="s">
        <v>31</v>
      </c>
      <c r="C72" s="1887"/>
      <c r="D72" s="1887"/>
      <c r="E72" s="1887"/>
      <c r="F72" s="1887"/>
      <c r="G72" s="1887"/>
      <c r="H72" s="1887"/>
      <c r="I72" s="1887"/>
      <c r="J72" s="1887"/>
      <c r="K72" s="1887"/>
      <c r="L72" s="1887"/>
      <c r="M72" s="1887"/>
      <c r="N72" s="1887"/>
      <c r="O72" s="1887"/>
      <c r="P72" s="1887"/>
      <c r="Q72" s="1887"/>
      <c r="R72" s="1887"/>
      <c r="S72" s="1887"/>
      <c r="T72" s="1887"/>
      <c r="U72" s="1887"/>
      <c r="V72" s="1887"/>
      <c r="W72" s="1887"/>
      <c r="X72" s="1887"/>
      <c r="Y72" s="1887"/>
      <c r="Z72" s="1887"/>
      <c r="AA72" s="1887"/>
    </row>
    <row r="73" spans="1:27" ht="60" x14ac:dyDescent="0.25">
      <c r="A73" s="1887" t="s">
        <v>3935</v>
      </c>
      <c r="B73" s="1887" t="s">
        <v>27</v>
      </c>
      <c r="C73" s="1887" t="s">
        <v>3936</v>
      </c>
      <c r="D73" s="1887" t="s">
        <v>3937</v>
      </c>
      <c r="E73" s="1887" t="s">
        <v>3816</v>
      </c>
      <c r="F73" s="1887">
        <v>1000000</v>
      </c>
      <c r="G73" s="1887" t="s">
        <v>1969</v>
      </c>
      <c r="H73" s="1887" t="s">
        <v>3787</v>
      </c>
      <c r="I73" s="1887" t="s">
        <v>3798</v>
      </c>
      <c r="J73" s="1887" t="s">
        <v>287</v>
      </c>
      <c r="K73" s="1887" t="s">
        <v>287</v>
      </c>
      <c r="L73" s="1887" t="s">
        <v>3743</v>
      </c>
      <c r="M73" s="1887" t="s">
        <v>3744</v>
      </c>
      <c r="N73" s="1887" t="s">
        <v>3817</v>
      </c>
      <c r="O73" s="1887" t="s">
        <v>3818</v>
      </c>
      <c r="P73" s="1887" t="s">
        <v>3846</v>
      </c>
      <c r="Q73" s="1887" t="s">
        <v>3847</v>
      </c>
      <c r="R73" s="1887" t="s">
        <v>3848</v>
      </c>
      <c r="S73" s="1887" t="s">
        <v>297</v>
      </c>
      <c r="T73" s="1887" t="s">
        <v>297</v>
      </c>
      <c r="U73" s="1887" t="s">
        <v>3849</v>
      </c>
      <c r="V73" s="1887" t="s">
        <v>3850</v>
      </c>
      <c r="W73" s="1887" t="s">
        <v>297</v>
      </c>
      <c r="X73" s="1887" t="s">
        <v>3927</v>
      </c>
      <c r="Y73" s="1887" t="s">
        <v>3928</v>
      </c>
      <c r="Z73" s="1887" t="s">
        <v>3760</v>
      </c>
      <c r="AA73" s="1887" t="s">
        <v>3761</v>
      </c>
    </row>
    <row r="74" spans="1:27" x14ac:dyDescent="0.25">
      <c r="A74" s="1887"/>
      <c r="B74" s="1887" t="s">
        <v>31</v>
      </c>
      <c r="C74" s="1887"/>
      <c r="D74" s="1887"/>
      <c r="E74" s="1887"/>
      <c r="F74" s="1887"/>
      <c r="G74" s="1887"/>
      <c r="H74" s="1887"/>
      <c r="I74" s="1887"/>
      <c r="J74" s="1887"/>
      <c r="K74" s="1887"/>
      <c r="L74" s="1887"/>
      <c r="M74" s="1887"/>
      <c r="N74" s="1887"/>
      <c r="O74" s="1887"/>
      <c r="P74" s="1887"/>
      <c r="Q74" s="1887"/>
      <c r="R74" s="1887"/>
      <c r="S74" s="1887"/>
      <c r="T74" s="1887"/>
      <c r="U74" s="1887"/>
      <c r="V74" s="1887"/>
      <c r="W74" s="1887"/>
      <c r="X74" s="1887"/>
      <c r="Y74" s="1887"/>
      <c r="Z74" s="1887"/>
      <c r="AA74" s="1887"/>
    </row>
    <row r="75" spans="1:27" ht="60" x14ac:dyDescent="0.25">
      <c r="A75" s="1887" t="s">
        <v>3938</v>
      </c>
      <c r="B75" s="1887" t="s">
        <v>27</v>
      </c>
      <c r="C75" s="1887" t="s">
        <v>3939</v>
      </c>
      <c r="D75" s="1887" t="s">
        <v>3940</v>
      </c>
      <c r="E75" s="1887" t="s">
        <v>3816</v>
      </c>
      <c r="F75" s="1887">
        <v>1000000</v>
      </c>
      <c r="G75" s="1887" t="s">
        <v>1969</v>
      </c>
      <c r="H75" s="1887" t="s">
        <v>3787</v>
      </c>
      <c r="I75" s="1887" t="s">
        <v>3798</v>
      </c>
      <c r="J75" s="1887" t="s">
        <v>287</v>
      </c>
      <c r="K75" s="1887" t="s">
        <v>287</v>
      </c>
      <c r="L75" s="1887" t="s">
        <v>3743</v>
      </c>
      <c r="M75" s="1887" t="s">
        <v>3744</v>
      </c>
      <c r="N75" s="1887" t="s">
        <v>3817</v>
      </c>
      <c r="O75" s="1887" t="s">
        <v>3818</v>
      </c>
      <c r="P75" s="1887" t="s">
        <v>3846</v>
      </c>
      <c r="Q75" s="1887" t="s">
        <v>3847</v>
      </c>
      <c r="R75" s="1887" t="s">
        <v>3848</v>
      </c>
      <c r="S75" s="1887" t="s">
        <v>297</v>
      </c>
      <c r="T75" s="1887" t="s">
        <v>297</v>
      </c>
      <c r="U75" s="1887" t="s">
        <v>3849</v>
      </c>
      <c r="V75" s="1887" t="s">
        <v>3850</v>
      </c>
      <c r="W75" s="1887" t="s">
        <v>297</v>
      </c>
      <c r="X75" s="1887" t="s">
        <v>3927</v>
      </c>
      <c r="Y75" s="1887" t="s">
        <v>3928</v>
      </c>
      <c r="Z75" s="1887" t="s">
        <v>3760</v>
      </c>
      <c r="AA75" s="1887" t="s">
        <v>3761</v>
      </c>
    </row>
    <row r="76" spans="1:27" x14ac:dyDescent="0.25">
      <c r="A76" s="1887"/>
      <c r="B76" s="1887" t="s">
        <v>31</v>
      </c>
      <c r="C76" s="1887"/>
      <c r="D76" s="1887"/>
      <c r="E76" s="1887"/>
      <c r="F76" s="1887"/>
      <c r="G76" s="1887"/>
      <c r="H76" s="1887"/>
      <c r="I76" s="1887"/>
      <c r="J76" s="1887"/>
      <c r="K76" s="1887"/>
      <c r="L76" s="1887"/>
      <c r="M76" s="1887"/>
      <c r="N76" s="1887"/>
      <c r="O76" s="1887"/>
      <c r="P76" s="1887"/>
      <c r="Q76" s="1887"/>
      <c r="R76" s="1887"/>
      <c r="S76" s="1887"/>
      <c r="T76" s="1887"/>
      <c r="U76" s="1887"/>
      <c r="V76" s="1887"/>
      <c r="W76" s="1887"/>
      <c r="X76" s="1887"/>
      <c r="Y76" s="1887"/>
      <c r="Z76" s="1887"/>
      <c r="AA76" s="1887"/>
    </row>
    <row r="77" spans="1:27" ht="60" x14ac:dyDescent="0.25">
      <c r="A77" s="1887" t="s">
        <v>3941</v>
      </c>
      <c r="B77" s="1887" t="s">
        <v>27</v>
      </c>
      <c r="C77" s="1887" t="s">
        <v>3942</v>
      </c>
      <c r="D77" s="1887" t="s">
        <v>3943</v>
      </c>
      <c r="E77" s="1887" t="s">
        <v>3816</v>
      </c>
      <c r="F77" s="1887">
        <v>500000</v>
      </c>
      <c r="G77" s="1887" t="s">
        <v>1969</v>
      </c>
      <c r="H77" s="1887" t="s">
        <v>3787</v>
      </c>
      <c r="I77" s="1887" t="s">
        <v>3798</v>
      </c>
      <c r="J77" s="1887" t="s">
        <v>287</v>
      </c>
      <c r="K77" s="1887" t="s">
        <v>287</v>
      </c>
      <c r="L77" s="1887" t="s">
        <v>3743</v>
      </c>
      <c r="M77" s="1887" t="s">
        <v>3744</v>
      </c>
      <c r="N77" s="1887" t="s">
        <v>3817</v>
      </c>
      <c r="O77" s="1887" t="s">
        <v>3818</v>
      </c>
      <c r="P77" s="1887" t="s">
        <v>3846</v>
      </c>
      <c r="Q77" s="1887" t="s">
        <v>3847</v>
      </c>
      <c r="R77" s="1887" t="s">
        <v>3848</v>
      </c>
      <c r="S77" s="1887" t="s">
        <v>297</v>
      </c>
      <c r="T77" s="1887" t="s">
        <v>297</v>
      </c>
      <c r="U77" s="1887" t="s">
        <v>3849</v>
      </c>
      <c r="V77" s="1887" t="s">
        <v>3850</v>
      </c>
      <c r="W77" s="1887" t="s">
        <v>297</v>
      </c>
      <c r="X77" s="1887" t="s">
        <v>3944</v>
      </c>
      <c r="Y77" s="1887" t="s">
        <v>3945</v>
      </c>
      <c r="Z77" s="1887" t="s">
        <v>3760</v>
      </c>
      <c r="AA77" s="1887" t="s">
        <v>3761</v>
      </c>
    </row>
    <row r="78" spans="1:27" x14ac:dyDescent="0.25">
      <c r="A78" s="1887"/>
      <c r="B78" s="1887" t="s">
        <v>31</v>
      </c>
      <c r="C78" s="1887"/>
      <c r="D78" s="1887"/>
      <c r="E78" s="1887"/>
      <c r="F78" s="1887"/>
      <c r="G78" s="1887"/>
      <c r="H78" s="1887"/>
      <c r="I78" s="1887"/>
      <c r="J78" s="1887"/>
      <c r="K78" s="1887"/>
      <c r="L78" s="1887"/>
      <c r="M78" s="1887"/>
      <c r="N78" s="1887"/>
      <c r="O78" s="1887"/>
      <c r="P78" s="1887"/>
      <c r="Q78" s="1887"/>
      <c r="R78" s="1887"/>
      <c r="S78" s="1887"/>
      <c r="T78" s="1887"/>
      <c r="U78" s="1887"/>
      <c r="V78" s="1887"/>
      <c r="W78" s="1887"/>
      <c r="X78" s="1887"/>
      <c r="Y78" s="1887"/>
      <c r="Z78" s="1887"/>
      <c r="AA78" s="1887"/>
    </row>
    <row r="79" spans="1:27" ht="60" x14ac:dyDescent="0.25">
      <c r="A79" s="1887" t="s">
        <v>3946</v>
      </c>
      <c r="B79" s="1887" t="s">
        <v>27</v>
      </c>
      <c r="C79" s="1887" t="s">
        <v>3947</v>
      </c>
      <c r="D79" s="1887" t="s">
        <v>3948</v>
      </c>
      <c r="E79" s="1887" t="s">
        <v>3816</v>
      </c>
      <c r="F79" s="1887">
        <v>2500000</v>
      </c>
      <c r="G79" s="1887" t="s">
        <v>7</v>
      </c>
      <c r="H79" s="1887" t="s">
        <v>3741</v>
      </c>
      <c r="I79" s="1887" t="s">
        <v>3798</v>
      </c>
      <c r="J79" s="1887" t="s">
        <v>287</v>
      </c>
      <c r="K79" s="1887" t="s">
        <v>287</v>
      </c>
      <c r="L79" s="1887" t="s">
        <v>3743</v>
      </c>
      <c r="M79" s="1887" t="s">
        <v>3744</v>
      </c>
      <c r="N79" s="1887" t="s">
        <v>3817</v>
      </c>
      <c r="O79" s="1887" t="s">
        <v>3818</v>
      </c>
      <c r="P79" s="1887" t="s">
        <v>3846</v>
      </c>
      <c r="Q79" s="1887" t="s">
        <v>3847</v>
      </c>
      <c r="R79" s="1887" t="s">
        <v>3848</v>
      </c>
      <c r="S79" s="1887" t="s">
        <v>297</v>
      </c>
      <c r="T79" s="1887" t="s">
        <v>297</v>
      </c>
      <c r="U79" s="1887" t="s">
        <v>3849</v>
      </c>
      <c r="V79" s="1887" t="s">
        <v>3850</v>
      </c>
      <c r="W79" s="1887" t="s">
        <v>297</v>
      </c>
      <c r="X79" s="1887" t="s">
        <v>3933</v>
      </c>
      <c r="Y79" s="1887" t="s">
        <v>3934</v>
      </c>
      <c r="Z79" s="1887" t="s">
        <v>3760</v>
      </c>
      <c r="AA79" s="1887" t="s">
        <v>3761</v>
      </c>
    </row>
    <row r="80" spans="1:27" x14ac:dyDescent="0.25">
      <c r="A80" s="1887"/>
      <c r="B80" s="1887" t="s">
        <v>31</v>
      </c>
      <c r="C80" s="1887"/>
      <c r="D80" s="1887"/>
      <c r="E80" s="1887"/>
      <c r="F80" s="1887"/>
      <c r="G80" s="1887"/>
      <c r="H80" s="1887"/>
      <c r="I80" s="1887"/>
      <c r="J80" s="1887"/>
      <c r="K80" s="1887"/>
      <c r="L80" s="1887"/>
      <c r="M80" s="1887"/>
      <c r="N80" s="1887"/>
      <c r="O80" s="1887"/>
      <c r="P80" s="1887"/>
      <c r="Q80" s="1887"/>
      <c r="R80" s="1887"/>
      <c r="S80" s="1887"/>
      <c r="T80" s="1887"/>
      <c r="U80" s="1887"/>
      <c r="V80" s="1887"/>
      <c r="W80" s="1887"/>
      <c r="X80" s="1887"/>
      <c r="Y80" s="1887"/>
      <c r="Z80" s="1887"/>
      <c r="AA80" s="1887"/>
    </row>
    <row r="81" spans="1:27" ht="60" x14ac:dyDescent="0.25">
      <c r="A81" s="1887" t="s">
        <v>3949</v>
      </c>
      <c r="B81" s="1887" t="s">
        <v>27</v>
      </c>
      <c r="C81" s="1887" t="s">
        <v>3950</v>
      </c>
      <c r="D81" s="1887" t="s">
        <v>3951</v>
      </c>
      <c r="E81" s="1887" t="s">
        <v>3816</v>
      </c>
      <c r="F81" s="1887">
        <v>5000000</v>
      </c>
      <c r="G81" s="1887" t="s">
        <v>7</v>
      </c>
      <c r="H81" s="1887" t="s">
        <v>3741</v>
      </c>
      <c r="I81" s="1887" t="s">
        <v>3798</v>
      </c>
      <c r="J81" s="1887" t="s">
        <v>287</v>
      </c>
      <c r="K81" s="1887" t="s">
        <v>287</v>
      </c>
      <c r="L81" s="1887" t="s">
        <v>3743</v>
      </c>
      <c r="M81" s="1887" t="s">
        <v>3744</v>
      </c>
      <c r="N81" s="1887" t="s">
        <v>3817</v>
      </c>
      <c r="O81" s="1887" t="s">
        <v>3818</v>
      </c>
      <c r="P81" s="1887" t="s">
        <v>3846</v>
      </c>
      <c r="Q81" s="1887" t="s">
        <v>3847</v>
      </c>
      <c r="R81" s="1887" t="s">
        <v>3848</v>
      </c>
      <c r="S81" s="1887" t="s">
        <v>297</v>
      </c>
      <c r="T81" s="1887" t="s">
        <v>297</v>
      </c>
      <c r="U81" s="1887" t="s">
        <v>3849</v>
      </c>
      <c r="V81" s="1887" t="s">
        <v>3850</v>
      </c>
      <c r="W81" s="1887" t="s">
        <v>297</v>
      </c>
      <c r="X81" s="1887" t="s">
        <v>3927</v>
      </c>
      <c r="Y81" s="1887" t="s">
        <v>3928</v>
      </c>
      <c r="Z81" s="1887" t="s">
        <v>3760</v>
      </c>
      <c r="AA81" s="1887" t="s">
        <v>3761</v>
      </c>
    </row>
    <row r="82" spans="1:27" x14ac:dyDescent="0.25">
      <c r="A82" s="1887"/>
      <c r="B82" s="1887" t="s">
        <v>31</v>
      </c>
      <c r="C82" s="1887"/>
      <c r="D82" s="1887"/>
      <c r="E82" s="1887"/>
      <c r="F82" s="1887"/>
      <c r="G82" s="1887"/>
      <c r="H82" s="1887"/>
      <c r="I82" s="1887"/>
      <c r="J82" s="1887"/>
      <c r="K82" s="1887"/>
      <c r="L82" s="1887"/>
      <c r="M82" s="1887"/>
      <c r="N82" s="1887"/>
      <c r="O82" s="1887"/>
      <c r="P82" s="1887"/>
      <c r="Q82" s="1887"/>
      <c r="R82" s="1887"/>
      <c r="S82" s="1887"/>
      <c r="T82" s="1887"/>
      <c r="U82" s="1887"/>
      <c r="V82" s="1887"/>
      <c r="W82" s="1887"/>
      <c r="X82" s="1887"/>
      <c r="Y82" s="1887"/>
      <c r="Z82" s="1887"/>
      <c r="AA82" s="1887"/>
    </row>
    <row r="83" spans="1:27" ht="60" x14ac:dyDescent="0.25">
      <c r="A83" s="1887" t="s">
        <v>3952</v>
      </c>
      <c r="B83" s="1887" t="s">
        <v>27</v>
      </c>
      <c r="C83" s="1887" t="s">
        <v>3953</v>
      </c>
      <c r="D83" s="1887" t="s">
        <v>3954</v>
      </c>
      <c r="E83" s="1887" t="s">
        <v>3816</v>
      </c>
      <c r="F83" s="1887">
        <v>1500000</v>
      </c>
      <c r="G83" s="1887" t="s">
        <v>1969</v>
      </c>
      <c r="H83" s="1887" t="s">
        <v>3787</v>
      </c>
      <c r="I83" s="1887" t="s">
        <v>3798</v>
      </c>
      <c r="J83" s="1887" t="s">
        <v>287</v>
      </c>
      <c r="K83" s="1887" t="s">
        <v>287</v>
      </c>
      <c r="L83" s="1887" t="s">
        <v>3743</v>
      </c>
      <c r="M83" s="1887" t="s">
        <v>3744</v>
      </c>
      <c r="N83" s="1887" t="s">
        <v>3817</v>
      </c>
      <c r="O83" s="1887" t="s">
        <v>3818</v>
      </c>
      <c r="P83" s="1887" t="s">
        <v>3846</v>
      </c>
      <c r="Q83" s="1887" t="s">
        <v>3847</v>
      </c>
      <c r="R83" s="1887" t="s">
        <v>3848</v>
      </c>
      <c r="S83" s="1887" t="s">
        <v>297</v>
      </c>
      <c r="T83" s="1887" t="s">
        <v>297</v>
      </c>
      <c r="U83" s="1887" t="s">
        <v>3849</v>
      </c>
      <c r="V83" s="1887" t="s">
        <v>3850</v>
      </c>
      <c r="W83" s="1887" t="s">
        <v>297</v>
      </c>
      <c r="X83" s="1887" t="s">
        <v>3927</v>
      </c>
      <c r="Y83" s="1887" t="s">
        <v>3928</v>
      </c>
      <c r="Z83" s="1887" t="s">
        <v>3760</v>
      </c>
      <c r="AA83" s="1887" t="s">
        <v>3761</v>
      </c>
    </row>
    <row r="84" spans="1:27" x14ac:dyDescent="0.25">
      <c r="A84" s="1887"/>
      <c r="B84" s="1887" t="s">
        <v>31</v>
      </c>
      <c r="C84" s="1887"/>
      <c r="D84" s="1887"/>
      <c r="E84" s="1887"/>
      <c r="F84" s="1887"/>
      <c r="G84" s="1887"/>
      <c r="H84" s="1887"/>
      <c r="I84" s="1887"/>
      <c r="J84" s="1887"/>
      <c r="K84" s="1887"/>
      <c r="L84" s="1887"/>
      <c r="M84" s="1887"/>
      <c r="N84" s="1887"/>
      <c r="O84" s="1887"/>
      <c r="P84" s="1887"/>
      <c r="Q84" s="1887"/>
      <c r="R84" s="1887"/>
      <c r="S84" s="1887"/>
      <c r="T84" s="1887"/>
      <c r="U84" s="1887"/>
      <c r="V84" s="1887"/>
      <c r="W84" s="1887"/>
      <c r="X84" s="1887"/>
      <c r="Y84" s="1887"/>
      <c r="Z84" s="1887"/>
      <c r="AA84" s="1887"/>
    </row>
    <row r="85" spans="1:27" ht="60" x14ac:dyDescent="0.25">
      <c r="A85" s="1887" t="s">
        <v>3955</v>
      </c>
      <c r="B85" s="1887" t="s">
        <v>27</v>
      </c>
      <c r="C85" s="1887" t="s">
        <v>3956</v>
      </c>
      <c r="D85" s="1887" t="s">
        <v>3957</v>
      </c>
      <c r="E85" s="1887" t="s">
        <v>3816</v>
      </c>
      <c r="F85" s="1887">
        <v>1000000</v>
      </c>
      <c r="G85" s="1887" t="s">
        <v>1969</v>
      </c>
      <c r="H85" s="1887" t="s">
        <v>3787</v>
      </c>
      <c r="I85" s="1887" t="s">
        <v>3798</v>
      </c>
      <c r="J85" s="1887" t="s">
        <v>287</v>
      </c>
      <c r="K85" s="1887" t="s">
        <v>287</v>
      </c>
      <c r="L85" s="1887" t="s">
        <v>3743</v>
      </c>
      <c r="M85" s="1887" t="s">
        <v>3744</v>
      </c>
      <c r="N85" s="1887" t="s">
        <v>3817</v>
      </c>
      <c r="O85" s="1887" t="s">
        <v>3818</v>
      </c>
      <c r="P85" s="1887" t="s">
        <v>3846</v>
      </c>
      <c r="Q85" s="1887" t="s">
        <v>3847</v>
      </c>
      <c r="R85" s="1887" t="s">
        <v>3848</v>
      </c>
      <c r="S85" s="1887" t="s">
        <v>297</v>
      </c>
      <c r="T85" s="1887" t="s">
        <v>297</v>
      </c>
      <c r="U85" s="1887" t="s">
        <v>3849</v>
      </c>
      <c r="V85" s="1887" t="s">
        <v>3850</v>
      </c>
      <c r="W85" s="1887" t="s">
        <v>297</v>
      </c>
      <c r="X85" s="1887" t="s">
        <v>3927</v>
      </c>
      <c r="Y85" s="1887" t="s">
        <v>3928</v>
      </c>
      <c r="Z85" s="1887" t="s">
        <v>3760</v>
      </c>
      <c r="AA85" s="1887" t="s">
        <v>3761</v>
      </c>
    </row>
    <row r="86" spans="1:27" x14ac:dyDescent="0.25">
      <c r="A86" s="1887"/>
      <c r="B86" s="1887" t="s">
        <v>31</v>
      </c>
      <c r="C86" s="1887"/>
      <c r="D86" s="1887"/>
      <c r="E86" s="1887"/>
      <c r="F86" s="1887"/>
      <c r="G86" s="1887"/>
      <c r="H86" s="1887"/>
      <c r="I86" s="1887"/>
      <c r="J86" s="1887"/>
      <c r="K86" s="1887"/>
      <c r="L86" s="1887"/>
      <c r="M86" s="1887"/>
      <c r="N86" s="1887"/>
      <c r="O86" s="1887"/>
      <c r="P86" s="1887"/>
      <c r="Q86" s="1887"/>
      <c r="R86" s="1887"/>
      <c r="S86" s="1887"/>
      <c r="T86" s="1887"/>
      <c r="U86" s="1887"/>
      <c r="V86" s="1887"/>
      <c r="W86" s="1887"/>
      <c r="X86" s="1887"/>
      <c r="Y86" s="1887"/>
      <c r="Z86" s="1887"/>
      <c r="AA86" s="1887"/>
    </row>
    <row r="87" spans="1:27" ht="60" x14ac:dyDescent="0.25">
      <c r="A87" s="1887" t="s">
        <v>3958</v>
      </c>
      <c r="B87" s="1887" t="s">
        <v>27</v>
      </c>
      <c r="C87" s="1887" t="s">
        <v>3959</v>
      </c>
      <c r="D87" s="1887" t="s">
        <v>3960</v>
      </c>
      <c r="E87" s="1887" t="s">
        <v>3816</v>
      </c>
      <c r="F87" s="1887">
        <v>2000000</v>
      </c>
      <c r="G87" s="1887" t="s">
        <v>1969</v>
      </c>
      <c r="H87" s="1887" t="s">
        <v>3787</v>
      </c>
      <c r="I87" s="1887" t="s">
        <v>3798</v>
      </c>
      <c r="J87" s="1887" t="s">
        <v>287</v>
      </c>
      <c r="K87" s="1887" t="s">
        <v>287</v>
      </c>
      <c r="L87" s="1887" t="s">
        <v>3743</v>
      </c>
      <c r="M87" s="1887" t="s">
        <v>3744</v>
      </c>
      <c r="N87" s="1887" t="s">
        <v>3817</v>
      </c>
      <c r="O87" s="1887" t="s">
        <v>3818</v>
      </c>
      <c r="P87" s="1887" t="s">
        <v>3846</v>
      </c>
      <c r="Q87" s="1887" t="s">
        <v>3847</v>
      </c>
      <c r="R87" s="1887" t="s">
        <v>3848</v>
      </c>
      <c r="S87" s="1887" t="s">
        <v>297</v>
      </c>
      <c r="T87" s="1887" t="s">
        <v>297</v>
      </c>
      <c r="U87" s="1887" t="s">
        <v>3849</v>
      </c>
      <c r="V87" s="1887" t="s">
        <v>3850</v>
      </c>
      <c r="W87" s="1887" t="s">
        <v>297</v>
      </c>
      <c r="X87" s="1887" t="s">
        <v>3862</v>
      </c>
      <c r="Y87" s="1887" t="s">
        <v>3863</v>
      </c>
      <c r="Z87" s="1887" t="s">
        <v>3760</v>
      </c>
      <c r="AA87" s="1887" t="s">
        <v>3761</v>
      </c>
    </row>
    <row r="88" spans="1:27" x14ac:dyDescent="0.25">
      <c r="A88" s="1887"/>
      <c r="B88" s="1887" t="s">
        <v>31</v>
      </c>
      <c r="C88" s="1887"/>
      <c r="D88" s="1887"/>
      <c r="E88" s="1887"/>
      <c r="F88" s="1887"/>
      <c r="G88" s="1887"/>
      <c r="H88" s="1887"/>
      <c r="I88" s="1887"/>
      <c r="J88" s="1887"/>
      <c r="K88" s="1887"/>
      <c r="L88" s="1887"/>
      <c r="M88" s="1887"/>
      <c r="N88" s="1887"/>
      <c r="O88" s="1887"/>
      <c r="P88" s="1887"/>
      <c r="Q88" s="1887"/>
      <c r="R88" s="1887"/>
      <c r="S88" s="1887"/>
      <c r="T88" s="1887"/>
      <c r="U88" s="1887"/>
      <c r="V88" s="1887"/>
      <c r="W88" s="1887"/>
      <c r="X88" s="1887"/>
      <c r="Y88" s="1887"/>
      <c r="Z88" s="1887"/>
      <c r="AA88" s="1887"/>
    </row>
    <row r="89" spans="1:27" ht="60" x14ac:dyDescent="0.25">
      <c r="A89" s="1887" t="s">
        <v>3961</v>
      </c>
      <c r="B89" s="1887" t="s">
        <v>27</v>
      </c>
      <c r="C89" s="1887" t="s">
        <v>3962</v>
      </c>
      <c r="D89" s="1887" t="s">
        <v>3963</v>
      </c>
      <c r="E89" s="1887" t="s">
        <v>3816</v>
      </c>
      <c r="F89" s="1887">
        <v>1000000</v>
      </c>
      <c r="G89" s="1887" t="s">
        <v>1969</v>
      </c>
      <c r="H89" s="1887" t="s">
        <v>3787</v>
      </c>
      <c r="I89" s="1887" t="s">
        <v>3798</v>
      </c>
      <c r="J89" s="1887" t="s">
        <v>287</v>
      </c>
      <c r="K89" s="1887" t="s">
        <v>287</v>
      </c>
      <c r="L89" s="1887" t="s">
        <v>3743</v>
      </c>
      <c r="M89" s="1887" t="s">
        <v>3744</v>
      </c>
      <c r="N89" s="1887" t="s">
        <v>3817</v>
      </c>
      <c r="O89" s="1887" t="s">
        <v>3818</v>
      </c>
      <c r="P89" s="1887" t="s">
        <v>3846</v>
      </c>
      <c r="Q89" s="1887" t="s">
        <v>3847</v>
      </c>
      <c r="R89" s="1887" t="s">
        <v>3848</v>
      </c>
      <c r="S89" s="1887" t="s">
        <v>297</v>
      </c>
      <c r="T89" s="1887" t="s">
        <v>297</v>
      </c>
      <c r="U89" s="1887" t="s">
        <v>3849</v>
      </c>
      <c r="V89" s="1887" t="s">
        <v>3850</v>
      </c>
      <c r="W89" s="1887" t="s">
        <v>297</v>
      </c>
      <c r="X89" s="1887" t="s">
        <v>3862</v>
      </c>
      <c r="Y89" s="1887" t="s">
        <v>3863</v>
      </c>
      <c r="Z89" s="1887" t="s">
        <v>3760</v>
      </c>
      <c r="AA89" s="1887" t="s">
        <v>3761</v>
      </c>
    </row>
    <row r="90" spans="1:27" x14ac:dyDescent="0.25">
      <c r="A90" s="1887"/>
      <c r="B90" s="1887" t="s">
        <v>31</v>
      </c>
      <c r="C90" s="1887"/>
      <c r="D90" s="1887"/>
      <c r="E90" s="1887"/>
      <c r="F90" s="1887"/>
      <c r="G90" s="1887"/>
      <c r="H90" s="1887"/>
      <c r="I90" s="1887"/>
      <c r="J90" s="1887"/>
      <c r="K90" s="1887"/>
      <c r="L90" s="1887"/>
      <c r="M90" s="1887"/>
      <c r="N90" s="1887"/>
      <c r="O90" s="1887"/>
      <c r="P90" s="1887"/>
      <c r="Q90" s="1887"/>
      <c r="R90" s="1887"/>
      <c r="S90" s="1887"/>
      <c r="T90" s="1887"/>
      <c r="U90" s="1887"/>
      <c r="V90" s="1887"/>
      <c r="W90" s="1887"/>
      <c r="X90" s="1887"/>
      <c r="Y90" s="1887"/>
      <c r="Z90" s="1887"/>
      <c r="AA90" s="1887"/>
    </row>
    <row r="91" spans="1:27" ht="60" x14ac:dyDescent="0.25">
      <c r="A91" s="1887" t="s">
        <v>3964</v>
      </c>
      <c r="B91" s="1887" t="s">
        <v>27</v>
      </c>
      <c r="C91" s="1887" t="s">
        <v>3965</v>
      </c>
      <c r="D91" s="1887" t="s">
        <v>3966</v>
      </c>
      <c r="E91" s="1887" t="s">
        <v>3816</v>
      </c>
      <c r="F91" s="1887">
        <v>1000000</v>
      </c>
      <c r="G91" s="1887" t="s">
        <v>1969</v>
      </c>
      <c r="H91" s="1887" t="s">
        <v>3787</v>
      </c>
      <c r="I91" s="1887" t="s">
        <v>3798</v>
      </c>
      <c r="J91" s="1887" t="s">
        <v>287</v>
      </c>
      <c r="K91" s="1887" t="s">
        <v>287</v>
      </c>
      <c r="L91" s="1887" t="s">
        <v>3743</v>
      </c>
      <c r="M91" s="1887" t="s">
        <v>3744</v>
      </c>
      <c r="N91" s="1887" t="s">
        <v>3817</v>
      </c>
      <c r="O91" s="1887" t="s">
        <v>3818</v>
      </c>
      <c r="P91" s="1887" t="s">
        <v>3846</v>
      </c>
      <c r="Q91" s="1887" t="s">
        <v>3847</v>
      </c>
      <c r="R91" s="1887" t="s">
        <v>3848</v>
      </c>
      <c r="S91" s="1887" t="s">
        <v>297</v>
      </c>
      <c r="T91" s="1887" t="s">
        <v>297</v>
      </c>
      <c r="U91" s="1887" t="s">
        <v>3849</v>
      </c>
      <c r="V91" s="1887" t="s">
        <v>3850</v>
      </c>
      <c r="W91" s="1887" t="s">
        <v>297</v>
      </c>
      <c r="X91" s="1887" t="s">
        <v>3927</v>
      </c>
      <c r="Y91" s="1887" t="s">
        <v>3928</v>
      </c>
      <c r="Z91" s="1887" t="s">
        <v>3760</v>
      </c>
      <c r="AA91" s="1887" t="s">
        <v>3761</v>
      </c>
    </row>
    <row r="92" spans="1:27" x14ac:dyDescent="0.25">
      <c r="A92" s="1887"/>
      <c r="B92" s="1887" t="s">
        <v>31</v>
      </c>
      <c r="C92" s="1887"/>
      <c r="D92" s="1887"/>
      <c r="E92" s="1887"/>
      <c r="F92" s="1887"/>
      <c r="G92" s="1887"/>
      <c r="H92" s="1887"/>
      <c r="I92" s="1887"/>
      <c r="J92" s="1887"/>
      <c r="K92" s="1887"/>
      <c r="L92" s="1887"/>
      <c r="M92" s="1887"/>
      <c r="N92" s="1887"/>
      <c r="O92" s="1887"/>
      <c r="P92" s="1887"/>
      <c r="Q92" s="1887"/>
      <c r="R92" s="1887"/>
      <c r="S92" s="1887"/>
      <c r="T92" s="1887"/>
      <c r="U92" s="1887"/>
      <c r="V92" s="1887"/>
      <c r="W92" s="1887"/>
      <c r="X92" s="1887"/>
      <c r="Y92" s="1887"/>
      <c r="Z92" s="1887"/>
      <c r="AA92" s="1887"/>
    </row>
    <row r="93" spans="1:27" ht="60" x14ac:dyDescent="0.25">
      <c r="A93" s="1887" t="s">
        <v>3967</v>
      </c>
      <c r="B93" s="1887" t="s">
        <v>27</v>
      </c>
      <c r="C93" s="1887" t="s">
        <v>3968</v>
      </c>
      <c r="D93" s="1887" t="s">
        <v>3969</v>
      </c>
      <c r="E93" s="1887" t="s">
        <v>3816</v>
      </c>
      <c r="F93" s="1887">
        <v>2000000</v>
      </c>
      <c r="G93" s="1887" t="s">
        <v>1969</v>
      </c>
      <c r="H93" s="1887" t="s">
        <v>3787</v>
      </c>
      <c r="I93" s="1887" t="s">
        <v>3798</v>
      </c>
      <c r="J93" s="1887" t="s">
        <v>287</v>
      </c>
      <c r="K93" s="1887" t="s">
        <v>287</v>
      </c>
      <c r="L93" s="1887" t="s">
        <v>3743</v>
      </c>
      <c r="M93" s="1887" t="s">
        <v>3744</v>
      </c>
      <c r="N93" s="1887" t="s">
        <v>3817</v>
      </c>
      <c r="O93" s="1887" t="s">
        <v>3818</v>
      </c>
      <c r="P93" s="1887" t="s">
        <v>3846</v>
      </c>
      <c r="Q93" s="1887" t="s">
        <v>3847</v>
      </c>
      <c r="R93" s="1887" t="s">
        <v>3848</v>
      </c>
      <c r="S93" s="1887" t="s">
        <v>297</v>
      </c>
      <c r="T93" s="1887" t="s">
        <v>297</v>
      </c>
      <c r="U93" s="1887" t="s">
        <v>3849</v>
      </c>
      <c r="V93" s="1887" t="s">
        <v>3850</v>
      </c>
      <c r="W93" s="1887" t="s">
        <v>297</v>
      </c>
      <c r="X93" s="1887" t="s">
        <v>3862</v>
      </c>
      <c r="Y93" s="1887" t="s">
        <v>3863</v>
      </c>
      <c r="Z93" s="1887" t="s">
        <v>3760</v>
      </c>
      <c r="AA93" s="1887" t="s">
        <v>3761</v>
      </c>
    </row>
    <row r="94" spans="1:27" x14ac:dyDescent="0.25">
      <c r="A94" s="1887"/>
      <c r="B94" s="1887" t="s">
        <v>31</v>
      </c>
      <c r="C94" s="1887"/>
      <c r="D94" s="1887"/>
      <c r="E94" s="1887"/>
      <c r="F94" s="1887"/>
      <c r="G94" s="1887"/>
      <c r="H94" s="1887"/>
      <c r="I94" s="1887"/>
      <c r="J94" s="1887"/>
      <c r="K94" s="1887"/>
      <c r="L94" s="1887"/>
      <c r="M94" s="1887"/>
      <c r="N94" s="1887"/>
      <c r="O94" s="1887"/>
      <c r="P94" s="1887"/>
      <c r="Q94" s="1887"/>
      <c r="R94" s="1887"/>
      <c r="S94" s="1887"/>
      <c r="T94" s="1887"/>
      <c r="U94" s="1887"/>
      <c r="V94" s="1887"/>
      <c r="W94" s="1887"/>
      <c r="X94" s="1887"/>
      <c r="Y94" s="1887"/>
      <c r="Z94" s="1887"/>
      <c r="AA94" s="1887"/>
    </row>
    <row r="95" spans="1:27" ht="60" x14ac:dyDescent="0.25">
      <c r="A95" s="1887" t="s">
        <v>3970</v>
      </c>
      <c r="B95" s="1887" t="s">
        <v>27</v>
      </c>
      <c r="C95" s="1887" t="s">
        <v>3971</v>
      </c>
      <c r="D95" s="1887" t="s">
        <v>3972</v>
      </c>
      <c r="E95" s="1887" t="s">
        <v>3816</v>
      </c>
      <c r="F95" s="1887">
        <v>1000000</v>
      </c>
      <c r="G95" s="1887" t="s">
        <v>1969</v>
      </c>
      <c r="H95" s="1887" t="s">
        <v>3787</v>
      </c>
      <c r="I95" s="1887" t="s">
        <v>3798</v>
      </c>
      <c r="J95" s="1887" t="s">
        <v>287</v>
      </c>
      <c r="K95" s="1887" t="s">
        <v>287</v>
      </c>
      <c r="L95" s="1887" t="s">
        <v>3743</v>
      </c>
      <c r="M95" s="1887" t="s">
        <v>3744</v>
      </c>
      <c r="N95" s="1887" t="s">
        <v>3817</v>
      </c>
      <c r="O95" s="1887" t="s">
        <v>3818</v>
      </c>
      <c r="P95" s="1887" t="s">
        <v>3846</v>
      </c>
      <c r="Q95" s="1887" t="s">
        <v>3847</v>
      </c>
      <c r="R95" s="1887" t="s">
        <v>3848</v>
      </c>
      <c r="S95" s="1887" t="s">
        <v>297</v>
      </c>
      <c r="T95" s="1887" t="s">
        <v>297</v>
      </c>
      <c r="U95" s="1887" t="s">
        <v>3849</v>
      </c>
      <c r="V95" s="1887" t="s">
        <v>3850</v>
      </c>
      <c r="W95" s="1887" t="s">
        <v>297</v>
      </c>
      <c r="X95" s="1887" t="s">
        <v>3927</v>
      </c>
      <c r="Y95" s="1887" t="s">
        <v>3928</v>
      </c>
      <c r="Z95" s="1887" t="s">
        <v>3973</v>
      </c>
      <c r="AA95" s="1887" t="s">
        <v>3789</v>
      </c>
    </row>
    <row r="96" spans="1:27" x14ac:dyDescent="0.25">
      <c r="A96" s="1887"/>
      <c r="B96" s="1887" t="s">
        <v>31</v>
      </c>
      <c r="C96" s="1887"/>
      <c r="D96" s="1887"/>
      <c r="E96" s="1887"/>
      <c r="F96" s="1887"/>
      <c r="G96" s="1887"/>
      <c r="H96" s="1887"/>
      <c r="I96" s="1887"/>
      <c r="J96" s="1887"/>
      <c r="K96" s="1887"/>
      <c r="L96" s="1887"/>
      <c r="M96" s="1887"/>
      <c r="N96" s="1887"/>
      <c r="O96" s="1887"/>
      <c r="P96" s="1887"/>
      <c r="Q96" s="1887"/>
      <c r="R96" s="1887"/>
      <c r="S96" s="1887"/>
      <c r="T96" s="1887"/>
      <c r="U96" s="1887"/>
      <c r="V96" s="1887"/>
      <c r="W96" s="1887"/>
      <c r="X96" s="1887"/>
      <c r="Y96" s="1887"/>
      <c r="Z96" s="1887"/>
      <c r="AA96" s="1887"/>
    </row>
    <row r="97" spans="1:30" ht="60" x14ac:dyDescent="0.25">
      <c r="A97" s="1887" t="s">
        <v>3974</v>
      </c>
      <c r="B97" s="1887" t="s">
        <v>27</v>
      </c>
      <c r="C97" s="1887" t="s">
        <v>3975</v>
      </c>
      <c r="D97" s="1887" t="s">
        <v>3976</v>
      </c>
      <c r="E97" s="1887" t="s">
        <v>3816</v>
      </c>
      <c r="F97" s="1887">
        <v>1000000</v>
      </c>
      <c r="G97" s="1887" t="s">
        <v>1969</v>
      </c>
      <c r="H97" s="1887" t="s">
        <v>3787</v>
      </c>
      <c r="I97" s="1887" t="s">
        <v>3798</v>
      </c>
      <c r="J97" s="1887" t="s">
        <v>287</v>
      </c>
      <c r="K97" s="1887" t="s">
        <v>287</v>
      </c>
      <c r="L97" s="1887" t="s">
        <v>3743</v>
      </c>
      <c r="M97" s="1887" t="s">
        <v>3744</v>
      </c>
      <c r="N97" s="1887" t="s">
        <v>3817</v>
      </c>
      <c r="O97" s="1887" t="s">
        <v>3818</v>
      </c>
      <c r="P97" s="1887" t="s">
        <v>3846</v>
      </c>
      <c r="Q97" s="1887" t="s">
        <v>3847</v>
      </c>
      <c r="R97" s="1887" t="s">
        <v>3848</v>
      </c>
      <c r="S97" s="1887" t="s">
        <v>297</v>
      </c>
      <c r="T97" s="1887" t="s">
        <v>297</v>
      </c>
      <c r="U97" s="1887" t="s">
        <v>3849</v>
      </c>
      <c r="V97" s="1887" t="s">
        <v>3850</v>
      </c>
      <c r="W97" s="1887" t="s">
        <v>297</v>
      </c>
      <c r="X97" s="1887" t="s">
        <v>3927</v>
      </c>
      <c r="Y97" s="1887" t="s">
        <v>3928</v>
      </c>
      <c r="Z97" s="1887" t="s">
        <v>3973</v>
      </c>
      <c r="AA97" s="1887" t="s">
        <v>3789</v>
      </c>
    </row>
    <row r="98" spans="1:30" x14ac:dyDescent="0.25">
      <c r="A98" s="1887"/>
      <c r="B98" s="1887" t="s">
        <v>31</v>
      </c>
      <c r="C98" s="1887"/>
      <c r="D98" s="1887"/>
      <c r="E98" s="1887"/>
      <c r="F98" s="1887"/>
      <c r="G98" s="1887"/>
      <c r="H98" s="1887"/>
      <c r="I98" s="1887"/>
      <c r="J98" s="1887"/>
      <c r="K98" s="1887"/>
      <c r="L98" s="1887"/>
      <c r="M98" s="1887"/>
      <c r="N98" s="1887"/>
      <c r="O98" s="1887"/>
      <c r="P98" s="1887"/>
      <c r="Q98" s="1887"/>
      <c r="R98" s="1887"/>
      <c r="S98" s="1887"/>
      <c r="T98" s="1887"/>
      <c r="U98" s="1887"/>
      <c r="V98" s="1887"/>
      <c r="W98" s="1887"/>
      <c r="X98" s="1887"/>
      <c r="Y98" s="1887"/>
      <c r="Z98" s="1887"/>
      <c r="AA98" s="1887"/>
    </row>
    <row r="99" spans="1:30" ht="60" x14ac:dyDescent="0.25">
      <c r="A99" s="1887" t="s">
        <v>3977</v>
      </c>
      <c r="B99" s="1887" t="s">
        <v>27</v>
      </c>
      <c r="C99" s="1887" t="s">
        <v>3978</v>
      </c>
      <c r="D99" s="1887" t="s">
        <v>3979</v>
      </c>
      <c r="E99" s="1887" t="s">
        <v>3816</v>
      </c>
      <c r="F99" s="1887">
        <v>500000</v>
      </c>
      <c r="G99" s="1887" t="s">
        <v>1969</v>
      </c>
      <c r="H99" s="1887" t="s">
        <v>3787</v>
      </c>
      <c r="I99" s="1887" t="s">
        <v>3798</v>
      </c>
      <c r="J99" s="1887" t="s">
        <v>287</v>
      </c>
      <c r="K99" s="1887" t="s">
        <v>287</v>
      </c>
      <c r="L99" s="1887" t="s">
        <v>3743</v>
      </c>
      <c r="M99" s="1887" t="s">
        <v>3744</v>
      </c>
      <c r="N99" s="1887" t="s">
        <v>3817</v>
      </c>
      <c r="O99" s="1887" t="s">
        <v>3818</v>
      </c>
      <c r="P99" s="1887" t="s">
        <v>3846</v>
      </c>
      <c r="Q99" s="1887" t="s">
        <v>3847</v>
      </c>
      <c r="R99" s="1887" t="s">
        <v>3848</v>
      </c>
      <c r="S99" s="1887" t="s">
        <v>297</v>
      </c>
      <c r="T99" s="1887" t="s">
        <v>297</v>
      </c>
      <c r="U99" s="1887" t="s">
        <v>3849</v>
      </c>
      <c r="V99" s="1887" t="s">
        <v>3850</v>
      </c>
      <c r="W99" s="1887" t="s">
        <v>297</v>
      </c>
      <c r="X99" s="1887" t="s">
        <v>3927</v>
      </c>
      <c r="Y99" s="1887" t="s">
        <v>3928</v>
      </c>
      <c r="Z99" s="1887" t="s">
        <v>3980</v>
      </c>
      <c r="AA99" s="1887" t="s">
        <v>3761</v>
      </c>
    </row>
    <row r="100" spans="1:30" x14ac:dyDescent="0.25">
      <c r="A100" s="1887"/>
      <c r="B100" s="1887" t="s">
        <v>31</v>
      </c>
      <c r="C100" s="1887"/>
      <c r="D100" s="1887"/>
      <c r="E100" s="1887"/>
      <c r="F100" s="1887"/>
      <c r="G100" s="1887"/>
      <c r="H100" s="1887"/>
      <c r="I100" s="1887"/>
      <c r="J100" s="1887"/>
      <c r="K100" s="1887"/>
      <c r="L100" s="1887"/>
      <c r="M100" s="1887"/>
      <c r="N100" s="1887"/>
      <c r="O100" s="1887"/>
      <c r="P100" s="1887"/>
      <c r="Q100" s="1887"/>
      <c r="R100" s="1887"/>
      <c r="S100" s="1887"/>
      <c r="T100" s="1887"/>
      <c r="U100" s="1887"/>
      <c r="V100" s="1887"/>
      <c r="W100" s="1887"/>
      <c r="X100" s="1887"/>
      <c r="Y100" s="1887"/>
      <c r="Z100" s="1887"/>
      <c r="AA100" s="1887"/>
    </row>
    <row r="101" spans="1:30" ht="60" x14ac:dyDescent="0.25">
      <c r="A101" s="1887" t="s">
        <v>3981</v>
      </c>
      <c r="B101" s="1887" t="s">
        <v>27</v>
      </c>
      <c r="C101" s="1887" t="s">
        <v>3982</v>
      </c>
      <c r="D101" s="1887" t="s">
        <v>3983</v>
      </c>
      <c r="E101" s="1887" t="s">
        <v>3816</v>
      </c>
      <c r="F101" s="1887">
        <v>30000000</v>
      </c>
      <c r="G101" s="1887" t="s">
        <v>7</v>
      </c>
      <c r="H101" s="1887" t="s">
        <v>3741</v>
      </c>
      <c r="I101" s="1887" t="s">
        <v>3798</v>
      </c>
      <c r="J101" s="1887" t="s">
        <v>287</v>
      </c>
      <c r="K101" s="1887" t="s">
        <v>287</v>
      </c>
      <c r="L101" s="1887" t="s">
        <v>3743</v>
      </c>
      <c r="M101" s="1887" t="s">
        <v>3744</v>
      </c>
      <c r="N101" s="1887" t="s">
        <v>3817</v>
      </c>
      <c r="O101" s="1887" t="s">
        <v>3818</v>
      </c>
      <c r="P101" s="1887" t="s">
        <v>186</v>
      </c>
      <c r="Q101" s="1887" t="s">
        <v>3819</v>
      </c>
      <c r="R101" s="1887" t="s">
        <v>3820</v>
      </c>
      <c r="S101" s="1887" t="s">
        <v>297</v>
      </c>
      <c r="T101" s="1887" t="s">
        <v>297</v>
      </c>
      <c r="U101" s="1887" t="s">
        <v>3821</v>
      </c>
      <c r="V101" s="1887" t="s">
        <v>3822</v>
      </c>
      <c r="W101" s="1887" t="s">
        <v>297</v>
      </c>
      <c r="X101" s="1887" t="s">
        <v>3984</v>
      </c>
      <c r="Y101" s="1887" t="s">
        <v>3945</v>
      </c>
      <c r="Z101" s="1887" t="s">
        <v>3864</v>
      </c>
      <c r="AA101" s="1887" t="s">
        <v>3865</v>
      </c>
    </row>
    <row r="102" spans="1:30" ht="15.75" thickBot="1" x14ac:dyDescent="0.3">
      <c r="A102" s="1887"/>
      <c r="B102" s="1887" t="s">
        <v>31</v>
      </c>
      <c r="C102" s="1887"/>
      <c r="D102" s="1887"/>
      <c r="E102" s="1887"/>
      <c r="F102" s="1887"/>
      <c r="G102" s="1887"/>
      <c r="H102" s="1887"/>
      <c r="I102" s="1887"/>
      <c r="J102" s="1887"/>
      <c r="K102" s="1887"/>
      <c r="L102" s="1887"/>
      <c r="M102" s="1887"/>
      <c r="N102" s="1887"/>
      <c r="O102" s="1887"/>
      <c r="P102" s="1887"/>
      <c r="Q102" s="1887"/>
      <c r="R102" s="1887"/>
      <c r="S102" s="1887"/>
      <c r="T102" s="1887"/>
      <c r="U102" s="1887"/>
      <c r="V102" s="1887"/>
      <c r="W102" s="1887"/>
      <c r="X102" s="1887"/>
      <c r="Y102" s="1887"/>
      <c r="Z102" s="1887"/>
      <c r="AA102" s="1887"/>
    </row>
    <row r="103" spans="1:30" ht="15.75" thickTop="1" x14ac:dyDescent="0.25">
      <c r="A103" s="1213" t="s">
        <v>4300</v>
      </c>
      <c r="B103" s="1213"/>
      <c r="C103" s="1213"/>
      <c r="D103" s="1213"/>
      <c r="E103" s="1213"/>
      <c r="F103" s="1213">
        <f>SUM(F27,F29,F31,F33,F35,F37,F39,F41,F43,F45,F47,F49,F51,F53,F55,F57,F59,F61,F63,F65,F67,F69,F71,F73,F75,F77,F79,F81,F83,F85,F87,F89,F91,F93,F95,F97,F99,F101)</f>
        <v>702500000</v>
      </c>
      <c r="G103" s="1213"/>
      <c r="H103" s="1213"/>
      <c r="I103" s="1213"/>
      <c r="J103" s="1213"/>
      <c r="K103" s="1213"/>
      <c r="L103" s="1213"/>
      <c r="M103" s="1213"/>
      <c r="N103" s="1213"/>
      <c r="O103" s="1213"/>
      <c r="P103" s="1213"/>
      <c r="Q103" s="1213"/>
      <c r="R103" s="1213"/>
      <c r="S103" s="1213"/>
      <c r="T103" s="1213"/>
      <c r="U103" s="1213"/>
      <c r="V103" s="1213"/>
      <c r="W103" s="1213"/>
      <c r="X103" s="1213"/>
      <c r="Y103" s="1213"/>
      <c r="Z103" s="1213"/>
      <c r="AA103" s="1213"/>
    </row>
    <row r="104" spans="1:30" x14ac:dyDescent="0.25">
      <c r="A104" s="752" t="s">
        <v>4301</v>
      </c>
    </row>
    <row r="108" spans="1:30" x14ac:dyDescent="0.25">
      <c r="A108" s="3034" t="s">
        <v>6405</v>
      </c>
      <c r="B108" s="3052"/>
      <c r="C108" s="1210"/>
      <c r="D108" s="1210"/>
      <c r="E108" s="1210"/>
      <c r="F108" s="1210"/>
      <c r="G108" s="1210"/>
      <c r="H108" s="1210"/>
      <c r="I108" s="1210"/>
      <c r="J108" s="1210"/>
      <c r="K108" s="1210"/>
      <c r="L108" s="1210"/>
      <c r="M108" s="1210"/>
      <c r="N108" s="1210"/>
      <c r="O108" s="1210"/>
      <c r="P108" s="1210"/>
      <c r="Q108" s="1210"/>
      <c r="R108" s="1210"/>
      <c r="S108" s="1210"/>
      <c r="T108" s="1210"/>
      <c r="U108" s="1210"/>
      <c r="V108" s="1210"/>
      <c r="W108" s="1210"/>
      <c r="X108" s="1210"/>
      <c r="Y108" s="1210"/>
      <c r="Z108" s="1210"/>
      <c r="AA108" s="1210"/>
      <c r="AB108" s="1210"/>
      <c r="AC108" s="1210"/>
      <c r="AD108" s="1210"/>
    </row>
    <row r="109" spans="1:30" ht="30" x14ac:dyDescent="0.25">
      <c r="A109" s="1211"/>
      <c r="B109" s="1211"/>
      <c r="C109" s="3025" t="s">
        <v>4259</v>
      </c>
      <c r="D109" s="3050"/>
      <c r="E109" s="3050"/>
      <c r="F109" s="3050"/>
      <c r="G109" s="3050"/>
      <c r="H109" s="3050"/>
      <c r="I109" s="3050"/>
      <c r="J109" s="3050"/>
      <c r="K109" s="3051"/>
      <c r="L109" s="3025" t="s">
        <v>4302</v>
      </c>
      <c r="M109" s="3051"/>
      <c r="N109" s="1887" t="s">
        <v>4303</v>
      </c>
      <c r="O109" s="3025" t="s">
        <v>4314</v>
      </c>
      <c r="P109" s="3051"/>
      <c r="Q109" s="3025" t="s">
        <v>4304</v>
      </c>
      <c r="R109" s="3051"/>
      <c r="S109" s="3025" t="s">
        <v>4305</v>
      </c>
      <c r="T109" s="3051"/>
      <c r="U109" s="3025" t="s">
        <v>4265</v>
      </c>
      <c r="V109" s="3050"/>
      <c r="W109" s="3050"/>
      <c r="X109" s="3051"/>
      <c r="Y109" s="3025" t="s">
        <v>4315</v>
      </c>
      <c r="Z109" s="3050"/>
      <c r="AA109" s="3050"/>
      <c r="AB109" s="3051"/>
      <c r="AC109" s="1887" t="s">
        <v>4267</v>
      </c>
      <c r="AD109" s="1887" t="s">
        <v>4268</v>
      </c>
    </row>
    <row r="110" spans="1:30" ht="55.5" customHeight="1" thickBot="1" x14ac:dyDescent="0.3">
      <c r="A110" s="1212" t="s">
        <v>4269</v>
      </c>
      <c r="B110" s="1212"/>
      <c r="C110" s="1212" t="s">
        <v>4270</v>
      </c>
      <c r="D110" s="1212" t="s">
        <v>4271</v>
      </c>
      <c r="E110" s="1212" t="s">
        <v>4272</v>
      </c>
      <c r="F110" s="1212" t="s">
        <v>4273</v>
      </c>
      <c r="G110" s="1212" t="s">
        <v>4274</v>
      </c>
      <c r="H110" s="1212" t="s">
        <v>4275</v>
      </c>
      <c r="I110" s="1212" t="s">
        <v>4276</v>
      </c>
      <c r="J110" s="1212" t="s">
        <v>4277</v>
      </c>
      <c r="K110" s="1212" t="s">
        <v>4278</v>
      </c>
      <c r="L110" s="1212" t="s">
        <v>4279</v>
      </c>
      <c r="M110" s="1212" t="s">
        <v>4280</v>
      </c>
      <c r="N110" s="1212" t="s">
        <v>4307</v>
      </c>
      <c r="O110" s="1212" t="s">
        <v>4316</v>
      </c>
      <c r="P110" s="1212" t="s">
        <v>4317</v>
      </c>
      <c r="Q110" s="1212" t="s">
        <v>4308</v>
      </c>
      <c r="R110" s="1212" t="s">
        <v>4309</v>
      </c>
      <c r="S110" s="1212" t="s">
        <v>4310</v>
      </c>
      <c r="T110" s="1212" t="s">
        <v>4311</v>
      </c>
      <c r="U110" s="1212" t="s">
        <v>4291</v>
      </c>
      <c r="V110" s="1212" t="s">
        <v>4292</v>
      </c>
      <c r="W110" s="1212" t="s">
        <v>4293</v>
      </c>
      <c r="X110" s="1212" t="s">
        <v>4294</v>
      </c>
      <c r="Y110" s="1212" t="s">
        <v>4295</v>
      </c>
      <c r="Z110" s="1212" t="s">
        <v>4318</v>
      </c>
      <c r="AA110" s="1212" t="s">
        <v>4319</v>
      </c>
      <c r="AB110" s="1212" t="s">
        <v>4298</v>
      </c>
      <c r="AC110" s="1212" t="s">
        <v>4299</v>
      </c>
      <c r="AD110" s="1212" t="s">
        <v>4299</v>
      </c>
    </row>
    <row r="111" spans="1:30" ht="30.75" thickTop="1" x14ac:dyDescent="0.25">
      <c r="A111" s="1211" t="s">
        <v>3733</v>
      </c>
      <c r="B111" s="1887"/>
      <c r="C111" s="1887"/>
      <c r="D111" s="1887"/>
      <c r="E111" s="1887"/>
      <c r="F111" s="1887"/>
      <c r="G111" s="1887"/>
      <c r="H111" s="1887"/>
      <c r="I111" s="1887"/>
      <c r="J111" s="1887" t="s">
        <v>3734</v>
      </c>
      <c r="K111" s="1887"/>
      <c r="L111" s="1887" t="s">
        <v>3735</v>
      </c>
      <c r="M111" s="1887" t="s">
        <v>1762</v>
      </c>
      <c r="N111" s="1887" t="s">
        <v>3737</v>
      </c>
      <c r="O111" s="1887" t="s">
        <v>3794</v>
      </c>
      <c r="P111" s="1887" t="s">
        <v>3735</v>
      </c>
      <c r="Q111" s="1887" t="s">
        <v>3794</v>
      </c>
      <c r="R111" s="1887" t="s">
        <v>3794</v>
      </c>
      <c r="S111" s="1887" t="s">
        <v>3735</v>
      </c>
      <c r="T111" s="1887" t="s">
        <v>3737</v>
      </c>
      <c r="U111" s="1887"/>
      <c r="V111" s="1887" t="s">
        <v>1762</v>
      </c>
      <c r="W111" s="1887" t="s">
        <v>733</v>
      </c>
      <c r="X111" s="1887" t="s">
        <v>1762</v>
      </c>
      <c r="Y111" s="1887" t="s">
        <v>3735</v>
      </c>
      <c r="Z111" s="1887"/>
      <c r="AA111" s="1887" t="s">
        <v>3985</v>
      </c>
      <c r="AB111" s="1887"/>
      <c r="AC111" s="1887"/>
      <c r="AD111" s="1887"/>
    </row>
    <row r="112" spans="1:30" ht="15.75" thickBot="1" x14ac:dyDescent="0.3">
      <c r="A112" s="1212"/>
      <c r="B112" s="1212" t="s">
        <v>3206</v>
      </c>
      <c r="C112" s="1212"/>
      <c r="D112" s="1212"/>
      <c r="E112" s="1212"/>
      <c r="F112" s="1212"/>
      <c r="G112" s="1212"/>
      <c r="H112" s="1212"/>
      <c r="I112" s="1212"/>
      <c r="J112" s="1212"/>
      <c r="K112" s="1212"/>
      <c r="L112" s="1212"/>
      <c r="M112" s="1212"/>
      <c r="N112" s="1212"/>
      <c r="O112" s="1212"/>
      <c r="P112" s="1212"/>
      <c r="Q112" s="1212"/>
      <c r="R112" s="1212"/>
      <c r="S112" s="1212"/>
      <c r="T112" s="1212"/>
      <c r="U112" s="1212"/>
      <c r="V112" s="1212"/>
      <c r="W112" s="1212"/>
      <c r="X112" s="1212"/>
      <c r="Y112" s="1212"/>
      <c r="Z112" s="1212"/>
      <c r="AA112" s="1212"/>
      <c r="AB112" s="1212"/>
      <c r="AC112" s="1212"/>
      <c r="AD112" s="1212"/>
    </row>
    <row r="113" spans="1:30" ht="60.75" thickTop="1" x14ac:dyDescent="0.25">
      <c r="A113" s="1887" t="s">
        <v>3986</v>
      </c>
      <c r="B113" s="1887" t="s">
        <v>27</v>
      </c>
      <c r="C113" s="1887" t="s">
        <v>3987</v>
      </c>
      <c r="D113" s="1887" t="s">
        <v>1026</v>
      </c>
      <c r="E113" s="1887" t="s">
        <v>3816</v>
      </c>
      <c r="F113" s="1887">
        <v>41000000</v>
      </c>
      <c r="G113" s="1887" t="s">
        <v>7</v>
      </c>
      <c r="H113" s="1887" t="s">
        <v>3741</v>
      </c>
      <c r="I113" s="1887" t="s">
        <v>3798</v>
      </c>
      <c r="J113" s="1887" t="s">
        <v>287</v>
      </c>
      <c r="K113" s="1887" t="s">
        <v>287</v>
      </c>
      <c r="L113" s="1887" t="s">
        <v>3988</v>
      </c>
      <c r="M113" s="1887" t="s">
        <v>3989</v>
      </c>
      <c r="N113" s="1887" t="s">
        <v>3990</v>
      </c>
      <c r="O113" s="1887" t="s">
        <v>297</v>
      </c>
      <c r="P113" s="1887" t="s">
        <v>297</v>
      </c>
      <c r="Q113" s="1887" t="s">
        <v>3991</v>
      </c>
      <c r="R113" s="1887" t="s">
        <v>3992</v>
      </c>
      <c r="S113" s="1887" t="s">
        <v>3993</v>
      </c>
      <c r="T113" s="1887" t="s">
        <v>3994</v>
      </c>
      <c r="U113" s="1887" t="s">
        <v>297</v>
      </c>
      <c r="V113" s="1887" t="s">
        <v>297</v>
      </c>
      <c r="W113" s="1887" t="s">
        <v>3995</v>
      </c>
      <c r="X113" s="1887" t="s">
        <v>3996</v>
      </c>
      <c r="Y113" s="1887" t="s">
        <v>297</v>
      </c>
      <c r="Z113" s="1887" t="s">
        <v>3997</v>
      </c>
      <c r="AA113" s="1887" t="s">
        <v>3998</v>
      </c>
      <c r="AB113" s="1887" t="s">
        <v>297</v>
      </c>
      <c r="AC113" s="1887" t="s">
        <v>3811</v>
      </c>
      <c r="AD113" s="1887" t="s">
        <v>3812</v>
      </c>
    </row>
    <row r="114" spans="1:30" x14ac:dyDescent="0.25">
      <c r="A114" s="1887"/>
      <c r="B114" s="1887" t="s">
        <v>31</v>
      </c>
      <c r="C114" s="1887"/>
      <c r="D114" s="1887"/>
      <c r="E114" s="1887"/>
      <c r="F114" s="1887"/>
      <c r="G114" s="1887"/>
      <c r="H114" s="1887"/>
      <c r="I114" s="1887"/>
      <c r="J114" s="1887"/>
      <c r="K114" s="1887"/>
      <c r="L114" s="1887"/>
      <c r="M114" s="1887"/>
      <c r="N114" s="1887"/>
      <c r="O114" s="1887"/>
      <c r="P114" s="1887"/>
      <c r="Q114" s="1887"/>
      <c r="R114" s="1887"/>
      <c r="S114" s="1887"/>
      <c r="T114" s="1887"/>
      <c r="U114" s="1887"/>
      <c r="V114" s="1887"/>
      <c r="W114" s="1887"/>
      <c r="X114" s="1887"/>
      <c r="Y114" s="1887"/>
      <c r="Z114" s="1887"/>
      <c r="AA114" s="1887"/>
      <c r="AB114" s="1887"/>
      <c r="AC114" s="1887"/>
      <c r="AD114" s="1887"/>
    </row>
    <row r="115" spans="1:30" ht="60" x14ac:dyDescent="0.25">
      <c r="A115" s="1887" t="s">
        <v>3999</v>
      </c>
      <c r="B115" s="1887" t="s">
        <v>27</v>
      </c>
      <c r="C115" s="1887" t="s">
        <v>4000</v>
      </c>
      <c r="D115" s="1887" t="s">
        <v>1039</v>
      </c>
      <c r="E115" s="1887"/>
      <c r="F115" s="1887">
        <v>130000000</v>
      </c>
      <c r="G115" s="1887" t="s">
        <v>7</v>
      </c>
      <c r="H115" s="1887" t="s">
        <v>3741</v>
      </c>
      <c r="I115" s="1887" t="s">
        <v>3798</v>
      </c>
      <c r="J115" s="1887" t="s">
        <v>287</v>
      </c>
      <c r="K115" s="1887" t="s">
        <v>287</v>
      </c>
      <c r="L115" s="1887" t="s">
        <v>3988</v>
      </c>
      <c r="M115" s="1887" t="s">
        <v>3989</v>
      </c>
      <c r="N115" s="1887" t="s">
        <v>3990</v>
      </c>
      <c r="O115" s="1887" t="s">
        <v>297</v>
      </c>
      <c r="P115" s="1887" t="s">
        <v>297</v>
      </c>
      <c r="Q115" s="1887" t="s">
        <v>3991</v>
      </c>
      <c r="R115" s="1887" t="s">
        <v>3992</v>
      </c>
      <c r="S115" s="1887" t="s">
        <v>3993</v>
      </c>
      <c r="T115" s="1887" t="s">
        <v>3994</v>
      </c>
      <c r="U115" s="1887" t="s">
        <v>297</v>
      </c>
      <c r="V115" s="1887" t="s">
        <v>297</v>
      </c>
      <c r="W115" s="1887" t="s">
        <v>3995</v>
      </c>
      <c r="X115" s="1887" t="s">
        <v>3996</v>
      </c>
      <c r="Y115" s="1887" t="s">
        <v>297</v>
      </c>
      <c r="Z115" s="1887" t="s">
        <v>937</v>
      </c>
      <c r="AA115" s="1887" t="s">
        <v>4001</v>
      </c>
      <c r="AB115" s="1887" t="s">
        <v>297</v>
      </c>
      <c r="AC115" s="1887" t="s">
        <v>3929</v>
      </c>
      <c r="AD115" s="1887" t="s">
        <v>3812</v>
      </c>
    </row>
    <row r="116" spans="1:30" x14ac:dyDescent="0.25">
      <c r="A116" s="1887"/>
      <c r="B116" s="1887" t="s">
        <v>31</v>
      </c>
      <c r="C116" s="1887"/>
      <c r="D116" s="1887"/>
      <c r="E116" s="1887"/>
      <c r="F116" s="1887"/>
      <c r="G116" s="1887"/>
      <c r="H116" s="1887"/>
      <c r="I116" s="1887"/>
      <c r="J116" s="1887"/>
      <c r="K116" s="1887"/>
      <c r="L116" s="1887"/>
      <c r="M116" s="1887"/>
      <c r="N116" s="1887"/>
      <c r="O116" s="1887"/>
      <c r="P116" s="1887"/>
      <c r="Q116" s="1887"/>
      <c r="R116" s="1887"/>
      <c r="S116" s="1887"/>
      <c r="T116" s="1887"/>
      <c r="U116" s="1887"/>
      <c r="V116" s="1887"/>
      <c r="W116" s="1887"/>
      <c r="X116" s="1887"/>
      <c r="Y116" s="1887"/>
      <c r="Z116" s="1887"/>
      <c r="AA116" s="1887"/>
      <c r="AB116" s="1887"/>
      <c r="AC116" s="1887"/>
      <c r="AD116" s="1887"/>
    </row>
    <row r="117" spans="1:30" ht="60" x14ac:dyDescent="0.25">
      <c r="A117" s="1887" t="s">
        <v>4002</v>
      </c>
      <c r="B117" s="1887" t="s">
        <v>27</v>
      </c>
      <c r="C117" s="1887" t="s">
        <v>4003</v>
      </c>
      <c r="D117" s="1887" t="s">
        <v>1042</v>
      </c>
      <c r="E117" s="1887" t="s">
        <v>3816</v>
      </c>
      <c r="F117" s="1887">
        <v>195000000</v>
      </c>
      <c r="G117" s="1887" t="s">
        <v>7</v>
      </c>
      <c r="H117" s="1887" t="s">
        <v>3741</v>
      </c>
      <c r="I117" s="1887" t="s">
        <v>3798</v>
      </c>
      <c r="J117" s="1887" t="s">
        <v>287</v>
      </c>
      <c r="K117" s="1887" t="s">
        <v>287</v>
      </c>
      <c r="L117" s="1887" t="s">
        <v>3988</v>
      </c>
      <c r="M117" s="1887" t="s">
        <v>3989</v>
      </c>
      <c r="N117" s="1887" t="s">
        <v>3990</v>
      </c>
      <c r="O117" s="1887" t="s">
        <v>297</v>
      </c>
      <c r="P117" s="1887" t="s">
        <v>297</v>
      </c>
      <c r="Q117" s="1887" t="s">
        <v>3991</v>
      </c>
      <c r="R117" s="1887" t="s">
        <v>3992</v>
      </c>
      <c r="S117" s="1887" t="s">
        <v>3993</v>
      </c>
      <c r="T117" s="1887" t="s">
        <v>3994</v>
      </c>
      <c r="U117" s="1887" t="s">
        <v>297</v>
      </c>
      <c r="V117" s="1887" t="s">
        <v>297</v>
      </c>
      <c r="W117" s="1887" t="s">
        <v>3995</v>
      </c>
      <c r="X117" s="1887" t="s">
        <v>3996</v>
      </c>
      <c r="Y117" s="1887" t="s">
        <v>297</v>
      </c>
      <c r="Z117" s="1887" t="s">
        <v>4004</v>
      </c>
      <c r="AA117" s="1887" t="s">
        <v>3775</v>
      </c>
      <c r="AB117" s="1887" t="s">
        <v>297</v>
      </c>
      <c r="AC117" s="1887" t="s">
        <v>4005</v>
      </c>
      <c r="AD117" s="1887" t="s">
        <v>3812</v>
      </c>
    </row>
    <row r="118" spans="1:30" x14ac:dyDescent="0.25">
      <c r="A118" s="1887"/>
      <c r="B118" s="1887" t="s">
        <v>31</v>
      </c>
      <c r="C118" s="1887"/>
      <c r="D118" s="1887"/>
      <c r="E118" s="1887"/>
      <c r="F118" s="1887"/>
      <c r="G118" s="1887"/>
      <c r="H118" s="1887"/>
      <c r="I118" s="1887"/>
      <c r="J118" s="1887"/>
      <c r="K118" s="1887"/>
      <c r="L118" s="1887"/>
      <c r="M118" s="1887"/>
      <c r="N118" s="1887"/>
      <c r="O118" s="1887"/>
      <c r="P118" s="1887"/>
      <c r="Q118" s="1887"/>
      <c r="R118" s="1887"/>
      <c r="S118" s="1887"/>
      <c r="T118" s="1887"/>
      <c r="U118" s="1887"/>
      <c r="V118" s="1887"/>
      <c r="W118" s="1887"/>
      <c r="X118" s="1887"/>
      <c r="Y118" s="1887"/>
      <c r="Z118" s="1887"/>
      <c r="AA118" s="1887"/>
      <c r="AB118" s="1887"/>
      <c r="AC118" s="1887"/>
      <c r="AD118" s="1887"/>
    </row>
    <row r="119" spans="1:30" ht="60" x14ac:dyDescent="0.25">
      <c r="A119" s="1887" t="s">
        <v>4006</v>
      </c>
      <c r="B119" s="1887" t="s">
        <v>27</v>
      </c>
      <c r="C119" s="1887" t="s">
        <v>4007</v>
      </c>
      <c r="D119" s="1887" t="s">
        <v>1046</v>
      </c>
      <c r="E119" s="1887"/>
      <c r="F119" s="1887">
        <v>200000000</v>
      </c>
      <c r="G119" s="1887" t="s">
        <v>7</v>
      </c>
      <c r="H119" s="1887" t="s">
        <v>3741</v>
      </c>
      <c r="I119" s="1887" t="s">
        <v>3798</v>
      </c>
      <c r="J119" s="1887" t="s">
        <v>287</v>
      </c>
      <c r="K119" s="1887" t="s">
        <v>287</v>
      </c>
      <c r="L119" s="1887" t="s">
        <v>3988</v>
      </c>
      <c r="M119" s="1887" t="s">
        <v>3989</v>
      </c>
      <c r="N119" s="1887" t="s">
        <v>3990</v>
      </c>
      <c r="O119" s="1887" t="s">
        <v>297</v>
      </c>
      <c r="P119" s="1887" t="s">
        <v>297</v>
      </c>
      <c r="Q119" s="1887" t="s">
        <v>3991</v>
      </c>
      <c r="R119" s="1887" t="s">
        <v>3992</v>
      </c>
      <c r="S119" s="1887" t="s">
        <v>3993</v>
      </c>
      <c r="T119" s="1887" t="s">
        <v>3994</v>
      </c>
      <c r="U119" s="1887" t="s">
        <v>297</v>
      </c>
      <c r="V119" s="1887" t="s">
        <v>297</v>
      </c>
      <c r="W119" s="1887" t="s">
        <v>3995</v>
      </c>
      <c r="X119" s="1887" t="s">
        <v>3996</v>
      </c>
      <c r="Y119" s="1887" t="s">
        <v>297</v>
      </c>
      <c r="Z119" s="1887" t="s">
        <v>4008</v>
      </c>
      <c r="AA119" s="1887" t="s">
        <v>4009</v>
      </c>
      <c r="AB119" s="1887" t="s">
        <v>297</v>
      </c>
      <c r="AC119" s="1887" t="s">
        <v>3811</v>
      </c>
      <c r="AD119" s="1887" t="s">
        <v>3812</v>
      </c>
    </row>
    <row r="120" spans="1:30" x14ac:dyDescent="0.25">
      <c r="A120" s="1887"/>
      <c r="B120" s="1887" t="s">
        <v>31</v>
      </c>
      <c r="C120" s="1887"/>
      <c r="D120" s="1887"/>
      <c r="E120" s="1887"/>
      <c r="F120" s="1887"/>
      <c r="G120" s="1887"/>
      <c r="H120" s="1887"/>
      <c r="I120" s="1887"/>
      <c r="J120" s="1887"/>
      <c r="K120" s="1887"/>
      <c r="L120" s="1887"/>
      <c r="M120" s="1887"/>
      <c r="N120" s="1887"/>
      <c r="O120" s="1887"/>
      <c r="P120" s="1887"/>
      <c r="Q120" s="1887"/>
      <c r="R120" s="1887"/>
      <c r="S120" s="1887"/>
      <c r="T120" s="1887"/>
      <c r="U120" s="1887"/>
      <c r="V120" s="1887"/>
      <c r="W120" s="1887"/>
      <c r="X120" s="1887"/>
      <c r="Y120" s="1887"/>
      <c r="Z120" s="1887"/>
      <c r="AA120" s="1887"/>
      <c r="AB120" s="1887"/>
      <c r="AC120" s="1887"/>
      <c r="AD120" s="1887"/>
    </row>
    <row r="121" spans="1:30" ht="60" x14ac:dyDescent="0.25">
      <c r="A121" s="1887" t="s">
        <v>4010</v>
      </c>
      <c r="B121" s="1887" t="s">
        <v>27</v>
      </c>
      <c r="C121" s="1887" t="s">
        <v>4011</v>
      </c>
      <c r="D121" s="1887" t="s">
        <v>1049</v>
      </c>
      <c r="E121" s="1887" t="s">
        <v>3816</v>
      </c>
      <c r="F121" s="1887">
        <v>50000000</v>
      </c>
      <c r="G121" s="1887" t="s">
        <v>7</v>
      </c>
      <c r="H121" s="1887" t="s">
        <v>3741</v>
      </c>
      <c r="I121" s="1887" t="s">
        <v>3798</v>
      </c>
      <c r="J121" s="1887" t="s">
        <v>287</v>
      </c>
      <c r="K121" s="1887" t="s">
        <v>287</v>
      </c>
      <c r="L121" s="1887" t="s">
        <v>3988</v>
      </c>
      <c r="M121" s="1887" t="s">
        <v>3989</v>
      </c>
      <c r="N121" s="1887" t="s">
        <v>3990</v>
      </c>
      <c r="O121" s="1887" t="s">
        <v>297</v>
      </c>
      <c r="P121" s="1887" t="s">
        <v>297</v>
      </c>
      <c r="Q121" s="1887" t="s">
        <v>3991</v>
      </c>
      <c r="R121" s="1887" t="s">
        <v>3992</v>
      </c>
      <c r="S121" s="1887" t="s">
        <v>3993</v>
      </c>
      <c r="T121" s="1887" t="s">
        <v>3994</v>
      </c>
      <c r="U121" s="1887" t="s">
        <v>297</v>
      </c>
      <c r="V121" s="1887" t="s">
        <v>297</v>
      </c>
      <c r="W121" s="1887" t="s">
        <v>3995</v>
      </c>
      <c r="X121" s="1887" t="s">
        <v>3996</v>
      </c>
      <c r="Y121" s="1887" t="s">
        <v>297</v>
      </c>
      <c r="Z121" s="1887" t="s">
        <v>4012</v>
      </c>
      <c r="AA121" s="1887" t="s">
        <v>4001</v>
      </c>
      <c r="AB121" s="1887" t="s">
        <v>297</v>
      </c>
      <c r="AC121" s="1887" t="s">
        <v>3811</v>
      </c>
      <c r="AD121" s="1887" t="s">
        <v>3812</v>
      </c>
    </row>
    <row r="122" spans="1:30" x14ac:dyDescent="0.25">
      <c r="A122" s="1887"/>
      <c r="B122" s="1887" t="s">
        <v>31</v>
      </c>
      <c r="C122" s="1887"/>
      <c r="D122" s="1887"/>
      <c r="E122" s="1887"/>
      <c r="F122" s="1887"/>
      <c r="G122" s="1887"/>
      <c r="H122" s="1887"/>
      <c r="I122" s="1887"/>
      <c r="J122" s="1887"/>
      <c r="K122" s="1887"/>
      <c r="L122" s="1887"/>
      <c r="M122" s="1887"/>
      <c r="N122" s="1887"/>
      <c r="O122" s="1887"/>
      <c r="P122" s="1887"/>
      <c r="Q122" s="1887"/>
      <c r="R122" s="1887"/>
      <c r="S122" s="1887"/>
      <c r="T122" s="1887"/>
      <c r="U122" s="1887"/>
      <c r="V122" s="1887"/>
      <c r="W122" s="1887"/>
      <c r="X122" s="1887"/>
      <c r="Y122" s="1887"/>
      <c r="Z122" s="1887"/>
      <c r="AA122" s="1887"/>
      <c r="AB122" s="1887"/>
      <c r="AC122" s="1887"/>
      <c r="AD122" s="1887"/>
    </row>
    <row r="123" spans="1:30" ht="60" x14ac:dyDescent="0.25">
      <c r="A123" s="1887" t="s">
        <v>4013</v>
      </c>
      <c r="B123" s="1887" t="s">
        <v>27</v>
      </c>
      <c r="C123" s="1887" t="s">
        <v>4014</v>
      </c>
      <c r="D123" s="1887" t="s">
        <v>1052</v>
      </c>
      <c r="E123" s="1887"/>
      <c r="F123" s="1887">
        <v>180000000</v>
      </c>
      <c r="G123" s="1887"/>
      <c r="H123" s="1887" t="s">
        <v>3741</v>
      </c>
      <c r="I123" s="1887" t="s">
        <v>3798</v>
      </c>
      <c r="J123" s="1887" t="s">
        <v>287</v>
      </c>
      <c r="K123" s="1887" t="s">
        <v>287</v>
      </c>
      <c r="L123" s="1887" t="s">
        <v>3988</v>
      </c>
      <c r="M123" s="1887" t="s">
        <v>3989</v>
      </c>
      <c r="N123" s="1887" t="s">
        <v>3990</v>
      </c>
      <c r="O123" s="1887" t="s">
        <v>297</v>
      </c>
      <c r="P123" s="1887" t="s">
        <v>297</v>
      </c>
      <c r="Q123" s="1887" t="s">
        <v>3991</v>
      </c>
      <c r="R123" s="1887" t="s">
        <v>3992</v>
      </c>
      <c r="S123" s="1887" t="s">
        <v>3993</v>
      </c>
      <c r="T123" s="1887" t="s">
        <v>3994</v>
      </c>
      <c r="U123" s="1887" t="s">
        <v>297</v>
      </c>
      <c r="V123" s="1887" t="s">
        <v>297</v>
      </c>
      <c r="W123" s="1887" t="s">
        <v>3995</v>
      </c>
      <c r="X123" s="1887" t="s">
        <v>3996</v>
      </c>
      <c r="Y123" s="1887" t="s">
        <v>297</v>
      </c>
      <c r="Z123" s="1887" t="s">
        <v>4015</v>
      </c>
      <c r="AA123" s="1887" t="s">
        <v>937</v>
      </c>
      <c r="AB123" s="1887" t="s">
        <v>297</v>
      </c>
      <c r="AC123" s="1887" t="s">
        <v>3811</v>
      </c>
      <c r="AD123" s="1887" t="s">
        <v>3812</v>
      </c>
    </row>
    <row r="124" spans="1:30" x14ac:dyDescent="0.25">
      <c r="A124" s="1887"/>
      <c r="B124" s="1887" t="s">
        <v>31</v>
      </c>
      <c r="C124" s="1887"/>
      <c r="D124" s="1887"/>
      <c r="E124" s="1887"/>
      <c r="F124" s="1887"/>
      <c r="G124" s="1887"/>
      <c r="H124" s="1887"/>
      <c r="I124" s="1887"/>
      <c r="J124" s="1887"/>
      <c r="K124" s="1887"/>
      <c r="L124" s="1887"/>
      <c r="M124" s="1887"/>
      <c r="N124" s="1887"/>
      <c r="O124" s="1887"/>
      <c r="P124" s="1887"/>
      <c r="Q124" s="1887"/>
      <c r="R124" s="1887"/>
      <c r="S124" s="1887"/>
      <c r="T124" s="1887"/>
      <c r="U124" s="1887"/>
      <c r="V124" s="1887"/>
      <c r="W124" s="1887"/>
      <c r="X124" s="1887"/>
      <c r="Y124" s="1887"/>
      <c r="Z124" s="1887"/>
      <c r="AA124" s="1887"/>
      <c r="AB124" s="1887"/>
      <c r="AC124" s="1887"/>
      <c r="AD124" s="1887"/>
    </row>
    <row r="125" spans="1:30" ht="60" x14ac:dyDescent="0.25">
      <c r="A125" s="1887" t="s">
        <v>4016</v>
      </c>
      <c r="B125" s="1887" t="s">
        <v>27</v>
      </c>
      <c r="C125" s="1887" t="s">
        <v>4017</v>
      </c>
      <c r="D125" s="1887" t="s">
        <v>1055</v>
      </c>
      <c r="E125" s="1887" t="s">
        <v>3816</v>
      </c>
      <c r="F125" s="1887">
        <v>180000000</v>
      </c>
      <c r="G125" s="1887" t="s">
        <v>7</v>
      </c>
      <c r="H125" s="1887" t="s">
        <v>3741</v>
      </c>
      <c r="I125" s="1887" t="s">
        <v>3798</v>
      </c>
      <c r="J125" s="1887" t="s">
        <v>287</v>
      </c>
      <c r="K125" s="1887" t="s">
        <v>287</v>
      </c>
      <c r="L125" s="1887" t="s">
        <v>3988</v>
      </c>
      <c r="M125" s="1887" t="s">
        <v>3989</v>
      </c>
      <c r="N125" s="1887" t="s">
        <v>3990</v>
      </c>
      <c r="O125" s="1887" t="s">
        <v>297</v>
      </c>
      <c r="P125" s="1887" t="s">
        <v>297</v>
      </c>
      <c r="Q125" s="1887" t="s">
        <v>3991</v>
      </c>
      <c r="R125" s="1887" t="s">
        <v>3992</v>
      </c>
      <c r="S125" s="1887" t="s">
        <v>3993</v>
      </c>
      <c r="T125" s="1887" t="s">
        <v>3994</v>
      </c>
      <c r="U125" s="1887" t="s">
        <v>297</v>
      </c>
      <c r="V125" s="1887" t="s">
        <v>297</v>
      </c>
      <c r="W125" s="1887" t="s">
        <v>3995</v>
      </c>
      <c r="X125" s="1887" t="s">
        <v>3996</v>
      </c>
      <c r="Y125" s="1887" t="s">
        <v>297</v>
      </c>
      <c r="Z125" s="1887" t="s">
        <v>4004</v>
      </c>
      <c r="AA125" s="1887" t="s">
        <v>4018</v>
      </c>
      <c r="AB125" s="1887" t="s">
        <v>297</v>
      </c>
      <c r="AC125" s="1887" t="s">
        <v>3929</v>
      </c>
      <c r="AD125" s="1887" t="s">
        <v>3812</v>
      </c>
    </row>
    <row r="126" spans="1:30" x14ac:dyDescent="0.25">
      <c r="A126" s="1887"/>
      <c r="B126" s="1887" t="s">
        <v>31</v>
      </c>
      <c r="C126" s="1887"/>
      <c r="D126" s="1887"/>
      <c r="E126" s="1887"/>
      <c r="F126" s="1887"/>
      <c r="G126" s="1887"/>
      <c r="H126" s="1887"/>
      <c r="I126" s="1887"/>
      <c r="J126" s="1887"/>
      <c r="K126" s="1887"/>
      <c r="L126" s="1887"/>
      <c r="M126" s="1887"/>
      <c r="N126" s="1887"/>
      <c r="O126" s="1887"/>
      <c r="P126" s="1887"/>
      <c r="Q126" s="1887"/>
      <c r="R126" s="1887"/>
      <c r="S126" s="1887"/>
      <c r="T126" s="1887"/>
      <c r="U126" s="1887"/>
      <c r="V126" s="1887"/>
      <c r="W126" s="1887"/>
      <c r="X126" s="1887"/>
      <c r="Y126" s="1887"/>
      <c r="Z126" s="1887"/>
      <c r="AA126" s="1887"/>
      <c r="AB126" s="1887"/>
      <c r="AC126" s="1887"/>
      <c r="AD126" s="1887"/>
    </row>
    <row r="127" spans="1:30" ht="60" x14ac:dyDescent="0.25">
      <c r="A127" s="1887" t="s">
        <v>4019</v>
      </c>
      <c r="B127" s="1887" t="s">
        <v>27</v>
      </c>
      <c r="C127" s="1887" t="s">
        <v>4020</v>
      </c>
      <c r="D127" s="1887" t="s">
        <v>1058</v>
      </c>
      <c r="E127" s="1887" t="s">
        <v>3816</v>
      </c>
      <c r="F127" s="1887">
        <v>70000000</v>
      </c>
      <c r="G127" s="1887" t="s">
        <v>7</v>
      </c>
      <c r="H127" s="1887" t="s">
        <v>3741</v>
      </c>
      <c r="I127" s="1887" t="s">
        <v>3798</v>
      </c>
      <c r="J127" s="1887" t="s">
        <v>287</v>
      </c>
      <c r="K127" s="1887" t="s">
        <v>287</v>
      </c>
      <c r="L127" s="1887" t="s">
        <v>3988</v>
      </c>
      <c r="M127" s="1887" t="s">
        <v>3989</v>
      </c>
      <c r="N127" s="1887" t="s">
        <v>3990</v>
      </c>
      <c r="O127" s="1887" t="s">
        <v>297</v>
      </c>
      <c r="P127" s="1887" t="s">
        <v>297</v>
      </c>
      <c r="Q127" s="1887" t="s">
        <v>3991</v>
      </c>
      <c r="R127" s="1887" t="s">
        <v>3992</v>
      </c>
      <c r="S127" s="1887" t="s">
        <v>3993</v>
      </c>
      <c r="T127" s="1887" t="s">
        <v>3994</v>
      </c>
      <c r="U127" s="1887" t="s">
        <v>297</v>
      </c>
      <c r="V127" s="1887" t="s">
        <v>297</v>
      </c>
      <c r="W127" s="1887" t="s">
        <v>3995</v>
      </c>
      <c r="X127" s="1887" t="s">
        <v>3996</v>
      </c>
      <c r="Y127" s="1887" t="s">
        <v>297</v>
      </c>
      <c r="Z127" s="1887" t="s">
        <v>4004</v>
      </c>
      <c r="AA127" s="1887" t="s">
        <v>4018</v>
      </c>
      <c r="AB127" s="1887" t="s">
        <v>297</v>
      </c>
      <c r="AC127" s="1887" t="s">
        <v>3811</v>
      </c>
      <c r="AD127" s="1887" t="s">
        <v>3812</v>
      </c>
    </row>
    <row r="128" spans="1:30" x14ac:dyDescent="0.25">
      <c r="A128" s="1887"/>
      <c r="B128" s="1887" t="s">
        <v>31</v>
      </c>
      <c r="C128" s="1887"/>
      <c r="D128" s="1887"/>
      <c r="E128" s="1887"/>
      <c r="F128" s="1887"/>
      <c r="G128" s="1887"/>
      <c r="H128" s="1887"/>
      <c r="I128" s="1887"/>
      <c r="J128" s="1887"/>
      <c r="K128" s="1887"/>
      <c r="L128" s="1887"/>
      <c r="M128" s="1887"/>
      <c r="N128" s="1887"/>
      <c r="O128" s="1887"/>
      <c r="P128" s="1887"/>
      <c r="Q128" s="1887"/>
      <c r="R128" s="1887"/>
      <c r="S128" s="1887"/>
      <c r="T128" s="1887"/>
      <c r="U128" s="1887"/>
      <c r="V128" s="1887"/>
      <c r="W128" s="1887"/>
      <c r="X128" s="1887"/>
      <c r="Y128" s="1887"/>
      <c r="Z128" s="1887"/>
      <c r="AA128" s="1887"/>
      <c r="AB128" s="1887"/>
      <c r="AC128" s="1887"/>
      <c r="AD128" s="1887"/>
    </row>
    <row r="129" spans="1:30" ht="60" x14ac:dyDescent="0.25">
      <c r="A129" s="1887" t="s">
        <v>4021</v>
      </c>
      <c r="B129" s="1887" t="s">
        <v>27</v>
      </c>
      <c r="C129" s="1887" t="s">
        <v>4022</v>
      </c>
      <c r="D129" s="1887" t="s">
        <v>1064</v>
      </c>
      <c r="E129" s="1887" t="s">
        <v>3816</v>
      </c>
      <c r="F129" s="1887">
        <v>55000000</v>
      </c>
      <c r="G129" s="1887" t="s">
        <v>7</v>
      </c>
      <c r="H129" s="1887" t="s">
        <v>3741</v>
      </c>
      <c r="I129" s="1887" t="s">
        <v>3798</v>
      </c>
      <c r="J129" s="1887" t="s">
        <v>287</v>
      </c>
      <c r="K129" s="1887" t="s">
        <v>287</v>
      </c>
      <c r="L129" s="1887" t="s">
        <v>3988</v>
      </c>
      <c r="M129" s="1887" t="s">
        <v>3989</v>
      </c>
      <c r="N129" s="1887" t="s">
        <v>3990</v>
      </c>
      <c r="O129" s="1887" t="s">
        <v>297</v>
      </c>
      <c r="P129" s="1887" t="s">
        <v>297</v>
      </c>
      <c r="Q129" s="1887" t="s">
        <v>3991</v>
      </c>
      <c r="R129" s="1887" t="s">
        <v>3992</v>
      </c>
      <c r="S129" s="1887" t="s">
        <v>3993</v>
      </c>
      <c r="T129" s="1887" t="s">
        <v>3994</v>
      </c>
      <c r="U129" s="1887" t="s">
        <v>297</v>
      </c>
      <c r="V129" s="1887" t="s">
        <v>297</v>
      </c>
      <c r="W129" s="1887" t="s">
        <v>3995</v>
      </c>
      <c r="X129" s="1887" t="s">
        <v>3996</v>
      </c>
      <c r="Y129" s="1887" t="s">
        <v>297</v>
      </c>
      <c r="Z129" s="1887" t="s">
        <v>4008</v>
      </c>
      <c r="AA129" s="1887" t="s">
        <v>4018</v>
      </c>
      <c r="AB129" s="1887" t="s">
        <v>297</v>
      </c>
      <c r="AC129" s="1887" t="s">
        <v>3811</v>
      </c>
      <c r="AD129" s="1887" t="s">
        <v>3812</v>
      </c>
    </row>
    <row r="130" spans="1:30" x14ac:dyDescent="0.25">
      <c r="A130" s="1887"/>
      <c r="B130" s="1887" t="s">
        <v>31</v>
      </c>
      <c r="C130" s="1887"/>
      <c r="D130" s="1887"/>
      <c r="E130" s="1887"/>
      <c r="F130" s="1887"/>
      <c r="G130" s="1887"/>
      <c r="H130" s="1887"/>
      <c r="I130" s="1887"/>
      <c r="J130" s="1887"/>
      <c r="K130" s="1887"/>
      <c r="L130" s="1887"/>
      <c r="M130" s="1887"/>
      <c r="N130" s="1887"/>
      <c r="O130" s="1887"/>
      <c r="P130" s="1887"/>
      <c r="Q130" s="1887"/>
      <c r="R130" s="1887"/>
      <c r="S130" s="1887"/>
      <c r="T130" s="1887"/>
      <c r="U130" s="1887"/>
      <c r="V130" s="1887"/>
      <c r="W130" s="1887"/>
      <c r="X130" s="1887"/>
      <c r="Y130" s="1887"/>
      <c r="Z130" s="1887"/>
      <c r="AA130" s="1887"/>
      <c r="AB130" s="1887"/>
      <c r="AC130" s="1887"/>
      <c r="AD130" s="1887"/>
    </row>
    <row r="131" spans="1:30" ht="60" x14ac:dyDescent="0.25">
      <c r="A131" s="1887" t="s">
        <v>4023</v>
      </c>
      <c r="B131" s="1887" t="s">
        <v>27</v>
      </c>
      <c r="C131" s="1887" t="s">
        <v>4024</v>
      </c>
      <c r="D131" s="1887" t="s">
        <v>1067</v>
      </c>
      <c r="E131" s="1887"/>
      <c r="F131" s="1887">
        <v>180000000</v>
      </c>
      <c r="G131" s="1887" t="s">
        <v>7</v>
      </c>
      <c r="H131" s="1887" t="s">
        <v>3741</v>
      </c>
      <c r="I131" s="1887" t="s">
        <v>3798</v>
      </c>
      <c r="J131" s="1887" t="s">
        <v>287</v>
      </c>
      <c r="K131" s="1887" t="s">
        <v>287</v>
      </c>
      <c r="L131" s="1887" t="s">
        <v>3988</v>
      </c>
      <c r="M131" s="1887" t="s">
        <v>3989</v>
      </c>
      <c r="N131" s="1887" t="s">
        <v>3990</v>
      </c>
      <c r="O131" s="1887" t="s">
        <v>297</v>
      </c>
      <c r="P131" s="1887" t="s">
        <v>297</v>
      </c>
      <c r="Q131" s="1887" t="s">
        <v>3991</v>
      </c>
      <c r="R131" s="1887" t="s">
        <v>3992</v>
      </c>
      <c r="S131" s="1887" t="s">
        <v>3993</v>
      </c>
      <c r="T131" s="1887" t="s">
        <v>3994</v>
      </c>
      <c r="U131" s="1887" t="s">
        <v>297</v>
      </c>
      <c r="V131" s="1887" t="s">
        <v>297</v>
      </c>
      <c r="W131" s="1887" t="s">
        <v>3995</v>
      </c>
      <c r="X131" s="1887" t="s">
        <v>3996</v>
      </c>
      <c r="Y131" s="1887" t="s">
        <v>297</v>
      </c>
      <c r="Z131" s="1887" t="s">
        <v>4012</v>
      </c>
      <c r="AA131" s="1887" t="s">
        <v>4018</v>
      </c>
      <c r="AB131" s="1887" t="s">
        <v>297</v>
      </c>
      <c r="AC131" s="1887" t="s">
        <v>4005</v>
      </c>
      <c r="AD131" s="1887" t="s">
        <v>3812</v>
      </c>
    </row>
    <row r="132" spans="1:30" x14ac:dyDescent="0.25">
      <c r="A132" s="1887"/>
      <c r="B132" s="1887" t="s">
        <v>31</v>
      </c>
      <c r="C132" s="1887"/>
      <c r="D132" s="1887"/>
      <c r="E132" s="1887"/>
      <c r="F132" s="1887"/>
      <c r="G132" s="1887"/>
      <c r="H132" s="1887"/>
      <c r="I132" s="1887"/>
      <c r="J132" s="1887"/>
      <c r="K132" s="1887"/>
      <c r="L132" s="1887"/>
      <c r="M132" s="1887"/>
      <c r="N132" s="1887"/>
      <c r="O132" s="1887"/>
      <c r="P132" s="1887"/>
      <c r="Q132" s="1887"/>
      <c r="R132" s="1887"/>
      <c r="S132" s="1887"/>
      <c r="T132" s="1887"/>
      <c r="U132" s="1887"/>
      <c r="V132" s="1887"/>
      <c r="W132" s="1887"/>
      <c r="X132" s="1887"/>
      <c r="Y132" s="1887"/>
      <c r="Z132" s="1887"/>
      <c r="AA132" s="1887"/>
      <c r="AB132" s="1887"/>
      <c r="AC132" s="1887"/>
      <c r="AD132" s="1887"/>
    </row>
    <row r="133" spans="1:30" ht="60" x14ac:dyDescent="0.25">
      <c r="A133" s="1887" t="s">
        <v>4025</v>
      </c>
      <c r="B133" s="1887" t="s">
        <v>27</v>
      </c>
      <c r="C133" s="1887" t="s">
        <v>4026</v>
      </c>
      <c r="D133" s="1887" t="s">
        <v>1517</v>
      </c>
      <c r="E133" s="1887" t="s">
        <v>3816</v>
      </c>
      <c r="F133" s="1887">
        <v>8000000</v>
      </c>
      <c r="G133" s="1887" t="s">
        <v>7</v>
      </c>
      <c r="H133" s="1887" t="s">
        <v>3741</v>
      </c>
      <c r="I133" s="1887" t="s">
        <v>3798</v>
      </c>
      <c r="J133" s="1887" t="s">
        <v>287</v>
      </c>
      <c r="K133" s="1887" t="s">
        <v>287</v>
      </c>
      <c r="L133" s="1887" t="s">
        <v>3988</v>
      </c>
      <c r="M133" s="1887" t="s">
        <v>3989</v>
      </c>
      <c r="N133" s="1887" t="s">
        <v>3990</v>
      </c>
      <c r="O133" s="1887" t="s">
        <v>297</v>
      </c>
      <c r="P133" s="1887" t="s">
        <v>297</v>
      </c>
      <c r="Q133" s="1887" t="s">
        <v>3991</v>
      </c>
      <c r="R133" s="1887" t="s">
        <v>3992</v>
      </c>
      <c r="S133" s="1887" t="s">
        <v>3993</v>
      </c>
      <c r="T133" s="1887" t="s">
        <v>3994</v>
      </c>
      <c r="U133" s="1887" t="s">
        <v>297</v>
      </c>
      <c r="V133" s="1887" t="s">
        <v>297</v>
      </c>
      <c r="W133" s="1887" t="s">
        <v>3995</v>
      </c>
      <c r="X133" s="1887" t="s">
        <v>3996</v>
      </c>
      <c r="Y133" s="1887" t="s">
        <v>297</v>
      </c>
      <c r="Z133" s="1887" t="s">
        <v>3550</v>
      </c>
      <c r="AA133" s="1887" t="s">
        <v>937</v>
      </c>
      <c r="AB133" s="1887" t="s">
        <v>297</v>
      </c>
      <c r="AC133" s="1887" t="s">
        <v>3811</v>
      </c>
      <c r="AD133" s="1887" t="s">
        <v>3812</v>
      </c>
    </row>
    <row r="134" spans="1:30" x14ac:dyDescent="0.25">
      <c r="A134" s="1887"/>
      <c r="B134" s="1887" t="s">
        <v>31</v>
      </c>
      <c r="C134" s="1887"/>
      <c r="D134" s="1887"/>
      <c r="E134" s="1887"/>
      <c r="F134" s="1887"/>
      <c r="G134" s="1887"/>
      <c r="H134" s="1887"/>
      <c r="I134" s="1887"/>
      <c r="J134" s="1887"/>
      <c r="K134" s="1887"/>
      <c r="L134" s="1887"/>
      <c r="M134" s="1887"/>
      <c r="N134" s="1887"/>
      <c r="O134" s="1887"/>
      <c r="P134" s="1887"/>
      <c r="Q134" s="1887"/>
      <c r="R134" s="1887"/>
      <c r="S134" s="1887"/>
      <c r="T134" s="1887"/>
      <c r="U134" s="1887"/>
      <c r="V134" s="1887"/>
      <c r="W134" s="1887"/>
      <c r="X134" s="1887"/>
      <c r="Y134" s="1887"/>
      <c r="Z134" s="1887"/>
      <c r="AA134" s="1887"/>
      <c r="AB134" s="1887"/>
      <c r="AC134" s="1887"/>
      <c r="AD134" s="1887"/>
    </row>
    <row r="135" spans="1:30" ht="60" x14ac:dyDescent="0.25">
      <c r="A135" s="1887" t="s">
        <v>4027</v>
      </c>
      <c r="B135" s="1887" t="s">
        <v>27</v>
      </c>
      <c r="C135" s="1887" t="s">
        <v>4028</v>
      </c>
      <c r="D135" s="1887" t="s">
        <v>1541</v>
      </c>
      <c r="E135" s="1887"/>
      <c r="F135" s="1887">
        <v>100000000</v>
      </c>
      <c r="G135" s="1887"/>
      <c r="H135" s="1887" t="s">
        <v>3741</v>
      </c>
      <c r="I135" s="1887" t="s">
        <v>3798</v>
      </c>
      <c r="J135" s="1887" t="s">
        <v>287</v>
      </c>
      <c r="K135" s="1887" t="s">
        <v>287</v>
      </c>
      <c r="L135" s="1887" t="s">
        <v>3988</v>
      </c>
      <c r="M135" s="1887" t="s">
        <v>3989</v>
      </c>
      <c r="N135" s="1887" t="s">
        <v>3990</v>
      </c>
      <c r="O135" s="1887" t="s">
        <v>297</v>
      </c>
      <c r="P135" s="1887" t="s">
        <v>297</v>
      </c>
      <c r="Q135" s="1887" t="s">
        <v>3991</v>
      </c>
      <c r="R135" s="1887" t="s">
        <v>3992</v>
      </c>
      <c r="S135" s="1887" t="s">
        <v>3993</v>
      </c>
      <c r="T135" s="1887" t="s">
        <v>3994</v>
      </c>
      <c r="U135" s="1887" t="s">
        <v>297</v>
      </c>
      <c r="V135" s="1887" t="s">
        <v>297</v>
      </c>
      <c r="W135" s="1887" t="s">
        <v>3995</v>
      </c>
      <c r="X135" s="1887" t="s">
        <v>3996</v>
      </c>
      <c r="Y135" s="1887" t="s">
        <v>297</v>
      </c>
      <c r="Z135" s="1887" t="s">
        <v>4008</v>
      </c>
      <c r="AA135" s="1887" t="s">
        <v>4018</v>
      </c>
      <c r="AB135" s="1887" t="s">
        <v>297</v>
      </c>
      <c r="AC135" s="1887" t="s">
        <v>3811</v>
      </c>
      <c r="AD135" s="1887" t="s">
        <v>3812</v>
      </c>
    </row>
    <row r="136" spans="1:30" x14ac:dyDescent="0.25">
      <c r="A136" s="1887"/>
      <c r="B136" s="1887" t="s">
        <v>31</v>
      </c>
      <c r="C136" s="1887"/>
      <c r="D136" s="1887"/>
      <c r="E136" s="1887"/>
      <c r="F136" s="1887"/>
      <c r="G136" s="1887"/>
      <c r="H136" s="1887"/>
      <c r="I136" s="1887"/>
      <c r="J136" s="1887"/>
      <c r="K136" s="1887"/>
      <c r="L136" s="1887"/>
      <c r="M136" s="1887"/>
      <c r="N136" s="1887"/>
      <c r="O136" s="1887"/>
      <c r="P136" s="1887"/>
      <c r="Q136" s="1887"/>
      <c r="R136" s="1887"/>
      <c r="S136" s="1887"/>
      <c r="T136" s="1887"/>
      <c r="U136" s="1887"/>
      <c r="V136" s="1887"/>
      <c r="W136" s="1887"/>
      <c r="X136" s="1887"/>
      <c r="Y136" s="1887"/>
      <c r="Z136" s="1887"/>
      <c r="AA136" s="1887"/>
      <c r="AB136" s="1887"/>
      <c r="AC136" s="1887"/>
      <c r="AD136" s="1887"/>
    </row>
    <row r="137" spans="1:30" ht="60" x14ac:dyDescent="0.25">
      <c r="A137" s="1887" t="s">
        <v>4029</v>
      </c>
      <c r="B137" s="1887" t="s">
        <v>27</v>
      </c>
      <c r="C137" s="1887" t="s">
        <v>4030</v>
      </c>
      <c r="D137" s="1887" t="s">
        <v>1488</v>
      </c>
      <c r="E137" s="1887" t="s">
        <v>3816</v>
      </c>
      <c r="F137" s="1887">
        <v>100000000</v>
      </c>
      <c r="G137" s="1887" t="s">
        <v>7</v>
      </c>
      <c r="H137" s="1887" t="s">
        <v>3741</v>
      </c>
      <c r="I137" s="1887" t="s">
        <v>3798</v>
      </c>
      <c r="J137" s="1887" t="s">
        <v>287</v>
      </c>
      <c r="K137" s="1887" t="s">
        <v>287</v>
      </c>
      <c r="L137" s="1887" t="s">
        <v>3988</v>
      </c>
      <c r="M137" s="1887" t="s">
        <v>3989</v>
      </c>
      <c r="N137" s="1887" t="s">
        <v>3990</v>
      </c>
      <c r="O137" s="1887" t="s">
        <v>297</v>
      </c>
      <c r="P137" s="1887" t="s">
        <v>297</v>
      </c>
      <c r="Q137" s="1887" t="s">
        <v>3991</v>
      </c>
      <c r="R137" s="1887" t="s">
        <v>3992</v>
      </c>
      <c r="S137" s="1887" t="s">
        <v>3993</v>
      </c>
      <c r="T137" s="1887" t="s">
        <v>3994</v>
      </c>
      <c r="U137" s="1887" t="s">
        <v>297</v>
      </c>
      <c r="V137" s="1887" t="s">
        <v>297</v>
      </c>
      <c r="W137" s="1887" t="s">
        <v>3995</v>
      </c>
      <c r="X137" s="1887" t="s">
        <v>3996</v>
      </c>
      <c r="Y137" s="1887" t="s">
        <v>297</v>
      </c>
      <c r="Z137" s="1887" t="s">
        <v>3550</v>
      </c>
      <c r="AA137" s="1887" t="s">
        <v>4031</v>
      </c>
      <c r="AB137" s="1887" t="s">
        <v>297</v>
      </c>
      <c r="AC137" s="1887" t="s">
        <v>3811</v>
      </c>
      <c r="AD137" s="1887" t="s">
        <v>3812</v>
      </c>
    </row>
    <row r="138" spans="1:30" x14ac:dyDescent="0.25">
      <c r="A138" s="1887"/>
      <c r="B138" s="1887" t="s">
        <v>31</v>
      </c>
      <c r="C138" s="1887"/>
      <c r="D138" s="1887"/>
      <c r="E138" s="1887"/>
      <c r="F138" s="1887"/>
      <c r="G138" s="1887"/>
      <c r="H138" s="1887"/>
      <c r="I138" s="1887"/>
      <c r="J138" s="1887"/>
      <c r="K138" s="1887"/>
      <c r="L138" s="1887"/>
      <c r="M138" s="1887"/>
      <c r="N138" s="1887"/>
      <c r="O138" s="1887"/>
      <c r="P138" s="1887"/>
      <c r="Q138" s="1887"/>
      <c r="R138" s="1887"/>
      <c r="S138" s="1887"/>
      <c r="T138" s="1887"/>
      <c r="U138" s="1887"/>
      <c r="V138" s="1887"/>
      <c r="W138" s="1887"/>
      <c r="X138" s="1887"/>
      <c r="Y138" s="1887"/>
      <c r="Z138" s="1887"/>
      <c r="AA138" s="1887"/>
      <c r="AB138" s="1887"/>
      <c r="AC138" s="1887"/>
      <c r="AD138" s="1887"/>
    </row>
    <row r="139" spans="1:30" ht="60" x14ac:dyDescent="0.25">
      <c r="A139" s="1887" t="s">
        <v>4032</v>
      </c>
      <c r="B139" s="1887" t="s">
        <v>27</v>
      </c>
      <c r="C139" s="1887" t="s">
        <v>4033</v>
      </c>
      <c r="D139" s="1887" t="s">
        <v>1546</v>
      </c>
      <c r="E139" s="1887" t="s">
        <v>3816</v>
      </c>
      <c r="F139" s="1887">
        <v>20000000</v>
      </c>
      <c r="G139" s="1887" t="s">
        <v>7</v>
      </c>
      <c r="H139" s="1887" t="s">
        <v>3741</v>
      </c>
      <c r="I139" s="1887" t="s">
        <v>3798</v>
      </c>
      <c r="J139" s="1887" t="s">
        <v>287</v>
      </c>
      <c r="K139" s="1887" t="s">
        <v>287</v>
      </c>
      <c r="L139" s="1887" t="s">
        <v>3988</v>
      </c>
      <c r="M139" s="1887" t="s">
        <v>3989</v>
      </c>
      <c r="N139" s="1887" t="s">
        <v>3990</v>
      </c>
      <c r="O139" s="1887" t="s">
        <v>297</v>
      </c>
      <c r="P139" s="1887" t="s">
        <v>297</v>
      </c>
      <c r="Q139" s="1887" t="s">
        <v>3991</v>
      </c>
      <c r="R139" s="1887" t="s">
        <v>3992</v>
      </c>
      <c r="S139" s="1887" t="s">
        <v>3993</v>
      </c>
      <c r="T139" s="1887" t="s">
        <v>3994</v>
      </c>
      <c r="U139" s="1887" t="s">
        <v>297</v>
      </c>
      <c r="V139" s="1887" t="s">
        <v>297</v>
      </c>
      <c r="W139" s="1887" t="s">
        <v>3995</v>
      </c>
      <c r="X139" s="1887" t="s">
        <v>3996</v>
      </c>
      <c r="Y139" s="1887" t="s">
        <v>297</v>
      </c>
      <c r="Z139" s="1887" t="s">
        <v>4034</v>
      </c>
      <c r="AA139" s="1887" t="s">
        <v>4018</v>
      </c>
      <c r="AB139" s="1887" t="s">
        <v>297</v>
      </c>
      <c r="AC139" s="1887" t="s">
        <v>3811</v>
      </c>
      <c r="AD139" s="1887" t="s">
        <v>3812</v>
      </c>
    </row>
    <row r="140" spans="1:30" x14ac:dyDescent="0.25">
      <c r="A140" s="1887"/>
      <c r="B140" s="1887" t="s">
        <v>31</v>
      </c>
      <c r="C140" s="1887"/>
      <c r="D140" s="1887"/>
      <c r="E140" s="1887"/>
      <c r="F140" s="1887"/>
      <c r="G140" s="1887"/>
      <c r="H140" s="1887"/>
      <c r="I140" s="1887"/>
      <c r="J140" s="1887"/>
      <c r="K140" s="1887"/>
      <c r="L140" s="1887"/>
      <c r="M140" s="1887"/>
      <c r="N140" s="1887"/>
      <c r="O140" s="1887"/>
      <c r="P140" s="1887"/>
      <c r="Q140" s="1887"/>
      <c r="R140" s="1887"/>
      <c r="S140" s="1887"/>
      <c r="T140" s="1887"/>
      <c r="U140" s="1887"/>
      <c r="V140" s="1887"/>
      <c r="W140" s="1887"/>
      <c r="X140" s="1887"/>
      <c r="Y140" s="1887"/>
      <c r="Z140" s="1887"/>
      <c r="AA140" s="1887"/>
      <c r="AB140" s="1887"/>
      <c r="AC140" s="1887"/>
      <c r="AD140" s="1887"/>
    </row>
    <row r="141" spans="1:30" ht="60" x14ac:dyDescent="0.25">
      <c r="A141" s="1887" t="s">
        <v>4035</v>
      </c>
      <c r="B141" s="1887" t="s">
        <v>27</v>
      </c>
      <c r="C141" s="1887" t="s">
        <v>4036</v>
      </c>
      <c r="D141" s="1887" t="s">
        <v>1549</v>
      </c>
      <c r="E141" s="1887" t="s">
        <v>3816</v>
      </c>
      <c r="F141" s="1887">
        <v>20000000</v>
      </c>
      <c r="G141" s="1887" t="s">
        <v>7</v>
      </c>
      <c r="H141" s="1887" t="s">
        <v>3741</v>
      </c>
      <c r="I141" s="1887" t="s">
        <v>3798</v>
      </c>
      <c r="J141" s="1887" t="s">
        <v>287</v>
      </c>
      <c r="K141" s="1887" t="s">
        <v>287</v>
      </c>
      <c r="L141" s="1887" t="s">
        <v>3988</v>
      </c>
      <c r="M141" s="1887" t="s">
        <v>3989</v>
      </c>
      <c r="N141" s="1887" t="s">
        <v>3990</v>
      </c>
      <c r="O141" s="1887" t="s">
        <v>297</v>
      </c>
      <c r="P141" s="1887" t="s">
        <v>297</v>
      </c>
      <c r="Q141" s="1887" t="s">
        <v>3991</v>
      </c>
      <c r="R141" s="1887" t="s">
        <v>3992</v>
      </c>
      <c r="S141" s="1887" t="s">
        <v>3993</v>
      </c>
      <c r="T141" s="1887" t="s">
        <v>3994</v>
      </c>
      <c r="U141" s="1887" t="s">
        <v>297</v>
      </c>
      <c r="V141" s="1887" t="s">
        <v>297</v>
      </c>
      <c r="W141" s="1887" t="s">
        <v>3995</v>
      </c>
      <c r="X141" s="1887" t="s">
        <v>3996</v>
      </c>
      <c r="Y141" s="1887" t="s">
        <v>4037</v>
      </c>
      <c r="Z141" s="1887" t="s">
        <v>4038</v>
      </c>
      <c r="AA141" s="1887" t="s">
        <v>4018</v>
      </c>
      <c r="AB141" s="1887" t="s">
        <v>297</v>
      </c>
      <c r="AC141" s="1887" t="s">
        <v>3811</v>
      </c>
      <c r="AD141" s="1887" t="s">
        <v>3812</v>
      </c>
    </row>
    <row r="142" spans="1:30" x14ac:dyDescent="0.25">
      <c r="A142" s="1887"/>
      <c r="B142" s="1887" t="s">
        <v>31</v>
      </c>
      <c r="C142" s="1887"/>
      <c r="D142" s="1887"/>
      <c r="E142" s="1887"/>
      <c r="F142" s="1887"/>
      <c r="G142" s="1887"/>
      <c r="H142" s="1887"/>
      <c r="I142" s="1887"/>
      <c r="J142" s="1887"/>
      <c r="K142" s="1887"/>
      <c r="L142" s="1887"/>
      <c r="M142" s="1887"/>
      <c r="N142" s="1887"/>
      <c r="O142" s="1887"/>
      <c r="P142" s="1887"/>
      <c r="Q142" s="1887"/>
      <c r="R142" s="1887"/>
      <c r="S142" s="1887"/>
      <c r="T142" s="1887"/>
      <c r="U142" s="1887"/>
      <c r="V142" s="1887"/>
      <c r="W142" s="1887"/>
      <c r="X142" s="1887"/>
      <c r="Y142" s="1887"/>
      <c r="Z142" s="1887"/>
      <c r="AA142" s="1887"/>
      <c r="AB142" s="1887"/>
      <c r="AC142" s="1887"/>
      <c r="AD142" s="1887"/>
    </row>
    <row r="143" spans="1:30" ht="60" x14ac:dyDescent="0.25">
      <c r="A143" s="1887" t="s">
        <v>4039</v>
      </c>
      <c r="B143" s="1887" t="s">
        <v>27</v>
      </c>
      <c r="C143" s="1887" t="s">
        <v>4040</v>
      </c>
      <c r="D143" s="1887" t="s">
        <v>1554</v>
      </c>
      <c r="E143" s="1887"/>
      <c r="F143" s="1887">
        <v>31000000</v>
      </c>
      <c r="G143" s="1887" t="s">
        <v>7</v>
      </c>
      <c r="H143" s="1887" t="s">
        <v>3741</v>
      </c>
      <c r="I143" s="1887" t="s">
        <v>3798</v>
      </c>
      <c r="J143" s="1887" t="s">
        <v>287</v>
      </c>
      <c r="K143" s="1887" t="s">
        <v>287</v>
      </c>
      <c r="L143" s="1887" t="s">
        <v>3988</v>
      </c>
      <c r="M143" s="1887" t="s">
        <v>3989</v>
      </c>
      <c r="N143" s="1887" t="s">
        <v>3990</v>
      </c>
      <c r="O143" s="1887" t="s">
        <v>297</v>
      </c>
      <c r="P143" s="1887" t="s">
        <v>297</v>
      </c>
      <c r="Q143" s="1887" t="s">
        <v>3991</v>
      </c>
      <c r="R143" s="1887" t="s">
        <v>3992</v>
      </c>
      <c r="S143" s="1887" t="s">
        <v>3993</v>
      </c>
      <c r="T143" s="1887" t="s">
        <v>3994</v>
      </c>
      <c r="U143" s="1887" t="s">
        <v>297</v>
      </c>
      <c r="V143" s="1887" t="s">
        <v>297</v>
      </c>
      <c r="W143" s="1887" t="s">
        <v>3995</v>
      </c>
      <c r="X143" s="1887" t="s">
        <v>3996</v>
      </c>
      <c r="Y143" s="1887" t="s">
        <v>4037</v>
      </c>
      <c r="Z143" s="1887" t="s">
        <v>937</v>
      </c>
      <c r="AA143" s="1887" t="s">
        <v>4001</v>
      </c>
      <c r="AB143" s="1887"/>
      <c r="AC143" s="1887" t="s">
        <v>3811</v>
      </c>
      <c r="AD143" s="1887" t="s">
        <v>3812</v>
      </c>
    </row>
    <row r="144" spans="1:30" x14ac:dyDescent="0.25">
      <c r="A144" s="1887"/>
      <c r="B144" s="1887" t="s">
        <v>31</v>
      </c>
      <c r="C144" s="1887"/>
      <c r="D144" s="1887"/>
      <c r="E144" s="1887"/>
      <c r="F144" s="1887"/>
      <c r="G144" s="1887"/>
      <c r="H144" s="1887"/>
      <c r="I144" s="1887"/>
      <c r="J144" s="1887"/>
      <c r="K144" s="1887"/>
      <c r="L144" s="1887"/>
      <c r="M144" s="1887"/>
      <c r="N144" s="1887"/>
      <c r="O144" s="1887"/>
      <c r="P144" s="1887"/>
      <c r="Q144" s="1887"/>
      <c r="R144" s="1887"/>
      <c r="S144" s="1887"/>
      <c r="T144" s="1887"/>
      <c r="U144" s="1887"/>
      <c r="V144" s="1887"/>
      <c r="W144" s="1887"/>
      <c r="X144" s="1887"/>
      <c r="Y144" s="1887"/>
      <c r="Z144" s="1887"/>
      <c r="AA144" s="1887"/>
      <c r="AB144" s="1887"/>
      <c r="AC144" s="1887"/>
      <c r="AD144" s="1887"/>
    </row>
    <row r="145" spans="1:30" ht="60" x14ac:dyDescent="0.25">
      <c r="A145" s="1887" t="s">
        <v>4041</v>
      </c>
      <c r="B145" s="1887" t="s">
        <v>27</v>
      </c>
      <c r="C145" s="1887" t="s">
        <v>4042</v>
      </c>
      <c r="D145" s="1887" t="s">
        <v>2441</v>
      </c>
      <c r="E145" s="1887" t="s">
        <v>3816</v>
      </c>
      <c r="F145" s="1887">
        <v>23000000</v>
      </c>
      <c r="G145" s="1887" t="s">
        <v>7</v>
      </c>
      <c r="H145" s="1887" t="s">
        <v>3741</v>
      </c>
      <c r="I145" s="1887" t="s">
        <v>3798</v>
      </c>
      <c r="J145" s="1887" t="s">
        <v>287</v>
      </c>
      <c r="K145" s="1887" t="s">
        <v>287</v>
      </c>
      <c r="L145" s="1887" t="s">
        <v>3988</v>
      </c>
      <c r="M145" s="1887" t="s">
        <v>3989</v>
      </c>
      <c r="N145" s="1887" t="s">
        <v>3990</v>
      </c>
      <c r="O145" s="1887" t="s">
        <v>297</v>
      </c>
      <c r="P145" s="1887" t="s">
        <v>297</v>
      </c>
      <c r="Q145" s="1887" t="s">
        <v>3991</v>
      </c>
      <c r="R145" s="1887" t="s">
        <v>3992</v>
      </c>
      <c r="S145" s="1887" t="s">
        <v>3993</v>
      </c>
      <c r="T145" s="1887" t="s">
        <v>3994</v>
      </c>
      <c r="U145" s="1887" t="s">
        <v>297</v>
      </c>
      <c r="V145" s="1887" t="s">
        <v>297</v>
      </c>
      <c r="W145" s="1887" t="s">
        <v>3995</v>
      </c>
      <c r="X145" s="1887" t="s">
        <v>3996</v>
      </c>
      <c r="Y145" s="1887" t="s">
        <v>297</v>
      </c>
      <c r="Z145" s="1887" t="s">
        <v>4008</v>
      </c>
      <c r="AA145" s="1887" t="s">
        <v>4043</v>
      </c>
      <c r="AB145" s="1887" t="s">
        <v>297</v>
      </c>
      <c r="AC145" s="1887" t="s">
        <v>3793</v>
      </c>
      <c r="AD145" s="1887" t="s">
        <v>3761</v>
      </c>
    </row>
    <row r="146" spans="1:30" x14ac:dyDescent="0.25">
      <c r="A146" s="1887"/>
      <c r="B146" s="1887" t="s">
        <v>31</v>
      </c>
      <c r="C146" s="1887"/>
      <c r="D146" s="1887"/>
      <c r="E146" s="1887"/>
      <c r="F146" s="1887"/>
      <c r="G146" s="1887"/>
      <c r="H146" s="1887"/>
      <c r="I146" s="1887"/>
      <c r="J146" s="1887"/>
      <c r="K146" s="1887"/>
      <c r="L146" s="1887"/>
      <c r="M146" s="1887"/>
      <c r="N146" s="1887"/>
      <c r="O146" s="1887"/>
      <c r="P146" s="1887"/>
      <c r="Q146" s="1887"/>
      <c r="R146" s="1887"/>
      <c r="S146" s="1887"/>
      <c r="T146" s="1887"/>
      <c r="U146" s="1887"/>
      <c r="V146" s="1887"/>
      <c r="W146" s="1887"/>
      <c r="X146" s="1887"/>
      <c r="Y146" s="1887"/>
      <c r="Z146" s="1887"/>
      <c r="AA146" s="1887"/>
      <c r="AB146" s="1887"/>
      <c r="AC146" s="1887"/>
      <c r="AD146" s="1887"/>
    </row>
    <row r="147" spans="1:30" ht="60" x14ac:dyDescent="0.25">
      <c r="A147" s="1887" t="s">
        <v>4044</v>
      </c>
      <c r="B147" s="1887" t="s">
        <v>27</v>
      </c>
      <c r="C147" s="1887" t="s">
        <v>4045</v>
      </c>
      <c r="D147" s="1887" t="s">
        <v>4046</v>
      </c>
      <c r="E147" s="1887" t="s">
        <v>3816</v>
      </c>
      <c r="F147" s="1887">
        <v>10000000</v>
      </c>
      <c r="G147" s="1887" t="s">
        <v>7</v>
      </c>
      <c r="H147" s="1887" t="s">
        <v>3741</v>
      </c>
      <c r="I147" s="1887" t="s">
        <v>3798</v>
      </c>
      <c r="J147" s="1887" t="s">
        <v>287</v>
      </c>
      <c r="K147" s="1887" t="s">
        <v>287</v>
      </c>
      <c r="L147" s="1887" t="s">
        <v>3988</v>
      </c>
      <c r="M147" s="1887" t="s">
        <v>3989</v>
      </c>
      <c r="N147" s="1887" t="s">
        <v>3990</v>
      </c>
      <c r="O147" s="1887" t="s">
        <v>297</v>
      </c>
      <c r="P147" s="1887" t="s">
        <v>297</v>
      </c>
      <c r="Q147" s="1887" t="s">
        <v>3991</v>
      </c>
      <c r="R147" s="1887" t="s">
        <v>3992</v>
      </c>
      <c r="S147" s="1887" t="s">
        <v>3993</v>
      </c>
      <c r="T147" s="1887" t="s">
        <v>3994</v>
      </c>
      <c r="U147" s="1887" t="s">
        <v>297</v>
      </c>
      <c r="V147" s="1887" t="s">
        <v>297</v>
      </c>
      <c r="W147" s="1887" t="s">
        <v>3995</v>
      </c>
      <c r="X147" s="1887" t="s">
        <v>3996</v>
      </c>
      <c r="Y147" s="1887" t="s">
        <v>297</v>
      </c>
      <c r="Z147" s="1887" t="s">
        <v>3550</v>
      </c>
      <c r="AA147" s="1887" t="s">
        <v>937</v>
      </c>
      <c r="AB147" s="1887" t="s">
        <v>297</v>
      </c>
      <c r="AC147" s="1887" t="s">
        <v>3793</v>
      </c>
      <c r="AD147" s="1887" t="s">
        <v>3761</v>
      </c>
    </row>
    <row r="148" spans="1:30" x14ac:dyDescent="0.25">
      <c r="A148" s="1887"/>
      <c r="B148" s="1887" t="s">
        <v>31</v>
      </c>
      <c r="C148" s="1887"/>
      <c r="D148" s="1887"/>
      <c r="E148" s="1887"/>
      <c r="F148" s="1887"/>
      <c r="G148" s="1887"/>
      <c r="H148" s="1887"/>
      <c r="I148" s="1887"/>
      <c r="J148" s="1887"/>
      <c r="K148" s="1887"/>
      <c r="L148" s="1887"/>
      <c r="M148" s="1887"/>
      <c r="N148" s="1887"/>
      <c r="O148" s="1887"/>
      <c r="P148" s="1887"/>
      <c r="Q148" s="1887"/>
      <c r="R148" s="1887"/>
      <c r="S148" s="1887"/>
      <c r="T148" s="1887"/>
      <c r="U148" s="1887"/>
      <c r="V148" s="1887"/>
      <c r="W148" s="1887"/>
      <c r="X148" s="1887"/>
      <c r="Y148" s="1887"/>
      <c r="Z148" s="1887"/>
      <c r="AA148" s="1887"/>
      <c r="AB148" s="1887"/>
      <c r="AC148" s="1887"/>
      <c r="AD148" s="1887"/>
    </row>
    <row r="149" spans="1:30" ht="60" x14ac:dyDescent="0.25">
      <c r="A149" s="1887" t="s">
        <v>4047</v>
      </c>
      <c r="B149" s="1887" t="s">
        <v>27</v>
      </c>
      <c r="C149" s="1887" t="s">
        <v>4048</v>
      </c>
      <c r="D149" s="1887" t="s">
        <v>4049</v>
      </c>
      <c r="E149" s="1887" t="s">
        <v>3816</v>
      </c>
      <c r="F149" s="1887">
        <v>2000000</v>
      </c>
      <c r="G149" s="1887" t="s">
        <v>1969</v>
      </c>
      <c r="H149" s="1887" t="s">
        <v>3787</v>
      </c>
      <c r="I149" s="1887" t="s">
        <v>3798</v>
      </c>
      <c r="J149" s="1887" t="s">
        <v>287</v>
      </c>
      <c r="K149" s="1887" t="s">
        <v>287</v>
      </c>
      <c r="L149" s="1887" t="s">
        <v>3988</v>
      </c>
      <c r="M149" s="1887" t="s">
        <v>3989</v>
      </c>
      <c r="N149" s="1887" t="s">
        <v>3990</v>
      </c>
      <c r="O149" s="1887" t="s">
        <v>297</v>
      </c>
      <c r="P149" s="1887" t="s">
        <v>297</v>
      </c>
      <c r="Q149" s="1887" t="s">
        <v>3991</v>
      </c>
      <c r="R149" s="1887" t="s">
        <v>3992</v>
      </c>
      <c r="S149" s="1887" t="s">
        <v>3993</v>
      </c>
      <c r="T149" s="1887" t="s">
        <v>3994</v>
      </c>
      <c r="U149" s="1887" t="s">
        <v>297</v>
      </c>
      <c r="V149" s="1887" t="s">
        <v>297</v>
      </c>
      <c r="W149" s="1887" t="s">
        <v>3995</v>
      </c>
      <c r="X149" s="1887" t="s">
        <v>3996</v>
      </c>
      <c r="Y149" s="1887" t="s">
        <v>297</v>
      </c>
      <c r="Z149" s="1887" t="s">
        <v>4050</v>
      </c>
      <c r="AA149" s="1887" t="s">
        <v>3759</v>
      </c>
      <c r="AB149" s="1887" t="s">
        <v>297</v>
      </c>
      <c r="AC149" s="1887" t="s">
        <v>3793</v>
      </c>
      <c r="AD149" s="1887" t="s">
        <v>3812</v>
      </c>
    </row>
    <row r="150" spans="1:30" x14ac:dyDescent="0.25">
      <c r="A150" s="1887"/>
      <c r="B150" s="1887" t="s">
        <v>31</v>
      </c>
      <c r="C150" s="1887"/>
      <c r="D150" s="1887"/>
      <c r="E150" s="1887"/>
      <c r="F150" s="1887"/>
      <c r="G150" s="1887"/>
      <c r="H150" s="1887"/>
      <c r="I150" s="1887"/>
      <c r="J150" s="1887"/>
      <c r="K150" s="1887"/>
      <c r="L150" s="1887"/>
      <c r="M150" s="1887"/>
      <c r="N150" s="1887"/>
      <c r="O150" s="1887"/>
      <c r="P150" s="1887"/>
      <c r="Q150" s="1887"/>
      <c r="R150" s="1887"/>
      <c r="S150" s="1887"/>
      <c r="T150" s="1887"/>
      <c r="U150" s="1887"/>
      <c r="V150" s="1887"/>
      <c r="W150" s="1887"/>
      <c r="X150" s="1887"/>
      <c r="Y150" s="1887"/>
      <c r="Z150" s="1887"/>
      <c r="AA150" s="1887"/>
      <c r="AB150" s="1887"/>
      <c r="AC150" s="1887"/>
      <c r="AD150" s="1887"/>
    </row>
    <row r="151" spans="1:30" ht="60" x14ac:dyDescent="0.25">
      <c r="A151" s="1887" t="s">
        <v>4051</v>
      </c>
      <c r="B151" s="1887" t="s">
        <v>27</v>
      </c>
      <c r="C151" s="1887" t="s">
        <v>4052</v>
      </c>
      <c r="D151" s="1887" t="s">
        <v>4053</v>
      </c>
      <c r="E151" s="1887" t="s">
        <v>3816</v>
      </c>
      <c r="F151" s="1887">
        <v>2200000</v>
      </c>
      <c r="G151" s="1887" t="s">
        <v>1969</v>
      </c>
      <c r="H151" s="1887" t="s">
        <v>3787</v>
      </c>
      <c r="I151" s="1887" t="s">
        <v>3798</v>
      </c>
      <c r="J151" s="1887" t="s">
        <v>287</v>
      </c>
      <c r="K151" s="1887" t="s">
        <v>287</v>
      </c>
      <c r="L151" s="1887" t="s">
        <v>3988</v>
      </c>
      <c r="M151" s="1887" t="s">
        <v>3989</v>
      </c>
      <c r="N151" s="1887" t="s">
        <v>3990</v>
      </c>
      <c r="O151" s="1887" t="s">
        <v>297</v>
      </c>
      <c r="P151" s="1887" t="s">
        <v>297</v>
      </c>
      <c r="Q151" s="1887" t="s">
        <v>3991</v>
      </c>
      <c r="R151" s="1887" t="s">
        <v>3992</v>
      </c>
      <c r="S151" s="1887" t="s">
        <v>3993</v>
      </c>
      <c r="T151" s="1887" t="s">
        <v>4054</v>
      </c>
      <c r="U151" s="1887" t="s">
        <v>297</v>
      </c>
      <c r="V151" s="1887" t="s">
        <v>297</v>
      </c>
      <c r="W151" s="1887" t="s">
        <v>4055</v>
      </c>
      <c r="X151" s="1887" t="s">
        <v>3849</v>
      </c>
      <c r="Y151" s="1887" t="s">
        <v>4056</v>
      </c>
      <c r="Z151" s="1887" t="s">
        <v>4057</v>
      </c>
      <c r="AA151" s="1887" t="s">
        <v>937</v>
      </c>
      <c r="AB151" s="1887" t="s">
        <v>297</v>
      </c>
      <c r="AC151" s="1887" t="s">
        <v>3793</v>
      </c>
      <c r="AD151" s="1887" t="s">
        <v>3812</v>
      </c>
    </row>
    <row r="152" spans="1:30" x14ac:dyDescent="0.25">
      <c r="A152" s="1887"/>
      <c r="B152" s="1887" t="s">
        <v>31</v>
      </c>
      <c r="C152" s="1887"/>
      <c r="D152" s="1887"/>
      <c r="E152" s="1887"/>
      <c r="F152" s="1887"/>
      <c r="G152" s="1887"/>
      <c r="H152" s="1887"/>
      <c r="I152" s="1887"/>
      <c r="J152" s="1887"/>
      <c r="K152" s="1887"/>
      <c r="L152" s="1887"/>
      <c r="M152" s="1887"/>
      <c r="N152" s="1887"/>
      <c r="O152" s="1887"/>
      <c r="P152" s="1887"/>
      <c r="Q152" s="1887"/>
      <c r="R152" s="1887"/>
      <c r="S152" s="1887"/>
      <c r="T152" s="1887"/>
      <c r="U152" s="1887"/>
      <c r="V152" s="1887"/>
      <c r="W152" s="1887"/>
      <c r="X152" s="1887"/>
      <c r="Y152" s="1887"/>
      <c r="Z152" s="1887"/>
      <c r="AA152" s="1887"/>
      <c r="AB152" s="1887"/>
      <c r="AC152" s="1887"/>
      <c r="AD152" s="1887"/>
    </row>
    <row r="153" spans="1:30" ht="60" x14ac:dyDescent="0.25">
      <c r="A153" s="1887" t="s">
        <v>4058</v>
      </c>
      <c r="B153" s="1887" t="s">
        <v>27</v>
      </c>
      <c r="C153" s="1887" t="s">
        <v>4059</v>
      </c>
      <c r="D153" s="1887" t="s">
        <v>4060</v>
      </c>
      <c r="E153" s="1887" t="s">
        <v>3816</v>
      </c>
      <c r="F153" s="1887">
        <v>3000000</v>
      </c>
      <c r="G153" s="1887" t="s">
        <v>7</v>
      </c>
      <c r="H153" s="1887" t="s">
        <v>3787</v>
      </c>
      <c r="I153" s="1887" t="s">
        <v>3798</v>
      </c>
      <c r="J153" s="1887" t="s">
        <v>287</v>
      </c>
      <c r="K153" s="1887" t="s">
        <v>287</v>
      </c>
      <c r="L153" s="1887" t="s">
        <v>3988</v>
      </c>
      <c r="M153" s="1887" t="s">
        <v>3989</v>
      </c>
      <c r="N153" s="1887" t="s">
        <v>3990</v>
      </c>
      <c r="O153" s="1887" t="s">
        <v>297</v>
      </c>
      <c r="P153" s="1887" t="s">
        <v>297</v>
      </c>
      <c r="Q153" s="1887" t="s">
        <v>3991</v>
      </c>
      <c r="R153" s="1887" t="s">
        <v>3992</v>
      </c>
      <c r="S153" s="1887" t="s">
        <v>3993</v>
      </c>
      <c r="T153" s="1887" t="s">
        <v>3994</v>
      </c>
      <c r="U153" s="1887" t="s">
        <v>297</v>
      </c>
      <c r="V153" s="1887" t="s">
        <v>297</v>
      </c>
      <c r="W153" s="1887" t="s">
        <v>3995</v>
      </c>
      <c r="X153" s="1887" t="s">
        <v>3996</v>
      </c>
      <c r="Y153" s="1887" t="s">
        <v>4037</v>
      </c>
      <c r="Z153" s="1887" t="s">
        <v>4038</v>
      </c>
      <c r="AA153" s="1887" t="s">
        <v>4061</v>
      </c>
      <c r="AB153" s="1887" t="s">
        <v>297</v>
      </c>
      <c r="AC153" s="1887" t="s">
        <v>3793</v>
      </c>
      <c r="AD153" s="1887" t="s">
        <v>3812</v>
      </c>
    </row>
    <row r="154" spans="1:30" x14ac:dyDescent="0.25">
      <c r="A154" s="1887"/>
      <c r="B154" s="1887" t="s">
        <v>31</v>
      </c>
      <c r="C154" s="1887"/>
      <c r="D154" s="1887"/>
      <c r="E154" s="1887"/>
      <c r="F154" s="1887"/>
      <c r="G154" s="1887"/>
      <c r="H154" s="1887"/>
      <c r="I154" s="1887"/>
      <c r="J154" s="1887"/>
      <c r="K154" s="1887"/>
      <c r="L154" s="1887"/>
      <c r="M154" s="1887"/>
      <c r="N154" s="1887"/>
      <c r="O154" s="1887"/>
      <c r="P154" s="1887"/>
      <c r="Q154" s="1887"/>
      <c r="R154" s="1887"/>
      <c r="S154" s="1887"/>
      <c r="T154" s="1887"/>
      <c r="U154" s="1887"/>
      <c r="V154" s="1887"/>
      <c r="W154" s="1887"/>
      <c r="X154" s="1887"/>
      <c r="Y154" s="1887"/>
      <c r="Z154" s="1887"/>
      <c r="AA154" s="1887"/>
      <c r="AB154" s="1887"/>
      <c r="AC154" s="1887"/>
      <c r="AD154" s="1887"/>
    </row>
    <row r="155" spans="1:30" ht="60" x14ac:dyDescent="0.25">
      <c r="A155" s="1887" t="s">
        <v>4062</v>
      </c>
      <c r="B155" s="1887" t="s">
        <v>27</v>
      </c>
      <c r="C155" s="1887" t="s">
        <v>4063</v>
      </c>
      <c r="D155" s="1887" t="s">
        <v>4064</v>
      </c>
      <c r="E155" s="1887" t="s">
        <v>3816</v>
      </c>
      <c r="F155" s="1887">
        <v>3500000</v>
      </c>
      <c r="G155" s="1887" t="s">
        <v>7</v>
      </c>
      <c r="H155" s="1887" t="s">
        <v>3787</v>
      </c>
      <c r="I155" s="1887" t="s">
        <v>3798</v>
      </c>
      <c r="J155" s="1887" t="s">
        <v>287</v>
      </c>
      <c r="K155" s="1887" t="s">
        <v>287</v>
      </c>
      <c r="L155" s="1887" t="s">
        <v>3988</v>
      </c>
      <c r="M155" s="1887" t="s">
        <v>3989</v>
      </c>
      <c r="N155" s="1887" t="s">
        <v>3990</v>
      </c>
      <c r="O155" s="1887" t="s">
        <v>297</v>
      </c>
      <c r="P155" s="1887" t="s">
        <v>297</v>
      </c>
      <c r="Q155" s="1887" t="s">
        <v>3991</v>
      </c>
      <c r="R155" s="1887" t="s">
        <v>186</v>
      </c>
      <c r="S155" s="1887" t="s">
        <v>3819</v>
      </c>
      <c r="T155" s="1887" t="s">
        <v>3820</v>
      </c>
      <c r="U155" s="1887" t="s">
        <v>297</v>
      </c>
      <c r="V155" s="1887" t="s">
        <v>297</v>
      </c>
      <c r="W155" s="1887" t="s">
        <v>3821</v>
      </c>
      <c r="X155" s="1887" t="s">
        <v>3822</v>
      </c>
      <c r="Y155" s="1887" t="s">
        <v>3823</v>
      </c>
      <c r="Z155" s="1887" t="s">
        <v>937</v>
      </c>
      <c r="AA155" s="1887" t="s">
        <v>4065</v>
      </c>
      <c r="AB155" s="1887" t="s">
        <v>297</v>
      </c>
      <c r="AC155" s="1887" t="s">
        <v>3793</v>
      </c>
      <c r="AD155" s="1887" t="s">
        <v>3812</v>
      </c>
    </row>
    <row r="156" spans="1:30" x14ac:dyDescent="0.25">
      <c r="A156" s="1887"/>
      <c r="B156" s="1887" t="s">
        <v>31</v>
      </c>
      <c r="C156" s="1887"/>
      <c r="D156" s="1887"/>
      <c r="E156" s="1887"/>
      <c r="F156" s="1887"/>
      <c r="G156" s="1887"/>
      <c r="H156" s="1887"/>
      <c r="I156" s="1887"/>
      <c r="J156" s="1887"/>
      <c r="K156" s="1887"/>
      <c r="L156" s="1887"/>
      <c r="M156" s="1887"/>
      <c r="N156" s="1887"/>
      <c r="O156" s="1887"/>
      <c r="P156" s="1887"/>
      <c r="Q156" s="1887"/>
      <c r="R156" s="1887"/>
      <c r="S156" s="1887"/>
      <c r="T156" s="1887"/>
      <c r="U156" s="1887"/>
      <c r="V156" s="1887"/>
      <c r="W156" s="1887"/>
      <c r="X156" s="1887"/>
      <c r="Y156" s="1887"/>
      <c r="Z156" s="1887"/>
      <c r="AA156" s="1887"/>
      <c r="AB156" s="1887"/>
      <c r="AC156" s="1887"/>
      <c r="AD156" s="1887"/>
    </row>
    <row r="157" spans="1:30" ht="60" x14ac:dyDescent="0.25">
      <c r="A157" s="1887" t="s">
        <v>4066</v>
      </c>
      <c r="B157" s="1887" t="s">
        <v>27</v>
      </c>
      <c r="C157" s="1887" t="s">
        <v>4067</v>
      </c>
      <c r="D157" s="1887" t="s">
        <v>1931</v>
      </c>
      <c r="E157" s="1887" t="s">
        <v>3816</v>
      </c>
      <c r="F157" s="1887">
        <v>3500000</v>
      </c>
      <c r="G157" s="1887" t="s">
        <v>7</v>
      </c>
      <c r="H157" s="1887" t="s">
        <v>3787</v>
      </c>
      <c r="I157" s="1887" t="s">
        <v>3798</v>
      </c>
      <c r="J157" s="1887" t="s">
        <v>287</v>
      </c>
      <c r="K157" s="1887" t="s">
        <v>287</v>
      </c>
      <c r="L157" s="1887" t="s">
        <v>3988</v>
      </c>
      <c r="M157" s="1887" t="s">
        <v>3989</v>
      </c>
      <c r="N157" s="1887" t="s">
        <v>3990</v>
      </c>
      <c r="O157" s="1887" t="s">
        <v>297</v>
      </c>
      <c r="P157" s="1887" t="s">
        <v>297</v>
      </c>
      <c r="Q157" s="1887" t="s">
        <v>3991</v>
      </c>
      <c r="R157" s="1887" t="s">
        <v>186</v>
      </c>
      <c r="S157" s="1887" t="s">
        <v>3819</v>
      </c>
      <c r="T157" s="1887" t="s">
        <v>3820</v>
      </c>
      <c r="U157" s="1887" t="s">
        <v>297</v>
      </c>
      <c r="V157" s="1887" t="s">
        <v>297</v>
      </c>
      <c r="W157" s="1887" t="s">
        <v>3821</v>
      </c>
      <c r="X157" s="1887" t="s">
        <v>3822</v>
      </c>
      <c r="Y157" s="1887" t="s">
        <v>3823</v>
      </c>
      <c r="Z157" s="1887" t="s">
        <v>4008</v>
      </c>
      <c r="AA157" s="1887" t="s">
        <v>4038</v>
      </c>
      <c r="AB157" s="1887" t="s">
        <v>297</v>
      </c>
      <c r="AC157" s="1887" t="s">
        <v>3793</v>
      </c>
      <c r="AD157" s="1887" t="s">
        <v>3812</v>
      </c>
    </row>
    <row r="158" spans="1:30" x14ac:dyDescent="0.25">
      <c r="A158" s="1887"/>
      <c r="B158" s="1887" t="s">
        <v>31</v>
      </c>
      <c r="C158" s="1887"/>
      <c r="D158" s="1887"/>
      <c r="E158" s="1887"/>
      <c r="F158" s="1887"/>
      <c r="G158" s="1887"/>
      <c r="H158" s="1887"/>
      <c r="I158" s="1887"/>
      <c r="J158" s="1887"/>
      <c r="K158" s="1887"/>
      <c r="L158" s="1887"/>
      <c r="M158" s="1887"/>
      <c r="N158" s="1887"/>
      <c r="O158" s="1887"/>
      <c r="P158" s="1887"/>
      <c r="Q158" s="1887"/>
      <c r="R158" s="1887"/>
      <c r="S158" s="1887"/>
      <c r="T158" s="1887"/>
      <c r="U158" s="1887"/>
      <c r="V158" s="1887"/>
      <c r="W158" s="1887"/>
      <c r="X158" s="1887"/>
      <c r="Y158" s="1887"/>
      <c r="Z158" s="1887"/>
      <c r="AA158" s="1887"/>
      <c r="AB158" s="1887"/>
      <c r="AC158" s="1887"/>
      <c r="AD158" s="1887"/>
    </row>
    <row r="159" spans="1:30" ht="60" x14ac:dyDescent="0.25">
      <c r="A159" s="1887" t="s">
        <v>4068</v>
      </c>
      <c r="B159" s="1887" t="s">
        <v>27</v>
      </c>
      <c r="C159" s="1887" t="s">
        <v>4069</v>
      </c>
      <c r="D159" s="1887" t="s">
        <v>4070</v>
      </c>
      <c r="E159" s="1887"/>
      <c r="F159" s="1887">
        <v>3700000</v>
      </c>
      <c r="G159" s="1887" t="s">
        <v>7</v>
      </c>
      <c r="H159" s="1887" t="s">
        <v>3787</v>
      </c>
      <c r="I159" s="1887" t="s">
        <v>3798</v>
      </c>
      <c r="J159" s="1887" t="s">
        <v>287</v>
      </c>
      <c r="K159" s="1887" t="s">
        <v>287</v>
      </c>
      <c r="L159" s="1887" t="s">
        <v>3988</v>
      </c>
      <c r="M159" s="1887" t="s">
        <v>3989</v>
      </c>
      <c r="N159" s="1887" t="s">
        <v>3990</v>
      </c>
      <c r="O159" s="1887" t="s">
        <v>297</v>
      </c>
      <c r="P159" s="1887" t="s">
        <v>297</v>
      </c>
      <c r="Q159" s="1887" t="s">
        <v>3991</v>
      </c>
      <c r="R159" s="1887" t="s">
        <v>4071</v>
      </c>
      <c r="S159" s="1887" t="s">
        <v>4072</v>
      </c>
      <c r="T159" s="1887" t="s">
        <v>4073</v>
      </c>
      <c r="U159" s="1887" t="s">
        <v>297</v>
      </c>
      <c r="V159" s="1887" t="s">
        <v>297</v>
      </c>
      <c r="W159" s="1887" t="s">
        <v>4074</v>
      </c>
      <c r="X159" s="1887" t="s">
        <v>4075</v>
      </c>
      <c r="Y159" s="1887" t="s">
        <v>4076</v>
      </c>
      <c r="Z159" s="1887" t="s">
        <v>4077</v>
      </c>
      <c r="AA159" s="1887" t="s">
        <v>4078</v>
      </c>
      <c r="AB159" s="1887" t="s">
        <v>297</v>
      </c>
      <c r="AC159" s="1887" t="s">
        <v>3793</v>
      </c>
      <c r="AD159" s="1887" t="s">
        <v>3812</v>
      </c>
    </row>
    <row r="160" spans="1:30" x14ac:dyDescent="0.25">
      <c r="A160" s="1887"/>
      <c r="B160" s="1887" t="s">
        <v>31</v>
      </c>
      <c r="C160" s="1887"/>
      <c r="D160" s="1887"/>
      <c r="E160" s="1887"/>
      <c r="F160" s="1887"/>
      <c r="G160" s="1887"/>
      <c r="H160" s="1887"/>
      <c r="I160" s="1887"/>
      <c r="J160" s="1887"/>
      <c r="K160" s="1887"/>
      <c r="L160" s="1887"/>
      <c r="M160" s="1887"/>
      <c r="N160" s="1887"/>
      <c r="O160" s="1887"/>
      <c r="P160" s="1887"/>
      <c r="Q160" s="1887"/>
      <c r="R160" s="1887"/>
      <c r="S160" s="1887"/>
      <c r="T160" s="1887"/>
      <c r="U160" s="1887"/>
      <c r="V160" s="1887"/>
      <c r="W160" s="1887"/>
      <c r="X160" s="1887"/>
      <c r="Y160" s="1887"/>
      <c r="Z160" s="1887"/>
      <c r="AA160" s="1887"/>
      <c r="AB160" s="1887"/>
      <c r="AC160" s="1887"/>
      <c r="AD160" s="1887"/>
    </row>
    <row r="161" spans="1:35" ht="60" x14ac:dyDescent="0.25">
      <c r="A161" s="1887" t="s">
        <v>4079</v>
      </c>
      <c r="B161" s="1887" t="s">
        <v>27</v>
      </c>
      <c r="C161" s="1887" t="s">
        <v>4080</v>
      </c>
      <c r="D161" s="1887" t="s">
        <v>4081</v>
      </c>
      <c r="E161" s="1887" t="s">
        <v>3816</v>
      </c>
      <c r="F161" s="1887">
        <v>2800000</v>
      </c>
      <c r="G161" s="1887" t="s">
        <v>7</v>
      </c>
      <c r="H161" s="1887" t="s">
        <v>3787</v>
      </c>
      <c r="I161" s="1887" t="s">
        <v>3798</v>
      </c>
      <c r="J161" s="1887" t="s">
        <v>287</v>
      </c>
      <c r="K161" s="1887" t="s">
        <v>287</v>
      </c>
      <c r="L161" s="1887" t="s">
        <v>3988</v>
      </c>
      <c r="M161" s="1887" t="s">
        <v>3989</v>
      </c>
      <c r="N161" s="1887" t="s">
        <v>3990</v>
      </c>
      <c r="O161" s="1887" t="s">
        <v>297</v>
      </c>
      <c r="P161" s="1887" t="s">
        <v>297</v>
      </c>
      <c r="Q161" s="1887" t="s">
        <v>3991</v>
      </c>
      <c r="R161" s="1887" t="s">
        <v>4071</v>
      </c>
      <c r="S161" s="1887" t="s">
        <v>4072</v>
      </c>
      <c r="T161" s="1887" t="s">
        <v>4082</v>
      </c>
      <c r="U161" s="1887" t="s">
        <v>297</v>
      </c>
      <c r="V161" s="1887" t="s">
        <v>297</v>
      </c>
      <c r="W161" s="1887" t="s">
        <v>4083</v>
      </c>
      <c r="X161" s="1887" t="s">
        <v>4084</v>
      </c>
      <c r="Y161" s="1887" t="s">
        <v>4085</v>
      </c>
      <c r="Z161" s="1887" t="s">
        <v>859</v>
      </c>
      <c r="AA161" s="1887" t="s">
        <v>4086</v>
      </c>
      <c r="AB161" s="1887" t="s">
        <v>297</v>
      </c>
      <c r="AC161" s="1887" t="s">
        <v>3793</v>
      </c>
      <c r="AD161" s="1887" t="s">
        <v>3812</v>
      </c>
    </row>
    <row r="162" spans="1:35" x14ac:dyDescent="0.25">
      <c r="A162" s="1887"/>
      <c r="B162" s="1887" t="s">
        <v>31</v>
      </c>
      <c r="C162" s="1887"/>
      <c r="D162" s="1887"/>
      <c r="E162" s="1887"/>
      <c r="F162" s="1887"/>
      <c r="G162" s="1887"/>
      <c r="H162" s="1887"/>
      <c r="I162" s="1887"/>
      <c r="J162" s="1887"/>
      <c r="K162" s="1887"/>
      <c r="L162" s="1887"/>
      <c r="M162" s="1887"/>
      <c r="N162" s="1887"/>
      <c r="O162" s="1887"/>
      <c r="P162" s="1887"/>
      <c r="Q162" s="1887"/>
      <c r="R162" s="1887"/>
      <c r="S162" s="1887"/>
      <c r="T162" s="1887"/>
      <c r="U162" s="1887"/>
      <c r="V162" s="1887"/>
      <c r="W162" s="1887"/>
      <c r="X162" s="1887"/>
      <c r="Y162" s="1887"/>
      <c r="Z162" s="1887"/>
      <c r="AA162" s="1887"/>
      <c r="AB162" s="1887"/>
      <c r="AC162" s="1887"/>
      <c r="AD162" s="1887"/>
    </row>
    <row r="163" spans="1:35" ht="60" x14ac:dyDescent="0.25">
      <c r="A163" s="1887" t="s">
        <v>4087</v>
      </c>
      <c r="B163" s="1887" t="s">
        <v>27</v>
      </c>
      <c r="C163" s="1887" t="s">
        <v>4088</v>
      </c>
      <c r="D163" s="1887" t="s">
        <v>4089</v>
      </c>
      <c r="E163" s="1887"/>
      <c r="F163" s="1887">
        <v>1500000000</v>
      </c>
      <c r="G163" s="1887" t="s">
        <v>4090</v>
      </c>
      <c r="H163" s="1887" t="s">
        <v>3883</v>
      </c>
      <c r="I163" s="1887" t="s">
        <v>3798</v>
      </c>
      <c r="J163" s="1887" t="s">
        <v>3884</v>
      </c>
      <c r="K163" s="1887" t="s">
        <v>4091</v>
      </c>
      <c r="L163" s="1887" t="s">
        <v>3988</v>
      </c>
      <c r="M163" s="1887" t="s">
        <v>3989</v>
      </c>
      <c r="N163" s="1887" t="s">
        <v>3990</v>
      </c>
      <c r="O163" s="1887" t="s">
        <v>297</v>
      </c>
      <c r="P163" s="1887" t="s">
        <v>297</v>
      </c>
      <c r="Q163" s="1887" t="s">
        <v>3991</v>
      </c>
      <c r="R163" s="1887" t="s">
        <v>4071</v>
      </c>
      <c r="S163" s="1887" t="s">
        <v>4072</v>
      </c>
      <c r="T163" s="1887" t="s">
        <v>4073</v>
      </c>
      <c r="U163" s="1887" t="s">
        <v>297</v>
      </c>
      <c r="V163" s="1887" t="s">
        <v>4074</v>
      </c>
      <c r="W163" s="1887" t="s">
        <v>4092</v>
      </c>
      <c r="X163" s="1887" t="s">
        <v>4093</v>
      </c>
      <c r="Y163" s="1887" t="s">
        <v>4094</v>
      </c>
      <c r="Z163" s="1887" t="s">
        <v>937</v>
      </c>
      <c r="AA163" s="1887" t="s">
        <v>4095</v>
      </c>
      <c r="AB163" s="1887" t="s">
        <v>297</v>
      </c>
      <c r="AC163" s="1887" t="s">
        <v>3864</v>
      </c>
      <c r="AD163" s="1887" t="s">
        <v>3865</v>
      </c>
    </row>
    <row r="164" spans="1:35" x14ac:dyDescent="0.25">
      <c r="A164" s="1887"/>
      <c r="B164" s="1887" t="s">
        <v>31</v>
      </c>
      <c r="C164" s="1887"/>
      <c r="D164" s="1887"/>
      <c r="E164" s="1887"/>
      <c r="F164" s="1887"/>
      <c r="G164" s="1887"/>
      <c r="H164" s="1887"/>
      <c r="I164" s="1887"/>
      <c r="J164" s="1887"/>
      <c r="K164" s="1887"/>
      <c r="L164" s="1887"/>
      <c r="M164" s="1887"/>
      <c r="N164" s="1887"/>
      <c r="O164" s="1887"/>
      <c r="P164" s="1887"/>
      <c r="Q164" s="1887"/>
      <c r="R164" s="1887"/>
      <c r="S164" s="1887"/>
      <c r="T164" s="1887"/>
      <c r="U164" s="1887"/>
      <c r="V164" s="1887"/>
      <c r="W164" s="1887"/>
      <c r="X164" s="1887"/>
      <c r="Y164" s="1887"/>
      <c r="Z164" s="1887"/>
      <c r="AA164" s="1887"/>
      <c r="AB164" s="1887"/>
      <c r="AC164" s="1887"/>
      <c r="AD164" s="1887"/>
    </row>
    <row r="165" spans="1:35" ht="60" x14ac:dyDescent="0.25">
      <c r="A165" s="1887" t="s">
        <v>4096</v>
      </c>
      <c r="B165" s="1887" t="s">
        <v>27</v>
      </c>
      <c r="C165" s="1887" t="s">
        <v>4097</v>
      </c>
      <c r="D165" s="1887" t="s">
        <v>4098</v>
      </c>
      <c r="E165" s="1887" t="s">
        <v>3816</v>
      </c>
      <c r="F165" s="1887">
        <v>4500000</v>
      </c>
      <c r="G165" s="1887"/>
      <c r="H165" s="1887" t="s">
        <v>3787</v>
      </c>
      <c r="I165" s="1887" t="s">
        <v>3798</v>
      </c>
      <c r="J165" s="1887" t="s">
        <v>287</v>
      </c>
      <c r="K165" s="1887" t="s">
        <v>287</v>
      </c>
      <c r="L165" s="1887" t="s">
        <v>3743</v>
      </c>
      <c r="M165" s="1887" t="s">
        <v>3744</v>
      </c>
      <c r="N165" s="1887" t="s">
        <v>3817</v>
      </c>
      <c r="O165" s="1887" t="s">
        <v>297</v>
      </c>
      <c r="P165" s="1887" t="s">
        <v>297</v>
      </c>
      <c r="Q165" s="1887" t="s">
        <v>3818</v>
      </c>
      <c r="R165" s="1887" t="s">
        <v>3846</v>
      </c>
      <c r="S165" s="1887" t="s">
        <v>3847</v>
      </c>
      <c r="T165" s="1887" t="s">
        <v>3848</v>
      </c>
      <c r="U165" s="1887" t="s">
        <v>297</v>
      </c>
      <c r="V165" s="1887" t="s">
        <v>297</v>
      </c>
      <c r="W165" s="1887" t="s">
        <v>3849</v>
      </c>
      <c r="X165" s="1887" t="s">
        <v>3850</v>
      </c>
      <c r="Y165" s="1887" t="s">
        <v>297</v>
      </c>
      <c r="Z165" s="1887" t="s">
        <v>4099</v>
      </c>
      <c r="AA165" s="1887" t="s">
        <v>4038</v>
      </c>
      <c r="AB165" s="1887" t="s">
        <v>297</v>
      </c>
      <c r="AC165" s="1887" t="s">
        <v>3793</v>
      </c>
      <c r="AD165" s="1887" t="s">
        <v>3812</v>
      </c>
    </row>
    <row r="166" spans="1:35" ht="15.75" thickBot="1" x14ac:dyDescent="0.3">
      <c r="A166" s="1887"/>
      <c r="B166" s="1887" t="s">
        <v>31</v>
      </c>
      <c r="C166" s="1887"/>
      <c r="D166" s="1887"/>
      <c r="E166" s="1887"/>
      <c r="F166" s="1887"/>
      <c r="G166" s="1887"/>
      <c r="H166" s="1887"/>
      <c r="I166" s="1887"/>
      <c r="J166" s="1887"/>
      <c r="K166" s="1887"/>
      <c r="L166" s="1887"/>
      <c r="M166" s="1887"/>
      <c r="N166" s="1887"/>
      <c r="O166" s="1887"/>
      <c r="P166" s="1887"/>
      <c r="Q166" s="1887"/>
      <c r="R166" s="1887"/>
      <c r="S166" s="1887"/>
      <c r="T166" s="1887"/>
      <c r="U166" s="1887"/>
      <c r="V166" s="1887"/>
      <c r="W166" s="1887"/>
      <c r="X166" s="1887"/>
      <c r="Y166" s="1887"/>
      <c r="Z166" s="1887"/>
      <c r="AA166" s="1887"/>
      <c r="AB166" s="1887"/>
      <c r="AC166" s="1887"/>
      <c r="AD166" s="1887"/>
    </row>
    <row r="167" spans="1:35" ht="15.75" thickTop="1" x14ac:dyDescent="0.25">
      <c r="A167" s="1213" t="s">
        <v>4300</v>
      </c>
      <c r="B167" s="1213"/>
      <c r="C167" s="1213"/>
      <c r="D167" s="1213"/>
      <c r="E167" s="1213"/>
      <c r="F167" s="1213">
        <f>SUM(F113,F115,F117,F119,F121,F123,F125,F127,F129,F131,F133,F135,F137,F139,F141,F143,F145,F147,F149,F151,F153,F155,F157,F159,F161,F163,F165)</f>
        <v>3118200000</v>
      </c>
      <c r="G167" s="1213"/>
      <c r="H167" s="1213"/>
      <c r="I167" s="1213"/>
      <c r="J167" s="1213"/>
      <c r="K167" s="1213"/>
      <c r="L167" s="1213"/>
      <c r="M167" s="1213"/>
      <c r="N167" s="1213"/>
      <c r="O167" s="1213"/>
      <c r="P167" s="1213"/>
      <c r="Q167" s="1213"/>
      <c r="R167" s="1213"/>
      <c r="S167" s="1213"/>
      <c r="T167" s="1213"/>
      <c r="U167" s="1213"/>
      <c r="V167" s="1213"/>
      <c r="W167" s="1213"/>
      <c r="X167" s="1213"/>
      <c r="Y167" s="1213"/>
      <c r="Z167" s="1213"/>
      <c r="AA167" s="1213"/>
      <c r="AB167" s="1213"/>
      <c r="AC167" s="1213"/>
      <c r="AD167" s="1213"/>
    </row>
    <row r="168" spans="1:35" x14ac:dyDescent="0.25">
      <c r="A168" s="752" t="s">
        <v>4301</v>
      </c>
    </row>
    <row r="172" spans="1:35" ht="15" customHeight="1" x14ac:dyDescent="0.25">
      <c r="A172" s="3034" t="s">
        <v>6414</v>
      </c>
      <c r="B172" s="3052"/>
      <c r="C172" s="3052"/>
      <c r="D172" s="1223"/>
      <c r="E172" s="1223"/>
      <c r="F172" s="1223"/>
      <c r="G172" s="1223"/>
      <c r="H172" s="1223"/>
      <c r="I172" s="1223"/>
      <c r="J172" s="1223"/>
      <c r="K172" s="1223"/>
      <c r="L172" s="1223"/>
      <c r="M172" s="1223"/>
      <c r="N172" s="1223"/>
      <c r="O172" s="1223"/>
      <c r="P172" s="1223"/>
      <c r="Q172" s="1223"/>
      <c r="R172" s="1223"/>
      <c r="S172" s="1223"/>
      <c r="T172" s="1223"/>
      <c r="U172" s="1223"/>
      <c r="V172" s="1223"/>
      <c r="W172" s="1223"/>
      <c r="X172" s="1223"/>
      <c r="Y172" s="1223"/>
      <c r="Z172" s="1223"/>
      <c r="AA172" s="1223"/>
      <c r="AB172" s="1223"/>
      <c r="AC172" s="1223"/>
      <c r="AD172" s="1223"/>
      <c r="AE172" s="1223"/>
      <c r="AF172" s="1223"/>
      <c r="AG172" s="1223"/>
      <c r="AH172" s="1223"/>
      <c r="AI172" s="1223"/>
    </row>
    <row r="173" spans="1:35" x14ac:dyDescent="0.25">
      <c r="A173" s="1211"/>
      <c r="B173" s="1211"/>
      <c r="C173" s="3025" t="s">
        <v>4259</v>
      </c>
      <c r="D173" s="3050"/>
      <c r="E173" s="3050"/>
      <c r="F173" s="3050"/>
      <c r="G173" s="3050"/>
      <c r="H173" s="3050"/>
      <c r="I173" s="3050"/>
      <c r="J173" s="3050"/>
      <c r="K173" s="3051"/>
      <c r="L173" s="3025" t="s">
        <v>4260</v>
      </c>
      <c r="M173" s="3051"/>
      <c r="N173" s="3025" t="s">
        <v>4261</v>
      </c>
      <c r="O173" s="3051"/>
      <c r="P173" s="3025" t="s">
        <v>4262</v>
      </c>
      <c r="Q173" s="3051"/>
      <c r="R173" s="3025" t="s">
        <v>4263</v>
      </c>
      <c r="S173" s="3051"/>
      <c r="T173" s="3025" t="s">
        <v>4264</v>
      </c>
      <c r="U173" s="3050"/>
      <c r="V173" s="3050"/>
      <c r="W173" s="3050"/>
      <c r="X173" s="3050"/>
      <c r="Y173" s="3051"/>
      <c r="Z173" s="3025" t="s">
        <v>4265</v>
      </c>
      <c r="AA173" s="3050"/>
      <c r="AB173" s="3050"/>
      <c r="AC173" s="3051"/>
      <c r="AD173" s="3025" t="s">
        <v>4266</v>
      </c>
      <c r="AE173" s="3050"/>
      <c r="AF173" s="3050"/>
      <c r="AG173" s="3051"/>
      <c r="AH173" s="1887" t="s">
        <v>4267</v>
      </c>
      <c r="AI173" s="1887" t="s">
        <v>4268</v>
      </c>
    </row>
    <row r="174" spans="1:35" ht="45.75" thickBot="1" x14ac:dyDescent="0.3">
      <c r="A174" s="1212" t="s">
        <v>4269</v>
      </c>
      <c r="B174" s="1212"/>
      <c r="C174" s="1212" t="s">
        <v>4270</v>
      </c>
      <c r="D174" s="1212" t="s">
        <v>4271</v>
      </c>
      <c r="E174" s="1212" t="s">
        <v>4272</v>
      </c>
      <c r="F174" s="1212" t="s">
        <v>4273</v>
      </c>
      <c r="G174" s="1212" t="s">
        <v>4274</v>
      </c>
      <c r="H174" s="1212" t="s">
        <v>4275</v>
      </c>
      <c r="I174" s="1212" t="s">
        <v>4276</v>
      </c>
      <c r="J174" s="1212" t="s">
        <v>4277</v>
      </c>
      <c r="K174" s="1212" t="s">
        <v>4278</v>
      </c>
      <c r="L174" s="1212" t="s">
        <v>4279</v>
      </c>
      <c r="M174" s="1212" t="s">
        <v>4280</v>
      </c>
      <c r="N174" s="1212" t="s">
        <v>4281</v>
      </c>
      <c r="O174" s="1212" t="s">
        <v>4282</v>
      </c>
      <c r="P174" s="1212" t="s">
        <v>4283</v>
      </c>
      <c r="Q174" s="1212" t="s">
        <v>4280</v>
      </c>
      <c r="R174" s="1212" t="s">
        <v>4284</v>
      </c>
      <c r="S174" s="1212" t="s">
        <v>4285</v>
      </c>
      <c r="T174" s="1212" t="s">
        <v>4286</v>
      </c>
      <c r="U174" s="1212" t="s">
        <v>4280</v>
      </c>
      <c r="V174" s="1212" t="s">
        <v>4287</v>
      </c>
      <c r="W174" s="1212" t="s">
        <v>4288</v>
      </c>
      <c r="X174" s="1212" t="s">
        <v>4289</v>
      </c>
      <c r="Y174" s="1212" t="s">
        <v>4290</v>
      </c>
      <c r="Z174" s="1212" t="s">
        <v>4291</v>
      </c>
      <c r="AA174" s="1212" t="s">
        <v>4292</v>
      </c>
      <c r="AB174" s="1212" t="s">
        <v>4293</v>
      </c>
      <c r="AC174" s="1212" t="s">
        <v>4294</v>
      </c>
      <c r="AD174" s="1212" t="s">
        <v>4295</v>
      </c>
      <c r="AE174" s="1212" t="s">
        <v>4296</v>
      </c>
      <c r="AF174" s="1212" t="s">
        <v>4297</v>
      </c>
      <c r="AG174" s="1212" t="s">
        <v>4298</v>
      </c>
      <c r="AH174" s="1212" t="s">
        <v>4299</v>
      </c>
      <c r="AI174" s="1212" t="s">
        <v>4299</v>
      </c>
    </row>
    <row r="175" spans="1:35" ht="30.75" thickTop="1" x14ac:dyDescent="0.25">
      <c r="A175" s="1211" t="s">
        <v>3733</v>
      </c>
      <c r="B175" s="1887"/>
      <c r="C175" s="1887"/>
      <c r="D175" s="1887"/>
      <c r="E175" s="1887"/>
      <c r="F175" s="1887"/>
      <c r="G175" s="1887"/>
      <c r="H175" s="1887"/>
      <c r="I175" s="1887"/>
      <c r="J175" s="1887" t="s">
        <v>3734</v>
      </c>
      <c r="K175" s="1887"/>
      <c r="L175" s="1887" t="s">
        <v>3735</v>
      </c>
      <c r="M175" s="1887" t="s">
        <v>1762</v>
      </c>
      <c r="N175" s="1887" t="s">
        <v>1762</v>
      </c>
      <c r="O175" s="1887" t="s">
        <v>3736</v>
      </c>
      <c r="P175" s="1887" t="s">
        <v>3737</v>
      </c>
      <c r="Q175" s="1887" t="s">
        <v>1762</v>
      </c>
      <c r="R175" s="1887" t="s">
        <v>1762</v>
      </c>
      <c r="S175" s="1887"/>
      <c r="T175" s="1887" t="s">
        <v>1762</v>
      </c>
      <c r="U175" s="1887" t="s">
        <v>1762</v>
      </c>
      <c r="V175" s="1887" t="s">
        <v>1762</v>
      </c>
      <c r="W175" s="1887" t="s">
        <v>1762</v>
      </c>
      <c r="X175" s="1887" t="s">
        <v>1762</v>
      </c>
      <c r="Y175" s="1887" t="s">
        <v>3737</v>
      </c>
      <c r="Z175" s="1887"/>
      <c r="AA175" s="1887" t="s">
        <v>1762</v>
      </c>
      <c r="AB175" s="1887" t="s">
        <v>733</v>
      </c>
      <c r="AC175" s="1887" t="s">
        <v>1762</v>
      </c>
      <c r="AD175" s="1887" t="s">
        <v>3735</v>
      </c>
      <c r="AE175" s="1887"/>
      <c r="AF175" s="1887"/>
      <c r="AG175" s="1887"/>
      <c r="AH175" s="1887"/>
      <c r="AI175" s="1887"/>
    </row>
    <row r="176" spans="1:35" ht="15.75" thickBot="1" x14ac:dyDescent="0.3">
      <c r="A176" s="1212"/>
      <c r="B176" s="1212" t="s">
        <v>3206</v>
      </c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2"/>
      <c r="O176" s="1212"/>
      <c r="P176" s="1212"/>
      <c r="Q176" s="1212"/>
      <c r="R176" s="1212"/>
      <c r="S176" s="1212"/>
      <c r="T176" s="1212"/>
      <c r="U176" s="1212"/>
      <c r="V176" s="1212"/>
      <c r="W176" s="1212"/>
      <c r="X176" s="1212"/>
      <c r="Y176" s="1212"/>
      <c r="Z176" s="1212"/>
      <c r="AA176" s="1212"/>
      <c r="AB176" s="1212"/>
      <c r="AC176" s="1212"/>
      <c r="AD176" s="1212"/>
      <c r="AE176" s="1212"/>
      <c r="AF176" s="1212"/>
      <c r="AG176" s="1212"/>
      <c r="AH176" s="1212"/>
      <c r="AI176" s="1212"/>
    </row>
    <row r="177" spans="1:35" ht="60.75" thickTop="1" x14ac:dyDescent="0.25">
      <c r="A177" s="1887" t="s">
        <v>4100</v>
      </c>
      <c r="B177" s="1887" t="s">
        <v>27</v>
      </c>
      <c r="C177" s="1887" t="s">
        <v>4101</v>
      </c>
      <c r="D177" s="1887" t="s">
        <v>1557</v>
      </c>
      <c r="E177" s="1887" t="s">
        <v>123</v>
      </c>
      <c r="F177" s="1887">
        <v>26000000</v>
      </c>
      <c r="G177" s="1887" t="s">
        <v>7</v>
      </c>
      <c r="H177" s="1887" t="s">
        <v>3741</v>
      </c>
      <c r="I177" s="1887" t="s">
        <v>4102</v>
      </c>
      <c r="J177" s="1887" t="s">
        <v>287</v>
      </c>
      <c r="K177" s="1887" t="s">
        <v>287</v>
      </c>
      <c r="L177" s="1887" t="s">
        <v>3988</v>
      </c>
      <c r="M177" s="1887" t="s">
        <v>3989</v>
      </c>
      <c r="N177" s="1887" t="s">
        <v>4103</v>
      </c>
      <c r="O177" s="1887" t="s">
        <v>4104</v>
      </c>
      <c r="P177" s="1887" t="s">
        <v>4071</v>
      </c>
      <c r="Q177" s="1887" t="s">
        <v>4105</v>
      </c>
      <c r="R177" s="1887" t="s">
        <v>297</v>
      </c>
      <c r="S177" s="1887" t="s">
        <v>297</v>
      </c>
      <c r="T177" s="1887" t="s">
        <v>4106</v>
      </c>
      <c r="U177" s="1887" t="s">
        <v>4107</v>
      </c>
      <c r="V177" s="1887" t="s">
        <v>4108</v>
      </c>
      <c r="W177" s="1887" t="s">
        <v>4109</v>
      </c>
      <c r="X177" s="1887" t="s">
        <v>4110</v>
      </c>
      <c r="Y177" s="1887" t="s">
        <v>4111</v>
      </c>
      <c r="Z177" s="1887" t="s">
        <v>297</v>
      </c>
      <c r="AA177" s="1887" t="s">
        <v>297</v>
      </c>
      <c r="AB177" s="1887" t="s">
        <v>4112</v>
      </c>
      <c r="AC177" s="1887" t="s">
        <v>4113</v>
      </c>
      <c r="AD177" s="1887" t="s">
        <v>297</v>
      </c>
      <c r="AE177" s="1887" t="s">
        <v>4078</v>
      </c>
      <c r="AF177" s="1887" t="s">
        <v>859</v>
      </c>
      <c r="AG177" s="1887" t="s">
        <v>297</v>
      </c>
      <c r="AH177" s="1887" t="s">
        <v>3811</v>
      </c>
      <c r="AI177" s="1887" t="s">
        <v>3812</v>
      </c>
    </row>
    <row r="178" spans="1:35" ht="15.75" thickBot="1" x14ac:dyDescent="0.3">
      <c r="A178" s="1887"/>
      <c r="B178" s="1887" t="s">
        <v>31</v>
      </c>
      <c r="C178" s="1887"/>
      <c r="D178" s="1887"/>
      <c r="E178" s="1887"/>
      <c r="F178" s="1887"/>
      <c r="G178" s="1887"/>
      <c r="H178" s="1887"/>
      <c r="I178" s="1887"/>
      <c r="J178" s="1887"/>
      <c r="K178" s="1887"/>
      <c r="L178" s="1887"/>
      <c r="M178" s="1887"/>
      <c r="N178" s="1887"/>
      <c r="O178" s="1887"/>
      <c r="P178" s="1887"/>
      <c r="Q178" s="1887"/>
      <c r="R178" s="1887"/>
      <c r="S178" s="1887"/>
      <c r="T178" s="1887"/>
      <c r="U178" s="1887"/>
      <c r="V178" s="1887"/>
      <c r="W178" s="1887"/>
      <c r="X178" s="1887"/>
      <c r="Y178" s="1887"/>
      <c r="Z178" s="1887"/>
      <c r="AA178" s="1887"/>
      <c r="AB178" s="1887"/>
      <c r="AC178" s="1887"/>
      <c r="AD178" s="1887"/>
      <c r="AE178" s="1887"/>
      <c r="AF178" s="1887"/>
      <c r="AG178" s="1887"/>
      <c r="AH178" s="1887"/>
      <c r="AI178" s="1887"/>
    </row>
    <row r="179" spans="1:35" ht="15.75" thickTop="1" x14ac:dyDescent="0.25">
      <c r="A179" s="1213" t="s">
        <v>4300</v>
      </c>
      <c r="B179" s="1213"/>
      <c r="C179" s="1213"/>
      <c r="D179" s="1213"/>
      <c r="E179" s="1213"/>
      <c r="F179" s="1213">
        <f>SUM(F177)</f>
        <v>26000000</v>
      </c>
      <c r="G179" s="1213"/>
      <c r="H179" s="1213"/>
      <c r="I179" s="1213"/>
      <c r="J179" s="1213"/>
      <c r="K179" s="1213"/>
      <c r="L179" s="1213"/>
      <c r="M179" s="1213"/>
      <c r="N179" s="1213"/>
      <c r="O179" s="1213"/>
      <c r="P179" s="1213"/>
      <c r="Q179" s="1213"/>
      <c r="R179" s="1213"/>
      <c r="S179" s="1213"/>
      <c r="T179" s="1213"/>
      <c r="U179" s="1213"/>
      <c r="V179" s="1213"/>
      <c r="W179" s="1213"/>
      <c r="X179" s="1213"/>
      <c r="Y179" s="1213"/>
      <c r="Z179" s="1213"/>
      <c r="AA179" s="1213"/>
      <c r="AB179" s="1213"/>
      <c r="AC179" s="1213"/>
      <c r="AD179" s="1213"/>
      <c r="AE179" s="1213"/>
      <c r="AF179" s="1213"/>
      <c r="AG179" s="1213"/>
      <c r="AH179" s="1213"/>
      <c r="AI179" s="1213"/>
    </row>
    <row r="180" spans="1:35" x14ac:dyDescent="0.25">
      <c r="A180" s="752" t="s">
        <v>4301</v>
      </c>
    </row>
  </sheetData>
  <sheetProtection formatCells="0" formatColumns="0" formatRows="0" insertColumns="0" insertRows="0" insertHyperlinks="0" deleteColumns="0" deleteRows="0" sort="0" autoFilter="0" pivotTables="0"/>
  <mergeCells count="34">
    <mergeCell ref="T173:Y173"/>
    <mergeCell ref="T3:Y3"/>
    <mergeCell ref="U109:X109"/>
    <mergeCell ref="Y109:AB109"/>
    <mergeCell ref="C23:K23"/>
    <mergeCell ref="L23:M23"/>
    <mergeCell ref="O23:P23"/>
    <mergeCell ref="Q23:R23"/>
    <mergeCell ref="S23:V23"/>
    <mergeCell ref="W23:Y23"/>
    <mergeCell ref="Z3:AC3"/>
    <mergeCell ref="A22:AA22"/>
    <mergeCell ref="Z173:AC173"/>
    <mergeCell ref="AD3:AG3"/>
    <mergeCell ref="L3:M3"/>
    <mergeCell ref="N3:O3"/>
    <mergeCell ref="A108:B108"/>
    <mergeCell ref="A172:C172"/>
    <mergeCell ref="A1:F1"/>
    <mergeCell ref="AD173:AG173"/>
    <mergeCell ref="C109:K109"/>
    <mergeCell ref="L109:M109"/>
    <mergeCell ref="O109:P109"/>
    <mergeCell ref="Q109:R109"/>
    <mergeCell ref="S109:T109"/>
    <mergeCell ref="C173:K173"/>
    <mergeCell ref="L173:M173"/>
    <mergeCell ref="N173:O173"/>
    <mergeCell ref="P173:Q173"/>
    <mergeCell ref="R173:S173"/>
    <mergeCell ref="A2:F2"/>
    <mergeCell ref="R3:S3"/>
    <mergeCell ref="C3:K3"/>
    <mergeCell ref="P3:Q3"/>
  </mergeCells>
  <pageMargins left="0.25" right="0.25" top="0.75" bottom="0.75" header="0.3" footer="0.3"/>
  <pageSetup paperSize="8" scale="85" fitToHeight="5" orientation="landscape" r:id="rId1"/>
  <headerFooter>
    <oddHeader>&amp;L&amp;B&amp;G&amp;C&amp;HProcurement Plan - Consultancy Services</oddHeader>
    <oddFooter>&amp;L&amp;FBPP Procurement Plan&amp;C&amp;P of &amp;N 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8"/>
  <sheetViews>
    <sheetView view="pageBreakPreview" zoomScale="67" zoomScaleNormal="51" zoomScaleSheetLayoutView="67" workbookViewId="0">
      <selection activeCell="AG1" sqref="AG1"/>
    </sheetView>
  </sheetViews>
  <sheetFormatPr defaultRowHeight="15" x14ac:dyDescent="0.2"/>
  <cols>
    <col min="1" max="1" width="88.28515625" style="1889" customWidth="1"/>
    <col min="2" max="2" width="27" style="1889" customWidth="1"/>
    <col min="3" max="3" width="15.42578125" style="1889" bestFit="1" customWidth="1"/>
    <col min="4" max="4" width="14.42578125" style="1889" customWidth="1"/>
    <col min="5" max="5" width="14" style="1889" bestFit="1" customWidth="1"/>
    <col min="6" max="6" width="21.140625" style="1889" customWidth="1"/>
    <col min="7" max="7" width="27.42578125" style="1889" customWidth="1"/>
    <col min="8" max="9" width="19" style="1889" customWidth="1"/>
    <col min="10" max="10" width="10.85546875" style="1889" bestFit="1" customWidth="1"/>
    <col min="11" max="11" width="31.42578125" style="1889" customWidth="1"/>
    <col min="12" max="12" width="16.28515625" style="1889" bestFit="1" customWidth="1"/>
    <col min="13" max="13" width="25.5703125" style="1889" customWidth="1"/>
    <col min="14" max="14" width="20.42578125" style="1889" customWidth="1"/>
    <col min="15" max="15" width="24.42578125" style="1889" customWidth="1"/>
    <col min="16" max="16" width="18.5703125" style="1889" customWidth="1"/>
    <col min="17" max="17" width="15.7109375" style="1889" bestFit="1" customWidth="1"/>
    <col min="18" max="18" width="18.85546875" style="1889" customWidth="1"/>
    <col min="19" max="19" width="19.42578125" style="1889" customWidth="1"/>
    <col min="20" max="20" width="14" style="1889" customWidth="1"/>
    <col min="21" max="21" width="16.28515625" style="1889" bestFit="1" customWidth="1"/>
    <col min="22" max="22" width="30" style="1889" customWidth="1"/>
    <col min="23" max="23" width="22.5703125" style="1889" customWidth="1"/>
    <col min="24" max="24" width="28.5703125" style="1889" customWidth="1"/>
    <col min="25" max="25" width="27" style="1889" customWidth="1"/>
    <col min="26" max="26" width="29.5703125" style="1889" customWidth="1"/>
    <col min="27" max="27" width="18.5703125" style="1889" customWidth="1"/>
    <col min="28" max="28" width="19" style="1889" customWidth="1"/>
    <col min="29" max="30" width="24" style="1889" customWidth="1"/>
    <col min="31" max="31" width="22.5703125" style="1889" customWidth="1"/>
    <col min="32" max="32" width="13.5703125" style="1889" customWidth="1"/>
    <col min="33" max="33" width="31.85546875" style="1889" customWidth="1"/>
    <col min="34" max="34" width="36.42578125" style="1889" customWidth="1"/>
    <col min="35" max="16384" width="9.140625" style="1889"/>
  </cols>
  <sheetData>
    <row r="1" spans="1:34" ht="66" customHeight="1" x14ac:dyDescent="0.25">
      <c r="A1" s="3053" t="s">
        <v>6416</v>
      </c>
      <c r="B1" s="3054"/>
      <c r="C1" s="3054"/>
      <c r="D1" s="1214"/>
      <c r="E1" s="1214"/>
      <c r="F1" s="1214"/>
      <c r="G1" s="1214"/>
      <c r="H1" s="1214"/>
      <c r="I1" s="1214"/>
      <c r="J1" s="1214"/>
      <c r="K1" s="1214"/>
      <c r="L1" s="1214"/>
      <c r="M1" s="1215"/>
    </row>
    <row r="2" spans="1:34" ht="18" x14ac:dyDescent="0.2">
      <c r="A2" s="2233" t="s">
        <v>6417</v>
      </c>
      <c r="B2" s="3035"/>
      <c r="C2" s="3035"/>
      <c r="D2" s="3035"/>
      <c r="E2" s="3035"/>
      <c r="F2" s="3035"/>
      <c r="G2" s="3035"/>
      <c r="H2" s="3035"/>
      <c r="I2" s="3035"/>
      <c r="J2" s="3035"/>
      <c r="K2" s="3035"/>
      <c r="L2" s="3035"/>
      <c r="M2" s="3035"/>
      <c r="N2" s="3035"/>
      <c r="O2" s="3035"/>
      <c r="P2" s="3035"/>
      <c r="Q2" s="3035"/>
      <c r="R2" s="3035"/>
      <c r="S2" s="3035"/>
      <c r="T2" s="3035"/>
      <c r="U2" s="3035"/>
      <c r="V2" s="3035"/>
      <c r="W2" s="3035"/>
      <c r="X2" s="3035"/>
      <c r="Y2" s="3035"/>
      <c r="Z2" s="3035"/>
      <c r="AA2" s="3035"/>
      <c r="AB2" s="3035"/>
      <c r="AC2" s="3035"/>
      <c r="AD2" s="3035"/>
      <c r="AE2" s="3035"/>
      <c r="AF2" s="3035"/>
      <c r="AG2" s="3035"/>
      <c r="AH2" s="3035"/>
    </row>
    <row r="3" spans="1:34" x14ac:dyDescent="0.2">
      <c r="A3" s="2217"/>
      <c r="B3" s="3025" t="s">
        <v>4259</v>
      </c>
      <c r="C3" s="3026"/>
      <c r="D3" s="3026"/>
      <c r="E3" s="3026"/>
      <c r="F3" s="3026"/>
      <c r="G3" s="3026"/>
      <c r="H3" s="3026"/>
      <c r="I3" s="3026"/>
      <c r="J3" s="3027"/>
      <c r="K3" s="3025" t="s">
        <v>4260</v>
      </c>
      <c r="L3" s="3027"/>
      <c r="M3" s="3025" t="s">
        <v>4261</v>
      </c>
      <c r="N3" s="3027"/>
      <c r="O3" s="3025" t="s">
        <v>4262</v>
      </c>
      <c r="P3" s="3027"/>
      <c r="Q3" s="3025" t="s">
        <v>4263</v>
      </c>
      <c r="R3" s="3027"/>
      <c r="S3" s="3025" t="s">
        <v>4264</v>
      </c>
      <c r="T3" s="3026"/>
      <c r="U3" s="3026"/>
      <c r="V3" s="3026"/>
      <c r="W3" s="3026"/>
      <c r="X3" s="3027"/>
      <c r="Y3" s="3025" t="s">
        <v>4265</v>
      </c>
      <c r="Z3" s="3026"/>
      <c r="AA3" s="3026"/>
      <c r="AB3" s="3027"/>
      <c r="AC3" s="3025" t="s">
        <v>4266</v>
      </c>
      <c r="AD3" s="3026"/>
      <c r="AE3" s="3026"/>
      <c r="AF3" s="3027"/>
      <c r="AG3" s="1887" t="s">
        <v>4267</v>
      </c>
      <c r="AH3" s="1887" t="s">
        <v>4268</v>
      </c>
    </row>
    <row r="4" spans="1:34" ht="71.25" customHeight="1" thickBot="1" x14ac:dyDescent="0.25">
      <c r="A4" s="1212" t="s">
        <v>4269</v>
      </c>
      <c r="B4" s="1212" t="s">
        <v>4270</v>
      </c>
      <c r="C4" s="1212" t="s">
        <v>4271</v>
      </c>
      <c r="D4" s="1212" t="s">
        <v>4272</v>
      </c>
      <c r="E4" s="1212" t="s">
        <v>4273</v>
      </c>
      <c r="F4" s="1212" t="s">
        <v>4274</v>
      </c>
      <c r="G4" s="1212" t="s">
        <v>4275</v>
      </c>
      <c r="H4" s="1212" t="s">
        <v>4276</v>
      </c>
      <c r="I4" s="1212" t="s">
        <v>4277</v>
      </c>
      <c r="J4" s="1212" t="s">
        <v>4278</v>
      </c>
      <c r="K4" s="1212" t="s">
        <v>4279</v>
      </c>
      <c r="L4" s="1212" t="s">
        <v>4280</v>
      </c>
      <c r="M4" s="1212" t="s">
        <v>4281</v>
      </c>
      <c r="N4" s="1212" t="s">
        <v>4282</v>
      </c>
      <c r="O4" s="1212" t="s">
        <v>4283</v>
      </c>
      <c r="P4" s="1212" t="s">
        <v>4280</v>
      </c>
      <c r="Q4" s="1212" t="s">
        <v>4284</v>
      </c>
      <c r="R4" s="1219" t="s">
        <v>4803</v>
      </c>
      <c r="S4" s="1212" t="s">
        <v>4286</v>
      </c>
      <c r="T4" s="1212" t="s">
        <v>4280</v>
      </c>
      <c r="U4" s="1212" t="s">
        <v>4287</v>
      </c>
      <c r="V4" s="1219" t="s">
        <v>4804</v>
      </c>
      <c r="W4" s="1212" t="s">
        <v>4289</v>
      </c>
      <c r="X4" s="1219" t="s">
        <v>4115</v>
      </c>
      <c r="Y4" s="1212" t="s">
        <v>4291</v>
      </c>
      <c r="Z4" s="1212" t="s">
        <v>4292</v>
      </c>
      <c r="AA4" s="1212" t="s">
        <v>4293</v>
      </c>
      <c r="AB4" s="1212" t="s">
        <v>4294</v>
      </c>
      <c r="AC4" s="1219" t="s">
        <v>4114</v>
      </c>
      <c r="AD4" s="1212" t="s">
        <v>4296</v>
      </c>
      <c r="AE4" s="1212" t="s">
        <v>4297</v>
      </c>
      <c r="AF4" s="1212" t="s">
        <v>4298</v>
      </c>
      <c r="AG4" s="1219" t="s">
        <v>4721</v>
      </c>
      <c r="AH4" s="1212" t="s">
        <v>4299</v>
      </c>
    </row>
    <row r="5" spans="1:34" ht="45.75" thickTop="1" x14ac:dyDescent="0.2">
      <c r="A5" s="2217" t="s">
        <v>3733</v>
      </c>
      <c r="B5" s="1220"/>
      <c r="C5" s="1220"/>
      <c r="D5" s="1220"/>
      <c r="E5" s="1220"/>
      <c r="F5" s="1220"/>
      <c r="G5" s="1220"/>
      <c r="H5" s="1220"/>
      <c r="I5" s="1220" t="s">
        <v>3734</v>
      </c>
      <c r="J5" s="1220"/>
      <c r="K5" s="1220" t="s">
        <v>3735</v>
      </c>
      <c r="L5" s="1220" t="s">
        <v>1762</v>
      </c>
      <c r="M5" s="1220" t="s">
        <v>1762</v>
      </c>
      <c r="N5" s="1220" t="s">
        <v>3736</v>
      </c>
      <c r="O5" s="1220" t="s">
        <v>3737</v>
      </c>
      <c r="P5" s="1220" t="s">
        <v>1762</v>
      </c>
      <c r="Q5" s="1220" t="s">
        <v>1762</v>
      </c>
      <c r="R5" s="1220"/>
      <c r="S5" s="1220" t="s">
        <v>1762</v>
      </c>
      <c r="T5" s="1220" t="s">
        <v>1762</v>
      </c>
      <c r="U5" s="1220" t="s">
        <v>1762</v>
      </c>
      <c r="V5" s="1220" t="s">
        <v>1762</v>
      </c>
      <c r="W5" s="1220" t="s">
        <v>1762</v>
      </c>
      <c r="X5" s="1220" t="s">
        <v>3737</v>
      </c>
      <c r="Y5" s="1220"/>
      <c r="Z5" s="1220" t="s">
        <v>1762</v>
      </c>
      <c r="AA5" s="1220" t="s">
        <v>733</v>
      </c>
      <c r="AB5" s="1220" t="s">
        <v>1762</v>
      </c>
      <c r="AC5" s="1220" t="s">
        <v>3735</v>
      </c>
      <c r="AD5" s="1220"/>
      <c r="AE5" s="1220"/>
      <c r="AF5" s="1220"/>
      <c r="AG5" s="1220"/>
      <c r="AH5" s="1220"/>
    </row>
    <row r="6" spans="1:34" ht="15.75" thickBot="1" x14ac:dyDescent="0.25">
      <c r="A6" s="1218"/>
      <c r="B6" s="1218"/>
      <c r="C6" s="1218"/>
      <c r="D6" s="1218"/>
      <c r="E6" s="1218"/>
      <c r="F6" s="1218"/>
      <c r="G6" s="1218"/>
      <c r="H6" s="1218"/>
      <c r="I6" s="1218"/>
      <c r="J6" s="1218"/>
      <c r="K6" s="1218"/>
      <c r="L6" s="1218"/>
      <c r="M6" s="1218"/>
      <c r="N6" s="1218"/>
      <c r="O6" s="1218"/>
      <c r="P6" s="1218"/>
      <c r="Q6" s="1218"/>
      <c r="R6" s="1218"/>
      <c r="S6" s="1218"/>
      <c r="T6" s="1218"/>
      <c r="U6" s="1218"/>
      <c r="V6" s="1218"/>
      <c r="W6" s="1218"/>
      <c r="X6" s="1218"/>
      <c r="Y6" s="1218"/>
      <c r="Z6" s="1218"/>
      <c r="AA6" s="1218"/>
      <c r="AB6" s="1218"/>
      <c r="AC6" s="1218"/>
      <c r="AD6" s="1218"/>
      <c r="AE6" s="1218"/>
      <c r="AF6" s="1218"/>
      <c r="AG6" s="1218"/>
      <c r="AH6" s="1218"/>
    </row>
    <row r="7" spans="1:34" ht="45.75" thickTop="1" x14ac:dyDescent="0.2">
      <c r="A7" s="1220" t="s">
        <v>4165</v>
      </c>
      <c r="B7" s="1220" t="s">
        <v>4166</v>
      </c>
      <c r="C7" s="1887" t="s">
        <v>1026</v>
      </c>
      <c r="D7" s="1220" t="s">
        <v>123</v>
      </c>
      <c r="E7" s="1221">
        <v>1250000</v>
      </c>
      <c r="F7" s="1220"/>
      <c r="G7" s="1220" t="s">
        <v>3787</v>
      </c>
      <c r="H7" s="1220" t="s">
        <v>3742</v>
      </c>
      <c r="I7" s="1220" t="s">
        <v>297</v>
      </c>
      <c r="J7" s="1220" t="s">
        <v>287</v>
      </c>
      <c r="K7" s="1220" t="s">
        <v>4167</v>
      </c>
      <c r="L7" s="1220" t="s">
        <v>4168</v>
      </c>
      <c r="M7" s="1220" t="s">
        <v>4169</v>
      </c>
      <c r="N7" s="1220" t="s">
        <v>4170</v>
      </c>
      <c r="O7" s="1220" t="s">
        <v>4171</v>
      </c>
      <c r="P7" s="1220" t="s">
        <v>4172</v>
      </c>
      <c r="Q7" s="1220" t="s">
        <v>4173</v>
      </c>
      <c r="R7" s="1220" t="s">
        <v>4174</v>
      </c>
      <c r="S7" s="1220" t="s">
        <v>4175</v>
      </c>
      <c r="T7" s="1220" t="s">
        <v>4176</v>
      </c>
      <c r="U7" s="1220" t="s">
        <v>4177</v>
      </c>
      <c r="V7" s="1220" t="s">
        <v>4178</v>
      </c>
      <c r="W7" s="1220" t="s">
        <v>297</v>
      </c>
      <c r="X7" s="1220" t="s">
        <v>4179</v>
      </c>
      <c r="Y7" s="1221">
        <v>1250000</v>
      </c>
      <c r="Z7" s="1220" t="s">
        <v>297</v>
      </c>
      <c r="AA7" s="1220" t="s">
        <v>4180</v>
      </c>
      <c r="AB7" s="1220" t="s">
        <v>4181</v>
      </c>
      <c r="AC7" s="1220" t="s">
        <v>297</v>
      </c>
      <c r="AD7" s="1220" t="s">
        <v>4182</v>
      </c>
      <c r="AE7" s="1220" t="s">
        <v>4182</v>
      </c>
      <c r="AF7" s="1221">
        <v>1250000</v>
      </c>
      <c r="AG7" s="1220" t="s">
        <v>4183</v>
      </c>
      <c r="AH7" s="1220" t="s">
        <v>4184</v>
      </c>
    </row>
    <row r="8" spans="1:34" x14ac:dyDescent="0.2">
      <c r="A8" s="1220"/>
      <c r="B8" s="1220"/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  <c r="AC8" s="1220"/>
      <c r="AD8" s="1220"/>
      <c r="AE8" s="1220"/>
      <c r="AF8" s="1220"/>
      <c r="AG8" s="1220"/>
      <c r="AH8" s="1220"/>
    </row>
    <row r="9" spans="1:34" ht="45" x14ac:dyDescent="0.2">
      <c r="A9" s="1220" t="s">
        <v>4185</v>
      </c>
      <c r="B9" s="1220" t="s">
        <v>4186</v>
      </c>
      <c r="C9" s="1887" t="s">
        <v>1039</v>
      </c>
      <c r="D9" s="1220"/>
      <c r="E9" s="1221">
        <v>2450000</v>
      </c>
      <c r="F9" s="1220"/>
      <c r="G9" s="1220" t="s">
        <v>3787</v>
      </c>
      <c r="H9" s="1220" t="s">
        <v>3742</v>
      </c>
      <c r="I9" s="1220" t="s">
        <v>297</v>
      </c>
      <c r="J9" s="1220" t="s">
        <v>287</v>
      </c>
      <c r="K9" s="1220" t="s">
        <v>4167</v>
      </c>
      <c r="L9" s="1220" t="s">
        <v>4168</v>
      </c>
      <c r="M9" s="1220" t="s">
        <v>4169</v>
      </c>
      <c r="N9" s="1220" t="s">
        <v>4170</v>
      </c>
      <c r="O9" s="1220" t="s">
        <v>4171</v>
      </c>
      <c r="P9" s="1220" t="s">
        <v>4172</v>
      </c>
      <c r="Q9" s="1220" t="s">
        <v>4173</v>
      </c>
      <c r="R9" s="1220" t="s">
        <v>4174</v>
      </c>
      <c r="S9" s="1220" t="s">
        <v>4175</v>
      </c>
      <c r="T9" s="1220" t="s">
        <v>4176</v>
      </c>
      <c r="U9" s="1220" t="s">
        <v>4177</v>
      </c>
      <c r="V9" s="1220" t="s">
        <v>4178</v>
      </c>
      <c r="W9" s="1220" t="s">
        <v>297</v>
      </c>
      <c r="X9" s="1220" t="s">
        <v>4179</v>
      </c>
      <c r="Y9" s="1221">
        <v>2450000</v>
      </c>
      <c r="Z9" s="1220" t="s">
        <v>297</v>
      </c>
      <c r="AA9" s="1220" t="s">
        <v>4180</v>
      </c>
      <c r="AB9" s="1220" t="s">
        <v>4181</v>
      </c>
      <c r="AC9" s="1220" t="s">
        <v>297</v>
      </c>
      <c r="AD9" s="1220" t="s">
        <v>4187</v>
      </c>
      <c r="AE9" s="1220" t="s">
        <v>4188</v>
      </c>
      <c r="AF9" s="1220" t="s">
        <v>297</v>
      </c>
      <c r="AG9" s="1220" t="s">
        <v>4183</v>
      </c>
      <c r="AH9" s="1220" t="s">
        <v>4184</v>
      </c>
    </row>
    <row r="10" spans="1:34" x14ac:dyDescent="0.2">
      <c r="A10" s="1220"/>
      <c r="B10" s="1220"/>
      <c r="C10" s="1220"/>
      <c r="D10" s="1220"/>
      <c r="E10" s="1220"/>
      <c r="F10" s="1220"/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  <c r="AA10" s="1220"/>
      <c r="AB10" s="1220"/>
      <c r="AC10" s="1220"/>
      <c r="AD10" s="1220"/>
      <c r="AE10" s="1220"/>
      <c r="AF10" s="1220"/>
      <c r="AG10" s="1220"/>
      <c r="AH10" s="1220"/>
    </row>
    <row r="11" spans="1:34" ht="45" x14ac:dyDescent="0.2">
      <c r="A11" s="1220" t="s">
        <v>4189</v>
      </c>
      <c r="B11" s="1220" t="s">
        <v>4190</v>
      </c>
      <c r="C11" s="1887" t="s">
        <v>1042</v>
      </c>
      <c r="D11" s="1220" t="s">
        <v>123</v>
      </c>
      <c r="E11" s="1221">
        <v>2100000</v>
      </c>
      <c r="F11" s="1220"/>
      <c r="G11" s="1220" t="s">
        <v>3787</v>
      </c>
      <c r="H11" s="1220" t="s">
        <v>3742</v>
      </c>
      <c r="I11" s="1220" t="s">
        <v>297</v>
      </c>
      <c r="J11" s="1220" t="s">
        <v>287</v>
      </c>
      <c r="K11" s="1220" t="s">
        <v>4191</v>
      </c>
      <c r="L11" s="1220" t="s">
        <v>4192</v>
      </c>
      <c r="M11" s="1220" t="s">
        <v>4193</v>
      </c>
      <c r="N11" s="1220" t="s">
        <v>4194</v>
      </c>
      <c r="O11" s="1220" t="s">
        <v>3846</v>
      </c>
      <c r="P11" s="1220" t="s">
        <v>4195</v>
      </c>
      <c r="Q11" s="1220" t="s">
        <v>4108</v>
      </c>
      <c r="R11" s="1220" t="s">
        <v>4196</v>
      </c>
      <c r="S11" s="1220" t="s">
        <v>4197</v>
      </c>
      <c r="T11" s="1220" t="s">
        <v>4198</v>
      </c>
      <c r="U11" s="1220" t="s">
        <v>4199</v>
      </c>
      <c r="V11" s="1220" t="s">
        <v>4200</v>
      </c>
      <c r="W11" s="1220" t="s">
        <v>297</v>
      </c>
      <c r="X11" s="1220" t="s">
        <v>4201</v>
      </c>
      <c r="Y11" s="1221">
        <v>2100000</v>
      </c>
      <c r="Z11" s="1220" t="s">
        <v>297</v>
      </c>
      <c r="AA11" s="1220" t="s">
        <v>4202</v>
      </c>
      <c r="AB11" s="1220" t="s">
        <v>4203</v>
      </c>
      <c r="AC11" s="1220" t="s">
        <v>297</v>
      </c>
      <c r="AD11" s="1220" t="s">
        <v>4204</v>
      </c>
      <c r="AE11" s="1220" t="s">
        <v>4205</v>
      </c>
      <c r="AF11" s="1221">
        <v>2100000</v>
      </c>
      <c r="AG11" s="1220" t="s">
        <v>4183</v>
      </c>
      <c r="AH11" s="1220" t="s">
        <v>4184</v>
      </c>
    </row>
    <row r="12" spans="1:34" x14ac:dyDescent="0.2">
      <c r="A12" s="1220"/>
      <c r="B12" s="1220"/>
      <c r="C12" s="1220"/>
      <c r="D12" s="1220"/>
      <c r="E12" s="1220"/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  <c r="AA12" s="1220"/>
      <c r="AB12" s="1220"/>
      <c r="AC12" s="1220"/>
      <c r="AD12" s="1220"/>
      <c r="AE12" s="1220"/>
      <c r="AF12" s="1220"/>
      <c r="AG12" s="1220"/>
      <c r="AH12" s="1220"/>
    </row>
    <row r="13" spans="1:34" ht="45" x14ac:dyDescent="0.2">
      <c r="A13" s="1220" t="s">
        <v>4206</v>
      </c>
      <c r="B13" s="1220" t="s">
        <v>4207</v>
      </c>
      <c r="C13" s="1887" t="s">
        <v>1046</v>
      </c>
      <c r="D13" s="1220" t="s">
        <v>123</v>
      </c>
      <c r="E13" s="1221">
        <v>6077500</v>
      </c>
      <c r="F13" s="1220"/>
      <c r="G13" s="1220" t="s">
        <v>3741</v>
      </c>
      <c r="H13" s="1220" t="s">
        <v>3742</v>
      </c>
      <c r="I13" s="1220" t="s">
        <v>297</v>
      </c>
      <c r="J13" s="1220" t="s">
        <v>287</v>
      </c>
      <c r="K13" s="1220" t="s">
        <v>4208</v>
      </c>
      <c r="L13" s="1220" t="s">
        <v>4209</v>
      </c>
      <c r="M13" s="1220" t="s">
        <v>4210</v>
      </c>
      <c r="N13" s="1220" t="s">
        <v>4211</v>
      </c>
      <c r="O13" s="1220" t="s">
        <v>4212</v>
      </c>
      <c r="P13" s="1220" t="s">
        <v>4213</v>
      </c>
      <c r="Q13" s="1220" t="s">
        <v>4110</v>
      </c>
      <c r="R13" s="1220" t="s">
        <v>4214</v>
      </c>
      <c r="S13" s="1220" t="s">
        <v>4215</v>
      </c>
      <c r="T13" s="1220" t="s">
        <v>4216</v>
      </c>
      <c r="U13" s="1220" t="s">
        <v>4217</v>
      </c>
      <c r="V13" s="1220" t="s">
        <v>4218</v>
      </c>
      <c r="W13" s="1220" t="s">
        <v>297</v>
      </c>
      <c r="X13" s="1220" t="s">
        <v>4219</v>
      </c>
      <c r="Y13" s="1221">
        <v>6077500</v>
      </c>
      <c r="Z13" s="1220" t="s">
        <v>297</v>
      </c>
      <c r="AA13" s="1220" t="s">
        <v>4220</v>
      </c>
      <c r="AB13" s="1220" t="s">
        <v>4221</v>
      </c>
      <c r="AC13" s="1220" t="s">
        <v>297</v>
      </c>
      <c r="AD13" s="1220" t="s">
        <v>4222</v>
      </c>
      <c r="AE13" s="1220" t="s">
        <v>4223</v>
      </c>
      <c r="AF13" s="1220" t="s">
        <v>297</v>
      </c>
      <c r="AG13" s="1220" t="s">
        <v>4183</v>
      </c>
      <c r="AH13" s="1220" t="s">
        <v>4184</v>
      </c>
    </row>
    <row r="14" spans="1:34" ht="15.75" thickBot="1" x14ac:dyDescent="0.25">
      <c r="A14" s="1220"/>
      <c r="B14" s="1220"/>
      <c r="C14" s="1220"/>
      <c r="D14" s="1220"/>
      <c r="E14" s="1220"/>
      <c r="F14" s="1220"/>
      <c r="G14" s="1220"/>
      <c r="H14" s="1220"/>
      <c r="I14" s="1220"/>
      <c r="J14" s="1220"/>
      <c r="K14" s="1220"/>
      <c r="L14" s="1220"/>
      <c r="M14" s="1220"/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  <c r="AA14" s="1220"/>
      <c r="AB14" s="1220"/>
      <c r="AC14" s="1220"/>
      <c r="AD14" s="1220"/>
      <c r="AE14" s="1220"/>
      <c r="AF14" s="1220"/>
      <c r="AG14" s="1220"/>
      <c r="AH14" s="1220"/>
    </row>
    <row r="15" spans="1:34" ht="15.75" thickTop="1" x14ac:dyDescent="0.2">
      <c r="A15" s="1222" t="s">
        <v>4300</v>
      </c>
      <c r="B15" s="1222"/>
      <c r="C15" s="1222"/>
      <c r="D15" s="1222"/>
      <c r="E15" s="1222">
        <f>SUM(E7,E9,E11,E13)</f>
        <v>11877500</v>
      </c>
      <c r="F15" s="1222"/>
      <c r="G15" s="1222"/>
      <c r="H15" s="1222"/>
      <c r="I15" s="1222"/>
      <c r="J15" s="1222"/>
      <c r="K15" s="1222"/>
      <c r="L15" s="1222"/>
      <c r="M15" s="1222"/>
      <c r="N15" s="1222"/>
      <c r="O15" s="1222"/>
      <c r="P15" s="1222"/>
      <c r="Q15" s="1222"/>
      <c r="R15" s="1222"/>
      <c r="S15" s="1222"/>
      <c r="T15" s="1222"/>
      <c r="U15" s="1222"/>
      <c r="V15" s="1222"/>
      <c r="W15" s="1222"/>
      <c r="X15" s="1222"/>
      <c r="Y15" s="1222">
        <f>SUM(Y7,Y9,Y11,Y13)</f>
        <v>11877500</v>
      </c>
      <c r="Z15" s="1222"/>
      <c r="AA15" s="1222"/>
      <c r="AB15" s="1222"/>
      <c r="AC15" s="1222"/>
      <c r="AD15" s="1222"/>
      <c r="AE15" s="1222"/>
      <c r="AF15" s="1222">
        <f>SUM(AF7,AF11)</f>
        <v>3350000</v>
      </c>
      <c r="AG15" s="1222"/>
      <c r="AH15" s="1222"/>
    </row>
    <row r="16" spans="1:34" x14ac:dyDescent="0.2">
      <c r="A16" s="1889" t="s">
        <v>4301</v>
      </c>
    </row>
    <row r="20" spans="1:26" x14ac:dyDescent="0.2">
      <c r="A20" s="3034" t="s">
        <v>0</v>
      </c>
      <c r="B20" s="3033"/>
      <c r="C20" s="3033"/>
      <c r="D20" s="3033"/>
      <c r="E20" s="3033"/>
      <c r="F20" s="3033"/>
      <c r="G20" s="3033"/>
      <c r="H20" s="3033"/>
      <c r="I20" s="3033"/>
      <c r="J20" s="3033"/>
      <c r="K20" s="3033"/>
      <c r="L20" s="3033"/>
      <c r="M20" s="3033"/>
      <c r="N20" s="3033"/>
      <c r="O20" s="3033"/>
      <c r="P20" s="3033"/>
      <c r="Q20" s="3033"/>
      <c r="R20" s="3033"/>
      <c r="S20" s="3033"/>
      <c r="T20" s="3033"/>
      <c r="U20" s="3033"/>
      <c r="V20" s="3033"/>
      <c r="W20" s="3033"/>
      <c r="X20" s="3033"/>
      <c r="Y20" s="3033"/>
      <c r="Z20" s="3033"/>
    </row>
    <row r="21" spans="1:26" ht="45" x14ac:dyDescent="0.2">
      <c r="A21" s="2217"/>
      <c r="B21" s="3025" t="s">
        <v>4259</v>
      </c>
      <c r="C21" s="3026"/>
      <c r="D21" s="3026"/>
      <c r="E21" s="3026"/>
      <c r="F21" s="3026"/>
      <c r="G21" s="3026"/>
      <c r="H21" s="3026"/>
      <c r="I21" s="3026"/>
      <c r="J21" s="3027"/>
      <c r="K21" s="3025" t="s">
        <v>4302</v>
      </c>
      <c r="L21" s="3027"/>
      <c r="M21" s="1887" t="s">
        <v>4303</v>
      </c>
      <c r="N21" s="3025" t="s">
        <v>4304</v>
      </c>
      <c r="O21" s="3027"/>
      <c r="P21" s="3025" t="s">
        <v>4305</v>
      </c>
      <c r="Q21" s="3027"/>
      <c r="R21" s="3025" t="s">
        <v>4265</v>
      </c>
      <c r="S21" s="3026"/>
      <c r="T21" s="3026"/>
      <c r="U21" s="3027"/>
      <c r="V21" s="3025" t="s">
        <v>4306</v>
      </c>
      <c r="W21" s="3026"/>
      <c r="X21" s="3027"/>
      <c r="Y21" s="1887" t="s">
        <v>4267</v>
      </c>
      <c r="Z21" s="1887" t="s">
        <v>4268</v>
      </c>
    </row>
    <row r="22" spans="1:26" ht="60.75" thickBot="1" x14ac:dyDescent="0.25">
      <c r="A22" s="1212" t="s">
        <v>4269</v>
      </c>
      <c r="B22" s="1212" t="s">
        <v>4270</v>
      </c>
      <c r="C22" s="1212" t="s">
        <v>4271</v>
      </c>
      <c r="D22" s="1212" t="s">
        <v>4272</v>
      </c>
      <c r="E22" s="1212" t="s">
        <v>4273</v>
      </c>
      <c r="F22" s="1212" t="s">
        <v>4274</v>
      </c>
      <c r="G22" s="1212" t="s">
        <v>4275</v>
      </c>
      <c r="H22" s="1212" t="s">
        <v>4276</v>
      </c>
      <c r="I22" s="1212" t="s">
        <v>4277</v>
      </c>
      <c r="J22" s="1212" t="s">
        <v>4278</v>
      </c>
      <c r="K22" s="1212" t="s">
        <v>4279</v>
      </c>
      <c r="L22" s="1212" t="s">
        <v>4280</v>
      </c>
      <c r="M22" s="1212" t="s">
        <v>4307</v>
      </c>
      <c r="N22" s="1212" t="s">
        <v>4308</v>
      </c>
      <c r="O22" s="1219" t="s">
        <v>4122</v>
      </c>
      <c r="P22" s="1212" t="s">
        <v>4310</v>
      </c>
      <c r="Q22" s="1212" t="s">
        <v>4311</v>
      </c>
      <c r="R22" s="1212" t="s">
        <v>4291</v>
      </c>
      <c r="S22" s="1212" t="s">
        <v>4292</v>
      </c>
      <c r="T22" s="1212" t="s">
        <v>4293</v>
      </c>
      <c r="U22" s="1212" t="s">
        <v>4294</v>
      </c>
      <c r="V22" s="1219" t="s">
        <v>4114</v>
      </c>
      <c r="W22" s="1212" t="s">
        <v>4312</v>
      </c>
      <c r="X22" s="1219" t="s">
        <v>6360</v>
      </c>
      <c r="Y22" s="1219" t="s">
        <v>4721</v>
      </c>
      <c r="Z22" s="1219" t="s">
        <v>4721</v>
      </c>
    </row>
    <row r="23" spans="1:26" ht="45.75" thickTop="1" x14ac:dyDescent="0.2">
      <c r="A23" s="2217" t="s">
        <v>3733</v>
      </c>
      <c r="B23" s="1220"/>
      <c r="C23" s="1220"/>
      <c r="D23" s="1220"/>
      <c r="E23" s="1220"/>
      <c r="F23" s="1220"/>
      <c r="G23" s="1220"/>
      <c r="H23" s="1220"/>
      <c r="I23" s="1220" t="s">
        <v>3734</v>
      </c>
      <c r="J23" s="1220"/>
      <c r="K23" s="1220" t="s">
        <v>3735</v>
      </c>
      <c r="L23" s="1220" t="s">
        <v>1762</v>
      </c>
      <c r="M23" s="1220" t="s">
        <v>3737</v>
      </c>
      <c r="N23" s="1220" t="s">
        <v>3794</v>
      </c>
      <c r="O23" s="1220" t="s">
        <v>3794</v>
      </c>
      <c r="P23" s="1220" t="s">
        <v>3735</v>
      </c>
      <c r="Q23" s="1220" t="s">
        <v>3737</v>
      </c>
      <c r="R23" s="1220"/>
      <c r="S23" s="1220" t="s">
        <v>1762</v>
      </c>
      <c r="T23" s="1220" t="s">
        <v>733</v>
      </c>
      <c r="U23" s="1220" t="s">
        <v>1762</v>
      </c>
      <c r="V23" s="1220" t="s">
        <v>3735</v>
      </c>
      <c r="W23" s="1220"/>
      <c r="X23" s="1220" t="s">
        <v>1762</v>
      </c>
      <c r="Y23" s="1220"/>
      <c r="Z23" s="1220"/>
    </row>
    <row r="24" spans="1:26" ht="15.75" thickBot="1" x14ac:dyDescent="0.25">
      <c r="A24" s="1218"/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N24" s="1218"/>
      <c r="O24" s="1218"/>
      <c r="P24" s="1218"/>
      <c r="Q24" s="1218"/>
      <c r="R24" s="1218"/>
      <c r="S24" s="1218"/>
      <c r="T24" s="1218"/>
      <c r="U24" s="1218"/>
      <c r="V24" s="1218"/>
      <c r="W24" s="1218"/>
      <c r="X24" s="1218"/>
      <c r="Y24" s="1218"/>
      <c r="Z24" s="1218"/>
    </row>
    <row r="25" spans="1:26" ht="60.75" thickTop="1" x14ac:dyDescent="0.2">
      <c r="A25" s="1220" t="s">
        <v>4224</v>
      </c>
      <c r="B25" s="1220" t="s">
        <v>4225</v>
      </c>
      <c r="C25" s="1887" t="s">
        <v>1026</v>
      </c>
      <c r="D25" s="1220" t="s">
        <v>3816</v>
      </c>
      <c r="E25" s="1221">
        <v>7775000</v>
      </c>
      <c r="F25" s="1220" t="s">
        <v>7</v>
      </c>
      <c r="G25" s="1220" t="s">
        <v>3741</v>
      </c>
      <c r="H25" s="1220" t="s">
        <v>3798</v>
      </c>
      <c r="I25" s="1220" t="s">
        <v>287</v>
      </c>
      <c r="J25" s="1220" t="s">
        <v>287</v>
      </c>
      <c r="K25" s="1220" t="s">
        <v>4226</v>
      </c>
      <c r="L25" s="1220" t="s">
        <v>4227</v>
      </c>
      <c r="M25" s="1220" t="s">
        <v>4228</v>
      </c>
      <c r="N25" s="1220" t="s">
        <v>4229</v>
      </c>
      <c r="O25" s="1220" t="s">
        <v>4230</v>
      </c>
      <c r="P25" s="1220" t="s">
        <v>4231</v>
      </c>
      <c r="Q25" s="1220" t="s">
        <v>4232</v>
      </c>
      <c r="R25" s="1221">
        <v>7775000</v>
      </c>
      <c r="S25" s="1220" t="s">
        <v>297</v>
      </c>
      <c r="T25" s="1220" t="s">
        <v>4233</v>
      </c>
      <c r="U25" s="1220" t="s">
        <v>4234</v>
      </c>
      <c r="V25" s="1220" t="s">
        <v>297</v>
      </c>
      <c r="W25" s="1220" t="s">
        <v>3747</v>
      </c>
      <c r="X25" s="1220" t="s">
        <v>4235</v>
      </c>
      <c r="Y25" s="1220" t="s">
        <v>4183</v>
      </c>
      <c r="Z25" s="1220" t="s">
        <v>4184</v>
      </c>
    </row>
    <row r="26" spans="1:26" x14ac:dyDescent="0.2">
      <c r="A26" s="1220"/>
      <c r="B26" s="1220"/>
      <c r="C26" s="1220"/>
      <c r="D26" s="1220"/>
      <c r="E26" s="1220"/>
      <c r="F26" s="1220"/>
      <c r="G26" s="1220"/>
      <c r="H26" s="1220"/>
      <c r="I26" s="1220"/>
      <c r="J26" s="1220"/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</row>
    <row r="27" spans="1:26" ht="60" x14ac:dyDescent="0.2">
      <c r="A27" s="1220" t="s">
        <v>4236</v>
      </c>
      <c r="B27" s="1220" t="s">
        <v>4237</v>
      </c>
      <c r="C27" s="1887" t="s">
        <v>1039</v>
      </c>
      <c r="D27" s="1220"/>
      <c r="E27" s="1221">
        <v>5315000</v>
      </c>
      <c r="F27" s="1220" t="s">
        <v>7</v>
      </c>
      <c r="G27" s="1220" t="s">
        <v>3787</v>
      </c>
      <c r="H27" s="1220" t="s">
        <v>3798</v>
      </c>
      <c r="I27" s="1220" t="s">
        <v>287</v>
      </c>
      <c r="J27" s="1220" t="s">
        <v>287</v>
      </c>
      <c r="K27" s="1220" t="s">
        <v>4226</v>
      </c>
      <c r="L27" s="1220" t="s">
        <v>4227</v>
      </c>
      <c r="M27" s="1220" t="s">
        <v>4228</v>
      </c>
      <c r="N27" s="1220" t="s">
        <v>4229</v>
      </c>
      <c r="O27" s="1220" t="s">
        <v>4230</v>
      </c>
      <c r="P27" s="1220" t="s">
        <v>4231</v>
      </c>
      <c r="Q27" s="1220" t="s">
        <v>4232</v>
      </c>
      <c r="R27" s="1221">
        <v>5315000</v>
      </c>
      <c r="S27" s="1220" t="s">
        <v>297</v>
      </c>
      <c r="T27" s="1220" t="s">
        <v>4233</v>
      </c>
      <c r="U27" s="1220" t="s">
        <v>4234</v>
      </c>
      <c r="V27" s="1220" t="s">
        <v>297</v>
      </c>
      <c r="W27" s="1220" t="s">
        <v>4238</v>
      </c>
      <c r="X27" s="1220" t="s">
        <v>4239</v>
      </c>
      <c r="Y27" s="1220" t="s">
        <v>4183</v>
      </c>
      <c r="Z27" s="1220" t="s">
        <v>4184</v>
      </c>
    </row>
    <row r="28" spans="1:26" x14ac:dyDescent="0.2">
      <c r="A28" s="1220"/>
      <c r="B28" s="1220"/>
      <c r="C28" s="1220"/>
      <c r="D28" s="1220"/>
      <c r="E28" s="1220"/>
      <c r="F28" s="1220"/>
      <c r="G28" s="1220"/>
      <c r="H28" s="1220"/>
      <c r="I28" s="1220"/>
      <c r="J28" s="1220"/>
      <c r="K28" s="1220"/>
      <c r="L28" s="1220"/>
      <c r="M28" s="1220"/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</row>
    <row r="29" spans="1:26" ht="60" x14ac:dyDescent="0.2">
      <c r="A29" s="1220" t="s">
        <v>4240</v>
      </c>
      <c r="B29" s="1220" t="s">
        <v>4241</v>
      </c>
      <c r="C29" s="1887" t="s">
        <v>1042</v>
      </c>
      <c r="D29" s="1220" t="s">
        <v>3816</v>
      </c>
      <c r="E29" s="1221">
        <v>2182500</v>
      </c>
      <c r="F29" s="1220" t="s">
        <v>1969</v>
      </c>
      <c r="G29" s="1220" t="s">
        <v>3787</v>
      </c>
      <c r="H29" s="1220" t="s">
        <v>3798</v>
      </c>
      <c r="I29" s="1220" t="s">
        <v>287</v>
      </c>
      <c r="J29" s="1220" t="s">
        <v>287</v>
      </c>
      <c r="K29" s="1220" t="s">
        <v>4226</v>
      </c>
      <c r="L29" s="1220" t="s">
        <v>4227</v>
      </c>
      <c r="M29" s="1220" t="s">
        <v>4228</v>
      </c>
      <c r="N29" s="1220" t="s">
        <v>4229</v>
      </c>
      <c r="O29" s="1220" t="s">
        <v>4230</v>
      </c>
      <c r="P29" s="1220" t="s">
        <v>4231</v>
      </c>
      <c r="Q29" s="1220" t="s">
        <v>4232</v>
      </c>
      <c r="R29" s="1221">
        <v>2182500</v>
      </c>
      <c r="S29" s="1220" t="s">
        <v>297</v>
      </c>
      <c r="T29" s="1220" t="s">
        <v>4233</v>
      </c>
      <c r="U29" s="1220" t="s">
        <v>4234</v>
      </c>
      <c r="V29" s="1220" t="s">
        <v>297</v>
      </c>
      <c r="W29" s="1220" t="s">
        <v>4238</v>
      </c>
      <c r="X29" s="1220" t="s">
        <v>4239</v>
      </c>
      <c r="Y29" s="1220" t="s">
        <v>4183</v>
      </c>
      <c r="Z29" s="1220" t="s">
        <v>4184</v>
      </c>
    </row>
    <row r="30" spans="1:26" x14ac:dyDescent="0.2">
      <c r="A30" s="1220"/>
      <c r="B30" s="1220"/>
      <c r="C30" s="1220"/>
      <c r="D30" s="1220"/>
      <c r="E30" s="1220"/>
      <c r="F30" s="1220"/>
      <c r="G30" s="1220"/>
      <c r="H30" s="1220"/>
      <c r="I30" s="1220"/>
      <c r="J30" s="1220"/>
      <c r="K30" s="1220"/>
      <c r="L30" s="1220"/>
      <c r="M30" s="1220"/>
      <c r="N30" s="1220"/>
      <c r="O30" s="1220"/>
      <c r="P30" s="1220"/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</row>
    <row r="31" spans="1:26" ht="60" x14ac:dyDescent="0.2">
      <c r="A31" s="1220" t="s">
        <v>4242</v>
      </c>
      <c r="B31" s="1220" t="s">
        <v>4243</v>
      </c>
      <c r="C31" s="1887" t="s">
        <v>1046</v>
      </c>
      <c r="D31" s="1220"/>
      <c r="E31" s="1221">
        <v>9100000</v>
      </c>
      <c r="F31" s="1220" t="s">
        <v>7</v>
      </c>
      <c r="G31" s="1220" t="s">
        <v>3741</v>
      </c>
      <c r="H31" s="1220" t="s">
        <v>3798</v>
      </c>
      <c r="I31" s="1220" t="s">
        <v>287</v>
      </c>
      <c r="J31" s="1220" t="s">
        <v>287</v>
      </c>
      <c r="K31" s="1220" t="s">
        <v>4226</v>
      </c>
      <c r="L31" s="1220" t="s">
        <v>4227</v>
      </c>
      <c r="M31" s="1220" t="s">
        <v>4228</v>
      </c>
      <c r="N31" s="1220" t="s">
        <v>4229</v>
      </c>
      <c r="O31" s="1220" t="s">
        <v>4230</v>
      </c>
      <c r="P31" s="1220" t="s">
        <v>4231</v>
      </c>
      <c r="Q31" s="1220" t="s">
        <v>4232</v>
      </c>
      <c r="R31" s="1221">
        <v>9100000</v>
      </c>
      <c r="S31" s="1220" t="s">
        <v>297</v>
      </c>
      <c r="T31" s="1220" t="s">
        <v>4233</v>
      </c>
      <c r="U31" s="1220" t="s">
        <v>4234</v>
      </c>
      <c r="V31" s="1220" t="s">
        <v>297</v>
      </c>
      <c r="W31" s="1220" t="s">
        <v>4238</v>
      </c>
      <c r="X31" s="1220" t="s">
        <v>4239</v>
      </c>
      <c r="Y31" s="1220" t="s">
        <v>4183</v>
      </c>
      <c r="Z31" s="1220" t="s">
        <v>4184</v>
      </c>
    </row>
    <row r="32" spans="1:26" x14ac:dyDescent="0.2">
      <c r="A32" s="1220"/>
      <c r="B32" s="1220"/>
      <c r="C32" s="1220"/>
      <c r="D32" s="1220"/>
      <c r="E32" s="1220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60" x14ac:dyDescent="0.2">
      <c r="A33" s="1220" t="s">
        <v>4244</v>
      </c>
      <c r="B33" s="1220" t="s">
        <v>4245</v>
      </c>
      <c r="C33" s="1887" t="s">
        <v>1049</v>
      </c>
      <c r="D33" s="1220" t="s">
        <v>3816</v>
      </c>
      <c r="E33" s="1221">
        <v>21870000</v>
      </c>
      <c r="F33" s="1220" t="s">
        <v>7</v>
      </c>
      <c r="G33" s="1220" t="s">
        <v>3741</v>
      </c>
      <c r="H33" s="1220" t="s">
        <v>3798</v>
      </c>
      <c r="I33" s="1220" t="s">
        <v>287</v>
      </c>
      <c r="J33" s="1220" t="s">
        <v>287</v>
      </c>
      <c r="K33" s="1220" t="s">
        <v>4246</v>
      </c>
      <c r="L33" s="1220" t="s">
        <v>4247</v>
      </c>
      <c r="M33" s="1220" t="s">
        <v>4248</v>
      </c>
      <c r="N33" s="1220" t="s">
        <v>4249</v>
      </c>
      <c r="O33" s="1220" t="s">
        <v>4250</v>
      </c>
      <c r="P33" s="1220" t="s">
        <v>4251</v>
      </c>
      <c r="Q33" s="1220" t="s">
        <v>4252</v>
      </c>
      <c r="R33" s="1221">
        <v>21870000</v>
      </c>
      <c r="S33" s="1220" t="s">
        <v>297</v>
      </c>
      <c r="T33" s="1220" t="s">
        <v>4253</v>
      </c>
      <c r="U33" s="1220" t="s">
        <v>4254</v>
      </c>
      <c r="V33" s="1220" t="s">
        <v>297</v>
      </c>
      <c r="W33" s="1220" t="s">
        <v>4255</v>
      </c>
      <c r="X33" s="1220" t="s">
        <v>4256</v>
      </c>
      <c r="Y33" s="1220" t="s">
        <v>4183</v>
      </c>
      <c r="Z33" s="1220" t="s">
        <v>4184</v>
      </c>
    </row>
    <row r="34" spans="1:26" x14ac:dyDescent="0.2">
      <c r="A34" s="1220"/>
      <c r="B34" s="1220"/>
      <c r="C34" s="1220"/>
      <c r="D34" s="1220"/>
      <c r="E34" s="1220"/>
      <c r="F34" s="1220"/>
      <c r="G34" s="1220"/>
      <c r="H34" s="1220"/>
      <c r="I34" s="1220"/>
      <c r="J34" s="1220"/>
      <c r="K34" s="1220"/>
      <c r="L34" s="1220"/>
      <c r="M34" s="1220"/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60" x14ac:dyDescent="0.2">
      <c r="A35" s="1220" t="s">
        <v>4257</v>
      </c>
      <c r="B35" s="1220" t="s">
        <v>4258</v>
      </c>
      <c r="C35" s="1887" t="s">
        <v>1052</v>
      </c>
      <c r="D35" s="1220" t="s">
        <v>3816</v>
      </c>
      <c r="E35" s="1221">
        <v>8300000</v>
      </c>
      <c r="F35" s="1220" t="s">
        <v>7</v>
      </c>
      <c r="G35" s="1220" t="s">
        <v>3741</v>
      </c>
      <c r="H35" s="1220" t="s">
        <v>3798</v>
      </c>
      <c r="I35" s="1220" t="s">
        <v>287</v>
      </c>
      <c r="J35" s="1220" t="s">
        <v>287</v>
      </c>
      <c r="K35" s="1220" t="s">
        <v>4246</v>
      </c>
      <c r="L35" s="1220" t="s">
        <v>4247</v>
      </c>
      <c r="M35" s="1220" t="s">
        <v>4248</v>
      </c>
      <c r="N35" s="1220" t="s">
        <v>4249</v>
      </c>
      <c r="O35" s="1220" t="s">
        <v>4250</v>
      </c>
      <c r="P35" s="1220" t="s">
        <v>4251</v>
      </c>
      <c r="Q35" s="1220" t="s">
        <v>4252</v>
      </c>
      <c r="R35" s="1221">
        <v>8300000</v>
      </c>
      <c r="S35" s="1220" t="s">
        <v>297</v>
      </c>
      <c r="T35" s="1220" t="s">
        <v>4253</v>
      </c>
      <c r="U35" s="1220" t="s">
        <v>4254</v>
      </c>
      <c r="V35" s="1220" t="s">
        <v>297</v>
      </c>
      <c r="W35" s="1220" t="s">
        <v>4255</v>
      </c>
      <c r="X35" s="1220" t="s">
        <v>4256</v>
      </c>
      <c r="Y35" s="1220" t="s">
        <v>4183</v>
      </c>
      <c r="Z35" s="1220" t="s">
        <v>4184</v>
      </c>
    </row>
    <row r="36" spans="1:26" ht="15.75" thickBot="1" x14ac:dyDescent="0.25">
      <c r="A36" s="1220"/>
      <c r="B36" s="1220"/>
      <c r="C36" s="1220"/>
      <c r="D36" s="1220"/>
      <c r="E36" s="1220"/>
      <c r="F36" s="1220"/>
      <c r="G36" s="1220"/>
      <c r="H36" s="1220"/>
      <c r="I36" s="1220"/>
      <c r="J36" s="1220"/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15.75" thickTop="1" x14ac:dyDescent="0.2">
      <c r="A37" s="1222" t="s">
        <v>4300</v>
      </c>
      <c r="B37" s="1222"/>
      <c r="C37" s="1222"/>
      <c r="D37" s="1222"/>
      <c r="E37" s="1222">
        <f>SUM(E25,E27,E29,E31,E33,E35)</f>
        <v>54542500</v>
      </c>
      <c r="F37" s="1222"/>
      <c r="G37" s="1222"/>
      <c r="H37" s="1222"/>
      <c r="I37" s="1222"/>
      <c r="J37" s="1222"/>
      <c r="K37" s="1222"/>
      <c r="L37" s="1222"/>
      <c r="M37" s="1222"/>
      <c r="N37" s="1222"/>
      <c r="O37" s="1222"/>
      <c r="P37" s="1222"/>
      <c r="Q37" s="1222"/>
      <c r="R37" s="1222">
        <f>SUM(R25,R27,R29,R31,R33,R35)</f>
        <v>54542500</v>
      </c>
      <c r="S37" s="1222"/>
      <c r="T37" s="1222"/>
      <c r="U37" s="1222"/>
      <c r="V37" s="1222"/>
      <c r="W37" s="1222"/>
      <c r="X37" s="1222"/>
      <c r="Y37" s="1222"/>
      <c r="Z37" s="1222"/>
    </row>
    <row r="38" spans="1:26" x14ac:dyDescent="0.2">
      <c r="A38" s="1889" t="s">
        <v>4301</v>
      </c>
    </row>
  </sheetData>
  <mergeCells count="17">
    <mergeCell ref="N21:O21"/>
    <mergeCell ref="P21:Q21"/>
    <mergeCell ref="A1:C1"/>
    <mergeCell ref="R21:U21"/>
    <mergeCell ref="V21:X21"/>
    <mergeCell ref="A20:Z20"/>
    <mergeCell ref="B2:AH2"/>
    <mergeCell ref="B3:J3"/>
    <mergeCell ref="K3:L3"/>
    <mergeCell ref="M3:N3"/>
    <mergeCell ref="O3:P3"/>
    <mergeCell ref="Q3:R3"/>
    <mergeCell ref="S3:X3"/>
    <mergeCell ref="Y3:AB3"/>
    <mergeCell ref="AC3:AF3"/>
    <mergeCell ref="B21:J21"/>
    <mergeCell ref="K21:L21"/>
  </mergeCells>
  <pageMargins left="0.25" right="0.25" top="0.75" bottom="0.75" header="0.3" footer="0.3"/>
  <pageSetup paperSize="8" scale="85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70"/>
  <sheetViews>
    <sheetView view="pageBreakPreview" zoomScale="60" zoomScaleNormal="42" workbookViewId="0">
      <selection activeCell="G13" sqref="G13"/>
    </sheetView>
  </sheetViews>
  <sheetFormatPr defaultRowHeight="15" x14ac:dyDescent="0.2"/>
  <cols>
    <col min="1" max="1" width="28.42578125" style="1911" customWidth="1"/>
    <col min="2" max="2" width="19.85546875" style="1911" customWidth="1"/>
    <col min="3" max="3" width="24.7109375" style="1911" bestFit="1" customWidth="1"/>
    <col min="4" max="4" width="12.28515625" style="1911" customWidth="1"/>
    <col min="5" max="5" width="27.28515625" style="1911" customWidth="1"/>
    <col min="6" max="6" width="23.42578125" style="1911" customWidth="1"/>
    <col min="7" max="7" width="19.85546875" style="1911" customWidth="1"/>
    <col min="8" max="8" width="28.42578125" style="1911" customWidth="1"/>
    <col min="9" max="9" width="25.42578125" style="1911" customWidth="1"/>
    <col min="10" max="10" width="11.140625" style="1911" bestFit="1" customWidth="1"/>
    <col min="11" max="11" width="16.5703125" style="1911" customWidth="1"/>
    <col min="12" max="12" width="16" style="1911" customWidth="1"/>
    <col min="13" max="13" width="28" style="1911" customWidth="1"/>
    <col min="14" max="14" width="26.5703125" style="1911" bestFit="1" customWidth="1"/>
    <col min="15" max="15" width="21.85546875" style="1911" customWidth="1"/>
    <col min="16" max="16" width="28.7109375" style="1911" customWidth="1"/>
    <col min="17" max="17" width="32" style="1911" customWidth="1"/>
    <col min="18" max="18" width="24.28515625" style="1911" customWidth="1"/>
    <col min="19" max="19" width="13.5703125" style="1911" customWidth="1"/>
    <col min="20" max="20" width="18.85546875" style="1911" customWidth="1"/>
    <col min="21" max="21" width="28.28515625" style="1911" customWidth="1"/>
    <col min="22" max="22" width="28.42578125" style="1911" customWidth="1"/>
    <col min="23" max="24" width="18.7109375" style="1911" customWidth="1"/>
    <col min="25" max="25" width="24" style="1911" bestFit="1" customWidth="1"/>
    <col min="26" max="26" width="17.85546875" style="1911" customWidth="1"/>
    <col min="27" max="27" width="17.7109375" style="1911" bestFit="1" customWidth="1"/>
    <col min="28" max="28" width="19.5703125" style="1911" customWidth="1"/>
    <col min="29" max="29" width="26.28515625" style="1911" customWidth="1"/>
    <col min="30" max="30" width="17" style="1911" customWidth="1"/>
    <col min="31" max="16384" width="9.140625" style="1911"/>
  </cols>
  <sheetData>
    <row r="2" spans="1:30" s="27" customFormat="1" ht="18" x14ac:dyDescent="0.25">
      <c r="A2" s="3055" t="s">
        <v>1</v>
      </c>
      <c r="B2" s="3055"/>
      <c r="C2" s="3055"/>
      <c r="D2" s="3055"/>
      <c r="E2" s="3055"/>
      <c r="F2" s="3055"/>
      <c r="G2" s="3055"/>
      <c r="H2" s="3055"/>
      <c r="I2" s="3055"/>
      <c r="J2" s="3055"/>
      <c r="K2" s="3055"/>
      <c r="L2" s="3055"/>
      <c r="M2" s="3055"/>
      <c r="N2" s="3055"/>
      <c r="O2" s="3055"/>
      <c r="P2" s="3055"/>
      <c r="Q2" s="3055"/>
      <c r="R2" s="3055"/>
      <c r="S2" s="3055"/>
      <c r="T2" s="3055"/>
      <c r="U2" s="3055"/>
      <c r="V2" s="3055"/>
      <c r="W2" s="3055"/>
      <c r="X2" s="3055"/>
      <c r="Y2" s="3055"/>
      <c r="Z2" s="3055"/>
      <c r="AA2" s="3055"/>
      <c r="AB2" s="3055"/>
      <c r="AC2" s="3055"/>
      <c r="AD2" s="3055"/>
    </row>
    <row r="3" spans="1:30" ht="18" x14ac:dyDescent="0.25">
      <c r="A3" s="3060" t="s">
        <v>2</v>
      </c>
      <c r="B3" s="3060"/>
      <c r="C3" s="3060"/>
      <c r="D3" s="3060"/>
      <c r="E3" s="3060"/>
      <c r="F3" s="3060"/>
      <c r="G3" s="3060"/>
      <c r="H3" s="3060"/>
      <c r="I3" s="3060"/>
      <c r="J3" s="3060"/>
      <c r="K3" s="3060"/>
      <c r="L3" s="3060"/>
      <c r="M3" s="3060"/>
    </row>
    <row r="4" spans="1:30" x14ac:dyDescent="0.2">
      <c r="A4" s="3058" t="s">
        <v>0</v>
      </c>
      <c r="B4" s="3059"/>
      <c r="C4" s="3059"/>
      <c r="D4" s="3059"/>
      <c r="E4" s="3059"/>
      <c r="F4" s="3059"/>
      <c r="G4" s="3059"/>
      <c r="H4" s="3059"/>
      <c r="I4" s="3059"/>
      <c r="J4" s="3059"/>
      <c r="K4" s="3059"/>
      <c r="L4" s="3059"/>
      <c r="M4" s="3059"/>
      <c r="N4" s="3059"/>
      <c r="O4" s="3059"/>
      <c r="P4" s="3059"/>
      <c r="Q4" s="3059"/>
      <c r="R4" s="3059"/>
      <c r="S4" s="3059"/>
      <c r="T4" s="3059"/>
    </row>
    <row r="5" spans="1:30" s="2751" customFormat="1" ht="45" x14ac:dyDescent="0.2">
      <c r="A5" s="2750"/>
      <c r="B5" s="2747" t="s">
        <v>4259</v>
      </c>
      <c r="C5" s="2748"/>
      <c r="D5" s="2748"/>
      <c r="E5" s="2748"/>
      <c r="F5" s="2748"/>
      <c r="G5" s="2768"/>
      <c r="H5" s="2748"/>
      <c r="I5" s="2748"/>
      <c r="J5" s="2749"/>
      <c r="K5" s="2747" t="s">
        <v>4302</v>
      </c>
      <c r="L5" s="2749"/>
      <c r="M5" s="2747" t="s">
        <v>4303</v>
      </c>
      <c r="N5" s="2747" t="s">
        <v>4320</v>
      </c>
      <c r="O5" s="2749"/>
      <c r="P5" s="2747" t="s">
        <v>4305</v>
      </c>
      <c r="Q5" s="2749"/>
      <c r="R5" s="2747" t="s">
        <v>4265</v>
      </c>
      <c r="S5" s="2748"/>
      <c r="T5" s="2748"/>
      <c r="U5" s="2749"/>
      <c r="V5" s="2747" t="s">
        <v>4306</v>
      </c>
      <c r="W5" s="2748"/>
      <c r="X5" s="2749"/>
      <c r="Y5" s="2747" t="s">
        <v>4267</v>
      </c>
      <c r="Z5" s="2749"/>
      <c r="AA5" s="2747" t="s">
        <v>4268</v>
      </c>
      <c r="AB5" s="2749"/>
    </row>
    <row r="6" spans="1:30" s="2751" customFormat="1" ht="60.75" thickBot="1" x14ac:dyDescent="0.25">
      <c r="A6" s="2769" t="s">
        <v>4269</v>
      </c>
      <c r="B6" s="1212" t="s">
        <v>4270</v>
      </c>
      <c r="C6" s="1212" t="s">
        <v>4271</v>
      </c>
      <c r="D6" s="1212" t="s">
        <v>4272</v>
      </c>
      <c r="E6" s="1212" t="s">
        <v>4273</v>
      </c>
      <c r="F6" s="1219" t="s">
        <v>4118</v>
      </c>
      <c r="G6" s="1212" t="s">
        <v>4275</v>
      </c>
      <c r="H6" s="1212" t="s">
        <v>4276</v>
      </c>
      <c r="I6" s="1212" t="s">
        <v>4277</v>
      </c>
      <c r="J6" s="1212" t="s">
        <v>4278</v>
      </c>
      <c r="K6" s="1212" t="s">
        <v>4279</v>
      </c>
      <c r="L6" s="1212" t="s">
        <v>4280</v>
      </c>
      <c r="M6" s="1212" t="s">
        <v>4321</v>
      </c>
      <c r="N6" s="1212" t="s">
        <v>4308</v>
      </c>
      <c r="O6" s="1219" t="s">
        <v>4117</v>
      </c>
      <c r="P6" s="1212" t="s">
        <v>4310</v>
      </c>
      <c r="Q6" s="1219" t="s">
        <v>4116</v>
      </c>
      <c r="R6" s="1212" t="s">
        <v>4291</v>
      </c>
      <c r="S6" s="1212" t="s">
        <v>4292</v>
      </c>
      <c r="T6" s="1212" t="s">
        <v>4293</v>
      </c>
      <c r="U6" s="1212" t="s">
        <v>4294</v>
      </c>
      <c r="V6" s="1219" t="s">
        <v>4114</v>
      </c>
      <c r="W6" s="1212" t="s">
        <v>4312</v>
      </c>
      <c r="X6" s="1219" t="s">
        <v>6360</v>
      </c>
      <c r="Y6" s="1212" t="s">
        <v>4322</v>
      </c>
      <c r="Z6" s="1212" t="s">
        <v>4323</v>
      </c>
      <c r="AA6" s="1212" t="s">
        <v>4322</v>
      </c>
      <c r="AB6" s="1212" t="s">
        <v>4323</v>
      </c>
    </row>
    <row r="7" spans="1:30" s="2751" customFormat="1" ht="30.75" thickTop="1" x14ac:dyDescent="0.2">
      <c r="A7" s="2770" t="s">
        <v>3733</v>
      </c>
      <c r="B7" s="1220"/>
      <c r="C7" s="1220"/>
      <c r="D7" s="1220"/>
      <c r="E7" s="1220"/>
      <c r="F7" s="1220"/>
      <c r="G7" s="2747"/>
      <c r="H7" s="1220"/>
      <c r="I7" s="1220" t="s">
        <v>3734</v>
      </c>
      <c r="J7" s="1220"/>
      <c r="K7" s="1220" t="s">
        <v>3735</v>
      </c>
      <c r="L7" s="1220" t="s">
        <v>1762</v>
      </c>
      <c r="M7" s="1220" t="s">
        <v>1762</v>
      </c>
      <c r="N7" s="1220" t="s">
        <v>3794</v>
      </c>
      <c r="O7" s="1220" t="s">
        <v>3794</v>
      </c>
      <c r="P7" s="1220" t="s">
        <v>3735</v>
      </c>
      <c r="Q7" s="1220" t="s">
        <v>3737</v>
      </c>
      <c r="R7" s="1220"/>
      <c r="S7" s="1220" t="s">
        <v>1762</v>
      </c>
      <c r="T7" s="1220" t="s">
        <v>733</v>
      </c>
      <c r="U7" s="1220" t="s">
        <v>1762</v>
      </c>
      <c r="V7" s="1220" t="s">
        <v>3735</v>
      </c>
      <c r="W7" s="1220"/>
      <c r="X7" s="1220" t="s">
        <v>1762</v>
      </c>
      <c r="Y7" s="1220"/>
      <c r="Z7" s="1220"/>
      <c r="AA7" s="1220"/>
      <c r="AB7" s="1220"/>
    </row>
    <row r="8" spans="1:30" s="2751" customFormat="1" x14ac:dyDescent="0.2">
      <c r="A8" s="2771"/>
      <c r="B8" s="2772"/>
      <c r="C8" s="2772"/>
      <c r="D8" s="2772"/>
      <c r="E8" s="2772"/>
      <c r="F8" s="2772"/>
      <c r="G8" s="2769"/>
      <c r="H8" s="2772"/>
      <c r="I8" s="2772"/>
      <c r="J8" s="2772"/>
      <c r="K8" s="2772"/>
      <c r="L8" s="2772"/>
      <c r="M8" s="2772"/>
      <c r="N8" s="2772"/>
      <c r="O8" s="2772"/>
      <c r="P8" s="2772"/>
      <c r="Q8" s="2772"/>
      <c r="R8" s="2772"/>
      <c r="S8" s="2772"/>
      <c r="T8" s="2772"/>
      <c r="U8" s="2772"/>
      <c r="V8" s="2772"/>
      <c r="W8" s="2772"/>
      <c r="X8" s="2772"/>
      <c r="Y8" s="2772"/>
      <c r="Z8" s="2772"/>
      <c r="AA8" s="2772"/>
      <c r="AB8" s="2772"/>
    </row>
    <row r="9" spans="1:30" ht="45" x14ac:dyDescent="0.2">
      <c r="A9" s="30" t="s">
        <v>3</v>
      </c>
      <c r="B9" s="32" t="s">
        <v>4</v>
      </c>
      <c r="C9" s="33" t="s">
        <v>5</v>
      </c>
      <c r="D9" s="34" t="s">
        <v>6</v>
      </c>
      <c r="E9" s="35">
        <v>45000000</v>
      </c>
      <c r="F9" s="34" t="s">
        <v>7</v>
      </c>
      <c r="G9" s="34" t="s">
        <v>8</v>
      </c>
      <c r="H9" s="34" t="s">
        <v>3798</v>
      </c>
      <c r="I9" s="34" t="s">
        <v>9</v>
      </c>
      <c r="J9" s="31"/>
      <c r="K9" s="36" t="s">
        <v>10</v>
      </c>
      <c r="L9" s="31" t="s">
        <v>11</v>
      </c>
      <c r="M9" s="36" t="s">
        <v>12</v>
      </c>
      <c r="N9" s="31" t="s">
        <v>13</v>
      </c>
      <c r="O9" s="36" t="s">
        <v>14</v>
      </c>
      <c r="P9" s="36" t="s">
        <v>15</v>
      </c>
      <c r="Q9" s="36" t="s">
        <v>16</v>
      </c>
      <c r="R9" s="35">
        <v>45000000</v>
      </c>
      <c r="S9" s="31"/>
      <c r="T9" s="31" t="s">
        <v>17</v>
      </c>
      <c r="U9" s="31" t="s">
        <v>18</v>
      </c>
      <c r="V9" s="31" t="s">
        <v>19</v>
      </c>
      <c r="W9" s="34" t="s">
        <v>20</v>
      </c>
      <c r="X9" s="34" t="s">
        <v>21</v>
      </c>
      <c r="Y9" s="34" t="s">
        <v>22</v>
      </c>
      <c r="Z9" s="34" t="s">
        <v>23</v>
      </c>
      <c r="AA9" s="34" t="s">
        <v>24</v>
      </c>
      <c r="AB9" s="34" t="s">
        <v>25</v>
      </c>
    </row>
    <row r="10" spans="1:30" x14ac:dyDescent="0.2">
      <c r="A10" s="30"/>
      <c r="B10" s="34"/>
      <c r="C10" s="34"/>
      <c r="D10" s="34"/>
      <c r="E10" s="35"/>
      <c r="F10" s="34"/>
      <c r="G10" s="34"/>
      <c r="H10" s="31"/>
      <c r="I10" s="34"/>
      <c r="J10" s="31"/>
      <c r="K10" s="31"/>
      <c r="L10" s="31"/>
      <c r="M10" s="31"/>
      <c r="N10" s="31"/>
      <c r="O10" s="31"/>
      <c r="P10" s="31"/>
      <c r="Q10" s="31"/>
      <c r="R10" s="35"/>
      <c r="S10" s="31"/>
      <c r="T10" s="31"/>
      <c r="U10" s="31"/>
      <c r="V10" s="31"/>
      <c r="W10" s="34"/>
      <c r="X10" s="34"/>
      <c r="Y10" s="34"/>
      <c r="Z10" s="34"/>
      <c r="AA10" s="34"/>
      <c r="AB10" s="34"/>
    </row>
    <row r="11" spans="1:30" ht="45" x14ac:dyDescent="0.2">
      <c r="A11" s="30" t="s">
        <v>26</v>
      </c>
      <c r="B11" s="38" t="s">
        <v>4</v>
      </c>
      <c r="C11" s="39" t="s">
        <v>28</v>
      </c>
      <c r="D11" s="38" t="s">
        <v>6</v>
      </c>
      <c r="E11" s="40">
        <v>100000000</v>
      </c>
      <c r="F11" s="34" t="s">
        <v>29</v>
      </c>
      <c r="G11" s="34" t="s">
        <v>8</v>
      </c>
      <c r="H11" s="34" t="s">
        <v>3798</v>
      </c>
      <c r="I11" s="34" t="s">
        <v>9</v>
      </c>
      <c r="J11" s="37"/>
      <c r="K11" s="36" t="s">
        <v>10</v>
      </c>
      <c r="L11" s="31" t="s">
        <v>11</v>
      </c>
      <c r="M11" s="36" t="s">
        <v>12</v>
      </c>
      <c r="N11" s="31" t="s">
        <v>13</v>
      </c>
      <c r="O11" s="36" t="s">
        <v>14</v>
      </c>
      <c r="P11" s="36" t="s">
        <v>15</v>
      </c>
      <c r="Q11" s="36" t="s">
        <v>16</v>
      </c>
      <c r="R11" s="40">
        <v>100000000</v>
      </c>
      <c r="S11" s="37"/>
      <c r="T11" s="31" t="s">
        <v>17</v>
      </c>
      <c r="U11" s="31" t="s">
        <v>18</v>
      </c>
      <c r="V11" s="31" t="s">
        <v>19</v>
      </c>
      <c r="W11" s="34" t="s">
        <v>20</v>
      </c>
      <c r="X11" s="34" t="s">
        <v>21</v>
      </c>
      <c r="Y11" s="34" t="s">
        <v>30</v>
      </c>
      <c r="Z11" s="34" t="s">
        <v>30</v>
      </c>
      <c r="AA11" s="34" t="s">
        <v>30</v>
      </c>
      <c r="AB11" s="34" t="s">
        <v>30</v>
      </c>
    </row>
    <row r="12" spans="1:30" x14ac:dyDescent="0.2">
      <c r="A12" s="30"/>
      <c r="B12" s="38"/>
      <c r="C12" s="38"/>
      <c r="D12" s="38"/>
      <c r="E12" s="40"/>
      <c r="F12" s="34"/>
      <c r="G12" s="34"/>
      <c r="H12" s="31"/>
      <c r="I12" s="34"/>
      <c r="J12" s="37"/>
      <c r="K12" s="31"/>
      <c r="L12" s="31"/>
      <c r="M12" s="31"/>
      <c r="N12" s="31"/>
      <c r="O12" s="31"/>
      <c r="P12" s="31"/>
      <c r="Q12" s="31"/>
      <c r="R12" s="40"/>
      <c r="S12" s="37"/>
      <c r="T12" s="31"/>
      <c r="U12" s="31"/>
      <c r="V12" s="31"/>
      <c r="W12" s="34"/>
      <c r="X12" s="34"/>
      <c r="Y12" s="34"/>
      <c r="Z12" s="34"/>
      <c r="AA12" s="34"/>
      <c r="AB12" s="34"/>
    </row>
    <row r="13" spans="1:30" ht="45" x14ac:dyDescent="0.2">
      <c r="A13" s="30" t="s">
        <v>32</v>
      </c>
      <c r="B13" s="38" t="s">
        <v>4</v>
      </c>
      <c r="C13" s="39" t="s">
        <v>33</v>
      </c>
      <c r="D13" s="38" t="s">
        <v>6</v>
      </c>
      <c r="E13" s="40">
        <v>22500000</v>
      </c>
      <c r="F13" s="34" t="s">
        <v>7</v>
      </c>
      <c r="G13" s="34" t="s">
        <v>8</v>
      </c>
      <c r="H13" s="34" t="s">
        <v>3798</v>
      </c>
      <c r="I13" s="34" t="s">
        <v>9</v>
      </c>
      <c r="J13" s="37"/>
      <c r="K13" s="36" t="s">
        <v>10</v>
      </c>
      <c r="L13" s="31" t="s">
        <v>11</v>
      </c>
      <c r="M13" s="36" t="s">
        <v>12</v>
      </c>
      <c r="N13" s="31" t="s">
        <v>13</v>
      </c>
      <c r="O13" s="36" t="s">
        <v>14</v>
      </c>
      <c r="P13" s="36" t="s">
        <v>15</v>
      </c>
      <c r="Q13" s="36" t="s">
        <v>16</v>
      </c>
      <c r="R13" s="40">
        <v>22500000</v>
      </c>
      <c r="S13" s="37"/>
      <c r="T13" s="31" t="s">
        <v>17</v>
      </c>
      <c r="U13" s="31" t="s">
        <v>18</v>
      </c>
      <c r="V13" s="31" t="s">
        <v>19</v>
      </c>
      <c r="W13" s="34" t="s">
        <v>20</v>
      </c>
      <c r="X13" s="34" t="s">
        <v>21</v>
      </c>
      <c r="Y13" s="34" t="s">
        <v>30</v>
      </c>
      <c r="Z13" s="34" t="s">
        <v>30</v>
      </c>
      <c r="AA13" s="34" t="s">
        <v>30</v>
      </c>
      <c r="AB13" s="34" t="s">
        <v>30</v>
      </c>
    </row>
    <row r="14" spans="1:30" x14ac:dyDescent="0.2">
      <c r="A14" s="30"/>
      <c r="B14" s="38"/>
      <c r="C14" s="38"/>
      <c r="D14" s="38"/>
      <c r="E14" s="40"/>
      <c r="F14" s="34"/>
      <c r="G14" s="34"/>
      <c r="H14" s="31"/>
      <c r="I14" s="34"/>
      <c r="J14" s="37"/>
      <c r="K14" s="31"/>
      <c r="L14" s="31"/>
      <c r="M14" s="31"/>
      <c r="N14" s="31"/>
      <c r="O14" s="31"/>
      <c r="P14" s="31"/>
      <c r="Q14" s="31"/>
      <c r="R14" s="40"/>
      <c r="S14" s="37"/>
      <c r="T14" s="31"/>
      <c r="U14" s="31"/>
      <c r="V14" s="31"/>
      <c r="W14" s="34"/>
      <c r="X14" s="34"/>
      <c r="Y14" s="34"/>
      <c r="Z14" s="34"/>
      <c r="AA14" s="34"/>
      <c r="AB14" s="34"/>
    </row>
    <row r="15" spans="1:30" ht="45" x14ac:dyDescent="0.2">
      <c r="A15" s="30" t="s">
        <v>34</v>
      </c>
      <c r="B15" s="38" t="s">
        <v>4</v>
      </c>
      <c r="C15" s="39" t="s">
        <v>35</v>
      </c>
      <c r="D15" s="38" t="s">
        <v>6</v>
      </c>
      <c r="E15" s="40">
        <v>99000000</v>
      </c>
      <c r="F15" s="34" t="s">
        <v>7</v>
      </c>
      <c r="G15" s="34" t="s">
        <v>8</v>
      </c>
      <c r="H15" s="34" t="s">
        <v>3798</v>
      </c>
      <c r="I15" s="34" t="s">
        <v>9</v>
      </c>
      <c r="J15" s="37"/>
      <c r="K15" s="36" t="s">
        <v>10</v>
      </c>
      <c r="L15" s="31" t="s">
        <v>11</v>
      </c>
      <c r="M15" s="36" t="s">
        <v>12</v>
      </c>
      <c r="N15" s="31" t="s">
        <v>13</v>
      </c>
      <c r="O15" s="36" t="s">
        <v>14</v>
      </c>
      <c r="P15" s="36" t="s">
        <v>15</v>
      </c>
      <c r="Q15" s="36" t="s">
        <v>16</v>
      </c>
      <c r="R15" s="40">
        <v>99000000</v>
      </c>
      <c r="S15" s="37"/>
      <c r="T15" s="31" t="s">
        <v>17</v>
      </c>
      <c r="U15" s="31" t="s">
        <v>18</v>
      </c>
      <c r="V15" s="31" t="s">
        <v>19</v>
      </c>
      <c r="W15" s="34" t="s">
        <v>20</v>
      </c>
      <c r="X15" s="34" t="s">
        <v>21</v>
      </c>
      <c r="Y15" s="34" t="s">
        <v>30</v>
      </c>
      <c r="Z15" s="34" t="s">
        <v>30</v>
      </c>
      <c r="AA15" s="34" t="s">
        <v>30</v>
      </c>
      <c r="AB15" s="34" t="s">
        <v>30</v>
      </c>
    </row>
    <row r="16" spans="1:30" x14ac:dyDescent="0.2">
      <c r="A16" s="30"/>
      <c r="B16" s="38"/>
      <c r="C16" s="38"/>
      <c r="D16" s="38"/>
      <c r="E16" s="40"/>
      <c r="F16" s="34"/>
      <c r="G16" s="34"/>
      <c r="H16" s="31"/>
      <c r="I16" s="34"/>
      <c r="J16" s="37"/>
      <c r="K16" s="31"/>
      <c r="L16" s="31"/>
      <c r="M16" s="31"/>
      <c r="N16" s="31"/>
      <c r="O16" s="31"/>
      <c r="P16" s="31"/>
      <c r="Q16" s="31"/>
      <c r="R16" s="40"/>
      <c r="S16" s="37"/>
      <c r="T16" s="31"/>
      <c r="U16" s="31"/>
      <c r="V16" s="31"/>
      <c r="W16" s="34"/>
      <c r="X16" s="34"/>
      <c r="Y16" s="34"/>
      <c r="Z16" s="34"/>
      <c r="AA16" s="34"/>
      <c r="AB16" s="34"/>
    </row>
    <row r="17" spans="1:28" ht="45" x14ac:dyDescent="0.2">
      <c r="A17" s="30" t="s">
        <v>36</v>
      </c>
      <c r="B17" s="38" t="s">
        <v>4</v>
      </c>
      <c r="C17" s="39" t="s">
        <v>37</v>
      </c>
      <c r="D17" s="38" t="s">
        <v>6</v>
      </c>
      <c r="E17" s="40">
        <v>180000000</v>
      </c>
      <c r="F17" s="34" t="s">
        <v>7</v>
      </c>
      <c r="G17" s="34" t="s">
        <v>8</v>
      </c>
      <c r="H17" s="34" t="s">
        <v>3798</v>
      </c>
      <c r="I17" s="34" t="s">
        <v>9</v>
      </c>
      <c r="J17" s="37"/>
      <c r="K17" s="36" t="s">
        <v>10</v>
      </c>
      <c r="L17" s="31" t="s">
        <v>11</v>
      </c>
      <c r="M17" s="36" t="s">
        <v>12</v>
      </c>
      <c r="N17" s="31" t="s">
        <v>13</v>
      </c>
      <c r="O17" s="36" t="s">
        <v>14</v>
      </c>
      <c r="P17" s="36" t="s">
        <v>15</v>
      </c>
      <c r="Q17" s="36" t="s">
        <v>16</v>
      </c>
      <c r="R17" s="40">
        <v>180000000</v>
      </c>
      <c r="S17" s="37"/>
      <c r="T17" s="31" t="s">
        <v>17</v>
      </c>
      <c r="U17" s="31" t="s">
        <v>18</v>
      </c>
      <c r="V17" s="31" t="s">
        <v>19</v>
      </c>
      <c r="W17" s="34" t="s">
        <v>20</v>
      </c>
      <c r="X17" s="34" t="s">
        <v>21</v>
      </c>
      <c r="Y17" s="34" t="s">
        <v>30</v>
      </c>
      <c r="Z17" s="34" t="s">
        <v>30</v>
      </c>
      <c r="AA17" s="34" t="s">
        <v>30</v>
      </c>
      <c r="AB17" s="34" t="s">
        <v>30</v>
      </c>
    </row>
    <row r="18" spans="1:28" x14ac:dyDescent="0.2">
      <c r="A18" s="30"/>
      <c r="B18" s="38"/>
      <c r="C18" s="38"/>
      <c r="D18" s="38"/>
      <c r="E18" s="40"/>
      <c r="F18" s="34"/>
      <c r="G18" s="34"/>
      <c r="H18" s="31"/>
      <c r="I18" s="34"/>
      <c r="J18" s="37"/>
      <c r="K18" s="31"/>
      <c r="L18" s="31"/>
      <c r="M18" s="31"/>
      <c r="N18" s="31"/>
      <c r="O18" s="31"/>
      <c r="P18" s="31"/>
      <c r="Q18" s="31"/>
      <c r="R18" s="40"/>
      <c r="S18" s="37"/>
      <c r="T18" s="31"/>
      <c r="U18" s="31"/>
      <c r="V18" s="31"/>
      <c r="W18" s="34"/>
      <c r="X18" s="34"/>
      <c r="Y18" s="34"/>
      <c r="Z18" s="34"/>
      <c r="AA18" s="34"/>
      <c r="AB18" s="34"/>
    </row>
    <row r="19" spans="1:28" ht="45" x14ac:dyDescent="0.2">
      <c r="A19" s="30" t="s">
        <v>38</v>
      </c>
      <c r="B19" s="38" t="s">
        <v>4</v>
      </c>
      <c r="C19" s="39" t="s">
        <v>39</v>
      </c>
      <c r="D19" s="38" t="s">
        <v>6</v>
      </c>
      <c r="E19" s="40">
        <v>125000000</v>
      </c>
      <c r="F19" s="34" t="s">
        <v>40</v>
      </c>
      <c r="G19" s="34" t="s">
        <v>8</v>
      </c>
      <c r="H19" s="34" t="s">
        <v>3798</v>
      </c>
      <c r="I19" s="34" t="s">
        <v>9</v>
      </c>
      <c r="J19" s="37"/>
      <c r="K19" s="36" t="s">
        <v>10</v>
      </c>
      <c r="L19" s="31" t="s">
        <v>11</v>
      </c>
      <c r="M19" s="36" t="s">
        <v>12</v>
      </c>
      <c r="N19" s="31" t="s">
        <v>13</v>
      </c>
      <c r="O19" s="36" t="s">
        <v>14</v>
      </c>
      <c r="P19" s="36" t="s">
        <v>15</v>
      </c>
      <c r="Q19" s="36" t="s">
        <v>16</v>
      </c>
      <c r="R19" s="40">
        <v>125000000</v>
      </c>
      <c r="S19" s="37"/>
      <c r="T19" s="31" t="s">
        <v>17</v>
      </c>
      <c r="U19" s="31" t="s">
        <v>18</v>
      </c>
      <c r="V19" s="31" t="s">
        <v>19</v>
      </c>
      <c r="W19" s="34" t="s">
        <v>20</v>
      </c>
      <c r="X19" s="34" t="s">
        <v>21</v>
      </c>
      <c r="Y19" s="34" t="s">
        <v>30</v>
      </c>
      <c r="Z19" s="34" t="s">
        <v>30</v>
      </c>
      <c r="AA19" s="34" t="s">
        <v>30</v>
      </c>
      <c r="AB19" s="34" t="s">
        <v>30</v>
      </c>
    </row>
    <row r="20" spans="1:28" x14ac:dyDescent="0.2">
      <c r="A20" s="30"/>
      <c r="B20" s="38"/>
      <c r="C20" s="38"/>
      <c r="D20" s="38"/>
      <c r="E20" s="40"/>
      <c r="F20" s="34"/>
      <c r="G20" s="34"/>
      <c r="H20" s="31"/>
      <c r="I20" s="34"/>
      <c r="J20" s="37"/>
      <c r="K20" s="31"/>
      <c r="L20" s="31"/>
      <c r="M20" s="31"/>
      <c r="N20" s="31"/>
      <c r="O20" s="31"/>
      <c r="P20" s="31"/>
      <c r="Q20" s="31"/>
      <c r="R20" s="40"/>
      <c r="S20" s="37"/>
      <c r="T20" s="31"/>
      <c r="U20" s="31"/>
      <c r="V20" s="31"/>
      <c r="W20" s="34"/>
      <c r="X20" s="34"/>
      <c r="Y20" s="34"/>
      <c r="Z20" s="34"/>
      <c r="AA20" s="34"/>
      <c r="AB20" s="34"/>
    </row>
    <row r="21" spans="1:28" ht="45" x14ac:dyDescent="0.2">
      <c r="A21" s="30" t="s">
        <v>41</v>
      </c>
      <c r="B21" s="38" t="s">
        <v>4</v>
      </c>
      <c r="C21" s="39" t="s">
        <v>42</v>
      </c>
      <c r="D21" s="38" t="s">
        <v>6</v>
      </c>
      <c r="E21" s="40">
        <v>31730750</v>
      </c>
      <c r="F21" s="34" t="s">
        <v>7</v>
      </c>
      <c r="G21" s="34" t="s">
        <v>8</v>
      </c>
      <c r="H21" s="34" t="s">
        <v>3798</v>
      </c>
      <c r="I21" s="34" t="s">
        <v>9</v>
      </c>
      <c r="J21" s="37"/>
      <c r="K21" s="36" t="s">
        <v>10</v>
      </c>
      <c r="L21" s="31" t="s">
        <v>11</v>
      </c>
      <c r="M21" s="36" t="s">
        <v>12</v>
      </c>
      <c r="N21" s="31" t="s">
        <v>13</v>
      </c>
      <c r="O21" s="36" t="s">
        <v>14</v>
      </c>
      <c r="P21" s="36" t="s">
        <v>15</v>
      </c>
      <c r="Q21" s="36" t="s">
        <v>16</v>
      </c>
      <c r="R21" s="40">
        <v>31730750</v>
      </c>
      <c r="S21" s="37"/>
      <c r="T21" s="31" t="s">
        <v>17</v>
      </c>
      <c r="U21" s="31" t="s">
        <v>18</v>
      </c>
      <c r="V21" s="31" t="s">
        <v>19</v>
      </c>
      <c r="W21" s="34" t="s">
        <v>20</v>
      </c>
      <c r="X21" s="34" t="s">
        <v>21</v>
      </c>
      <c r="Y21" s="34" t="s">
        <v>30</v>
      </c>
      <c r="Z21" s="34" t="s">
        <v>30</v>
      </c>
      <c r="AA21" s="34" t="s">
        <v>30</v>
      </c>
      <c r="AB21" s="34" t="s">
        <v>30</v>
      </c>
    </row>
    <row r="22" spans="1:28" x14ac:dyDescent="0.2">
      <c r="A22" s="30"/>
      <c r="B22" s="38"/>
      <c r="C22" s="38"/>
      <c r="D22" s="38"/>
      <c r="E22" s="40"/>
      <c r="F22" s="34"/>
      <c r="G22" s="34"/>
      <c r="H22" s="31"/>
      <c r="I22" s="34"/>
      <c r="J22" s="37"/>
      <c r="K22" s="31"/>
      <c r="L22" s="31"/>
      <c r="M22" s="31"/>
      <c r="N22" s="31"/>
      <c r="O22" s="31"/>
      <c r="P22" s="31"/>
      <c r="Q22" s="31"/>
      <c r="R22" s="40"/>
      <c r="S22" s="37"/>
      <c r="T22" s="31"/>
      <c r="U22" s="31"/>
      <c r="V22" s="31"/>
      <c r="W22" s="34"/>
      <c r="X22" s="34"/>
      <c r="Y22" s="34"/>
      <c r="Z22" s="34"/>
      <c r="AA22" s="34"/>
      <c r="AB22" s="34"/>
    </row>
    <row r="23" spans="1:28" ht="45" x14ac:dyDescent="0.2">
      <c r="A23" s="30" t="s">
        <v>43</v>
      </c>
      <c r="B23" s="38" t="s">
        <v>4</v>
      </c>
      <c r="C23" s="39" t="s">
        <v>44</v>
      </c>
      <c r="D23" s="38" t="s">
        <v>6</v>
      </c>
      <c r="E23" s="40">
        <v>350000000</v>
      </c>
      <c r="F23" s="34" t="s">
        <v>40</v>
      </c>
      <c r="G23" s="34" t="s">
        <v>8</v>
      </c>
      <c r="H23" s="34" t="s">
        <v>3798</v>
      </c>
      <c r="I23" s="34" t="s">
        <v>9</v>
      </c>
      <c r="J23" s="37"/>
      <c r="K23" s="36" t="s">
        <v>10</v>
      </c>
      <c r="L23" s="31" t="s">
        <v>11</v>
      </c>
      <c r="M23" s="36" t="s">
        <v>12</v>
      </c>
      <c r="N23" s="31" t="s">
        <v>13</v>
      </c>
      <c r="O23" s="36" t="s">
        <v>14</v>
      </c>
      <c r="P23" s="36" t="s">
        <v>15</v>
      </c>
      <c r="Q23" s="36" t="s">
        <v>16</v>
      </c>
      <c r="R23" s="40">
        <v>350000000</v>
      </c>
      <c r="S23" s="37"/>
      <c r="T23" s="31" t="s">
        <v>17</v>
      </c>
      <c r="U23" s="31" t="s">
        <v>18</v>
      </c>
      <c r="V23" s="31" t="s">
        <v>19</v>
      </c>
      <c r="W23" s="34" t="s">
        <v>20</v>
      </c>
      <c r="X23" s="34" t="s">
        <v>21</v>
      </c>
      <c r="Y23" s="34" t="s">
        <v>22</v>
      </c>
      <c r="Z23" s="34" t="s">
        <v>23</v>
      </c>
      <c r="AA23" s="34" t="s">
        <v>24</v>
      </c>
      <c r="AB23" s="34" t="s">
        <v>25</v>
      </c>
    </row>
    <row r="24" spans="1:28" x14ac:dyDescent="0.2">
      <c r="A24" s="30"/>
      <c r="B24" s="38"/>
      <c r="C24" s="38"/>
      <c r="D24" s="38"/>
      <c r="E24" s="40"/>
      <c r="F24" s="34"/>
      <c r="G24" s="34"/>
      <c r="H24" s="31"/>
      <c r="I24" s="34"/>
      <c r="J24" s="37"/>
      <c r="K24" s="31"/>
      <c r="L24" s="31"/>
      <c r="M24" s="31"/>
      <c r="N24" s="31"/>
      <c r="O24" s="31"/>
      <c r="P24" s="31"/>
      <c r="Q24" s="31"/>
      <c r="R24" s="40"/>
      <c r="S24" s="37"/>
      <c r="T24" s="31"/>
      <c r="U24" s="31"/>
      <c r="V24" s="31"/>
      <c r="W24" s="34"/>
      <c r="X24" s="34"/>
      <c r="Y24" s="34"/>
      <c r="Z24" s="34"/>
      <c r="AA24" s="34"/>
      <c r="AB24" s="34"/>
    </row>
    <row r="25" spans="1:28" ht="45" x14ac:dyDescent="0.2">
      <c r="A25" s="30" t="s">
        <v>45</v>
      </c>
      <c r="B25" s="38" t="s">
        <v>4</v>
      </c>
      <c r="C25" s="39" t="s">
        <v>46</v>
      </c>
      <c r="D25" s="38" t="s">
        <v>6</v>
      </c>
      <c r="E25" s="40">
        <v>142596126</v>
      </c>
      <c r="F25" s="34" t="s">
        <v>7</v>
      </c>
      <c r="G25" s="34" t="s">
        <v>8</v>
      </c>
      <c r="H25" s="34" t="s">
        <v>3798</v>
      </c>
      <c r="I25" s="34" t="s">
        <v>9</v>
      </c>
      <c r="J25" s="37"/>
      <c r="K25" s="36" t="s">
        <v>10</v>
      </c>
      <c r="L25" s="31" t="s">
        <v>11</v>
      </c>
      <c r="M25" s="36" t="s">
        <v>12</v>
      </c>
      <c r="N25" s="31" t="s">
        <v>13</v>
      </c>
      <c r="O25" s="36" t="s">
        <v>14</v>
      </c>
      <c r="P25" s="36" t="s">
        <v>15</v>
      </c>
      <c r="Q25" s="36" t="s">
        <v>16</v>
      </c>
      <c r="R25" s="40">
        <v>142596126</v>
      </c>
      <c r="S25" s="37"/>
      <c r="T25" s="31" t="s">
        <v>17</v>
      </c>
      <c r="U25" s="31" t="s">
        <v>18</v>
      </c>
      <c r="V25" s="31" t="s">
        <v>19</v>
      </c>
      <c r="W25" s="34" t="s">
        <v>20</v>
      </c>
      <c r="X25" s="34" t="s">
        <v>21</v>
      </c>
      <c r="Y25" s="34" t="s">
        <v>30</v>
      </c>
      <c r="Z25" s="34" t="s">
        <v>30</v>
      </c>
      <c r="AA25" s="34" t="s">
        <v>30</v>
      </c>
      <c r="AB25" s="34" t="s">
        <v>30</v>
      </c>
    </row>
    <row r="26" spans="1:28" x14ac:dyDescent="0.2">
      <c r="A26" s="30"/>
      <c r="B26" s="38"/>
      <c r="C26" s="38"/>
      <c r="D26" s="38"/>
      <c r="E26" s="40"/>
      <c r="F26" s="34"/>
      <c r="G26" s="34"/>
      <c r="H26" s="31"/>
      <c r="I26" s="34"/>
      <c r="J26" s="37"/>
      <c r="K26" s="31"/>
      <c r="L26" s="31"/>
      <c r="M26" s="31"/>
      <c r="N26" s="31"/>
      <c r="O26" s="31"/>
      <c r="P26" s="31"/>
      <c r="Q26" s="31"/>
      <c r="R26" s="40"/>
      <c r="S26" s="37"/>
      <c r="T26" s="31"/>
      <c r="U26" s="31"/>
      <c r="V26" s="31"/>
      <c r="W26" s="34"/>
      <c r="X26" s="34"/>
      <c r="Y26" s="34"/>
      <c r="Z26" s="34"/>
      <c r="AA26" s="34"/>
      <c r="AB26" s="34"/>
    </row>
    <row r="27" spans="1:28" ht="45" x14ac:dyDescent="0.2">
      <c r="A27" s="30" t="s">
        <v>47</v>
      </c>
      <c r="B27" s="38" t="s">
        <v>4</v>
      </c>
      <c r="C27" s="39" t="s">
        <v>48</v>
      </c>
      <c r="D27" s="38" t="s">
        <v>6</v>
      </c>
      <c r="E27" s="40">
        <v>70000000</v>
      </c>
      <c r="F27" s="34" t="s">
        <v>7</v>
      </c>
      <c r="G27" s="34" t="s">
        <v>8</v>
      </c>
      <c r="H27" s="34" t="s">
        <v>3798</v>
      </c>
      <c r="I27" s="34" t="s">
        <v>9</v>
      </c>
      <c r="J27" s="37"/>
      <c r="K27" s="36" t="s">
        <v>10</v>
      </c>
      <c r="L27" s="31" t="s">
        <v>11</v>
      </c>
      <c r="M27" s="36" t="s">
        <v>12</v>
      </c>
      <c r="N27" s="31" t="s">
        <v>13</v>
      </c>
      <c r="O27" s="36" t="s">
        <v>14</v>
      </c>
      <c r="P27" s="36" t="s">
        <v>15</v>
      </c>
      <c r="Q27" s="36" t="s">
        <v>16</v>
      </c>
      <c r="R27" s="40">
        <v>70000000</v>
      </c>
      <c r="S27" s="37"/>
      <c r="T27" s="31" t="s">
        <v>17</v>
      </c>
      <c r="U27" s="31" t="s">
        <v>18</v>
      </c>
      <c r="V27" s="31" t="s">
        <v>19</v>
      </c>
      <c r="W27" s="34" t="s">
        <v>20</v>
      </c>
      <c r="X27" s="34" t="s">
        <v>21</v>
      </c>
      <c r="Y27" s="34" t="s">
        <v>30</v>
      </c>
      <c r="Z27" s="34" t="s">
        <v>30</v>
      </c>
      <c r="AA27" s="34" t="s">
        <v>30</v>
      </c>
      <c r="AB27" s="34" t="s">
        <v>30</v>
      </c>
    </row>
    <row r="28" spans="1:28" x14ac:dyDescent="0.2">
      <c r="A28" s="30"/>
      <c r="B28" s="38"/>
      <c r="C28" s="38"/>
      <c r="D28" s="38"/>
      <c r="E28" s="40"/>
      <c r="F28" s="34"/>
      <c r="G28" s="34"/>
      <c r="H28" s="31"/>
      <c r="I28" s="34"/>
      <c r="J28" s="37"/>
      <c r="K28" s="31"/>
      <c r="L28" s="31"/>
      <c r="M28" s="31"/>
      <c r="N28" s="31"/>
      <c r="O28" s="31"/>
      <c r="P28" s="31"/>
      <c r="Q28" s="31"/>
      <c r="R28" s="40"/>
      <c r="S28" s="37"/>
      <c r="T28" s="31"/>
      <c r="U28" s="31"/>
      <c r="V28" s="31"/>
      <c r="W28" s="34"/>
      <c r="X28" s="34"/>
      <c r="Y28" s="34"/>
      <c r="Z28" s="34"/>
      <c r="AA28" s="34"/>
      <c r="AB28" s="34"/>
    </row>
    <row r="29" spans="1:28" ht="45" x14ac:dyDescent="0.2">
      <c r="A29" s="30" t="s">
        <v>49</v>
      </c>
      <c r="B29" s="38" t="s">
        <v>4</v>
      </c>
      <c r="C29" s="39" t="s">
        <v>50</v>
      </c>
      <c r="D29" s="38" t="s">
        <v>6</v>
      </c>
      <c r="E29" s="40">
        <v>5000000</v>
      </c>
      <c r="F29" s="34" t="s">
        <v>7</v>
      </c>
      <c r="G29" s="34" t="s">
        <v>8</v>
      </c>
      <c r="H29" s="34" t="s">
        <v>3798</v>
      </c>
      <c r="I29" s="34" t="s">
        <v>9</v>
      </c>
      <c r="J29" s="37"/>
      <c r="K29" s="36" t="s">
        <v>10</v>
      </c>
      <c r="L29" s="31" t="s">
        <v>11</v>
      </c>
      <c r="M29" s="36" t="s">
        <v>12</v>
      </c>
      <c r="N29" s="31" t="s">
        <v>13</v>
      </c>
      <c r="O29" s="36" t="s">
        <v>14</v>
      </c>
      <c r="P29" s="36" t="s">
        <v>15</v>
      </c>
      <c r="Q29" s="36" t="s">
        <v>16</v>
      </c>
      <c r="R29" s="40">
        <v>5000000</v>
      </c>
      <c r="S29" s="37"/>
      <c r="T29" s="31" t="s">
        <v>17</v>
      </c>
      <c r="U29" s="31" t="s">
        <v>18</v>
      </c>
      <c r="V29" s="31" t="s">
        <v>19</v>
      </c>
      <c r="W29" s="34" t="s">
        <v>20</v>
      </c>
      <c r="X29" s="34" t="s">
        <v>21</v>
      </c>
      <c r="Y29" s="34" t="s">
        <v>30</v>
      </c>
      <c r="Z29" s="34" t="s">
        <v>30</v>
      </c>
      <c r="AA29" s="34" t="s">
        <v>30</v>
      </c>
      <c r="AB29" s="34" t="s">
        <v>30</v>
      </c>
    </row>
    <row r="30" spans="1:28" x14ac:dyDescent="0.2">
      <c r="A30" s="30"/>
      <c r="B30" s="38"/>
      <c r="C30" s="38"/>
      <c r="D30" s="37"/>
      <c r="E30" s="40"/>
      <c r="F30" s="34"/>
      <c r="G30" s="34"/>
      <c r="H30" s="31"/>
      <c r="I30" s="34"/>
      <c r="J30" s="37"/>
      <c r="K30" s="31"/>
      <c r="L30" s="31"/>
      <c r="M30" s="31"/>
      <c r="N30" s="31"/>
      <c r="O30" s="31"/>
      <c r="P30" s="31"/>
      <c r="Q30" s="31"/>
      <c r="R30" s="40"/>
      <c r="S30" s="37"/>
      <c r="T30" s="31"/>
      <c r="U30" s="31"/>
      <c r="V30" s="31"/>
      <c r="W30" s="34"/>
      <c r="X30" s="34"/>
      <c r="Y30" s="34"/>
      <c r="Z30" s="34"/>
      <c r="AA30" s="34"/>
      <c r="AB30" s="34"/>
    </row>
    <row r="31" spans="1:28" ht="45" x14ac:dyDescent="0.2">
      <c r="A31" s="30" t="s">
        <v>51</v>
      </c>
      <c r="B31" s="38" t="s">
        <v>4</v>
      </c>
      <c r="C31" s="39" t="s">
        <v>52</v>
      </c>
      <c r="D31" s="38" t="s">
        <v>6</v>
      </c>
      <c r="E31" s="40">
        <v>340269408</v>
      </c>
      <c r="F31" s="34" t="s">
        <v>40</v>
      </c>
      <c r="G31" s="34" t="s">
        <v>8</v>
      </c>
      <c r="H31" s="34" t="s">
        <v>3798</v>
      </c>
      <c r="I31" s="34" t="s">
        <v>9</v>
      </c>
      <c r="J31" s="37"/>
      <c r="K31" s="36" t="s">
        <v>10</v>
      </c>
      <c r="L31" s="31" t="s">
        <v>11</v>
      </c>
      <c r="M31" s="36" t="s">
        <v>12</v>
      </c>
      <c r="N31" s="31" t="s">
        <v>13</v>
      </c>
      <c r="O31" s="36" t="s">
        <v>14</v>
      </c>
      <c r="P31" s="36" t="s">
        <v>15</v>
      </c>
      <c r="Q31" s="36" t="s">
        <v>16</v>
      </c>
      <c r="R31" s="40">
        <v>340269408</v>
      </c>
      <c r="S31" s="37"/>
      <c r="T31" s="31" t="s">
        <v>17</v>
      </c>
      <c r="U31" s="31" t="s">
        <v>18</v>
      </c>
      <c r="V31" s="31" t="s">
        <v>19</v>
      </c>
      <c r="W31" s="34" t="s">
        <v>20</v>
      </c>
      <c r="X31" s="34" t="s">
        <v>21</v>
      </c>
      <c r="Y31" s="34" t="s">
        <v>30</v>
      </c>
      <c r="Z31" s="34" t="s">
        <v>30</v>
      </c>
      <c r="AA31" s="34" t="s">
        <v>30</v>
      </c>
      <c r="AB31" s="34" t="s">
        <v>30</v>
      </c>
    </row>
    <row r="32" spans="1:28" x14ac:dyDescent="0.2">
      <c r="A32" s="30"/>
      <c r="B32" s="38"/>
      <c r="C32" s="38"/>
      <c r="D32" s="38"/>
      <c r="E32" s="40"/>
      <c r="F32" s="34"/>
      <c r="G32" s="34"/>
      <c r="H32" s="31"/>
      <c r="I32" s="34"/>
      <c r="J32" s="37"/>
      <c r="K32" s="31"/>
      <c r="L32" s="31"/>
      <c r="M32" s="31"/>
      <c r="N32" s="31"/>
      <c r="O32" s="31"/>
      <c r="P32" s="31"/>
      <c r="Q32" s="31"/>
      <c r="R32" s="40"/>
      <c r="S32" s="37"/>
      <c r="T32" s="31"/>
      <c r="U32" s="31"/>
      <c r="V32" s="31"/>
      <c r="W32" s="34"/>
      <c r="X32" s="34"/>
      <c r="Y32" s="34"/>
      <c r="Z32" s="34"/>
      <c r="AA32" s="34"/>
      <c r="AB32" s="34"/>
    </row>
    <row r="33" spans="1:30" ht="45" x14ac:dyDescent="0.2">
      <c r="A33" s="30" t="s">
        <v>53</v>
      </c>
      <c r="B33" s="38" t="s">
        <v>4</v>
      </c>
      <c r="C33" s="39" t="s">
        <v>54</v>
      </c>
      <c r="D33" s="38" t="s">
        <v>6</v>
      </c>
      <c r="E33" s="40">
        <v>250000000</v>
      </c>
      <c r="F33" s="34" t="s">
        <v>7</v>
      </c>
      <c r="G33" s="34" t="s">
        <v>8</v>
      </c>
      <c r="H33" s="34" t="s">
        <v>3798</v>
      </c>
      <c r="I33" s="34" t="s">
        <v>9</v>
      </c>
      <c r="J33" s="37"/>
      <c r="K33" s="36" t="s">
        <v>10</v>
      </c>
      <c r="L33" s="31" t="s">
        <v>11</v>
      </c>
      <c r="M33" s="36" t="s">
        <v>12</v>
      </c>
      <c r="N33" s="31" t="s">
        <v>13</v>
      </c>
      <c r="O33" s="36" t="s">
        <v>14</v>
      </c>
      <c r="P33" s="36" t="s">
        <v>15</v>
      </c>
      <c r="Q33" s="36" t="s">
        <v>16</v>
      </c>
      <c r="R33" s="40">
        <v>250000000</v>
      </c>
      <c r="S33" s="37"/>
      <c r="T33" s="31" t="s">
        <v>17</v>
      </c>
      <c r="U33" s="31" t="s">
        <v>18</v>
      </c>
      <c r="V33" s="31" t="s">
        <v>19</v>
      </c>
      <c r="W33" s="34" t="s">
        <v>20</v>
      </c>
      <c r="X33" s="34" t="s">
        <v>21</v>
      </c>
      <c r="Y33" s="34" t="s">
        <v>30</v>
      </c>
      <c r="Z33" s="34" t="s">
        <v>30</v>
      </c>
      <c r="AA33" s="34" t="s">
        <v>30</v>
      </c>
      <c r="AB33" s="34" t="s">
        <v>30</v>
      </c>
    </row>
    <row r="34" spans="1:30" ht="15.75" thickBot="1" x14ac:dyDescent="0.25">
      <c r="A34" s="41"/>
      <c r="B34" s="42"/>
      <c r="C34" s="42"/>
      <c r="D34" s="41"/>
      <c r="E34" s="43"/>
      <c r="F34" s="44"/>
      <c r="G34" s="44"/>
      <c r="H34" s="45"/>
      <c r="I34" s="44"/>
      <c r="J34" s="41"/>
      <c r="K34" s="45"/>
      <c r="L34" s="45"/>
      <c r="M34" s="45"/>
      <c r="N34" s="45"/>
      <c r="O34" s="45"/>
      <c r="P34" s="45"/>
      <c r="Q34" s="45"/>
      <c r="R34" s="43"/>
      <c r="S34" s="41"/>
      <c r="T34" s="45"/>
      <c r="U34" s="45"/>
      <c r="V34" s="45"/>
      <c r="W34" s="44"/>
      <c r="X34" s="44"/>
      <c r="Y34" s="44"/>
      <c r="Z34" s="44"/>
      <c r="AA34" s="44"/>
      <c r="AB34" s="44"/>
    </row>
    <row r="35" spans="1:30" x14ac:dyDescent="0.2">
      <c r="A35" s="46" t="s">
        <v>4300</v>
      </c>
      <c r="B35" s="47"/>
      <c r="C35" s="47"/>
      <c r="D35" s="46"/>
      <c r="E35" s="48">
        <f>SUM(E9:E34)</f>
        <v>1761096284</v>
      </c>
      <c r="F35" s="46"/>
      <c r="G35" s="47"/>
      <c r="H35" s="46"/>
      <c r="I35" s="47"/>
      <c r="J35" s="46"/>
      <c r="K35" s="46"/>
      <c r="L35" s="46"/>
      <c r="M35" s="46"/>
      <c r="N35" s="46"/>
      <c r="O35" s="46"/>
      <c r="P35" s="46"/>
      <c r="Q35" s="46"/>
      <c r="R35" s="49">
        <f>SUM(R9:R34)</f>
        <v>1761096284</v>
      </c>
      <c r="S35" s="46"/>
      <c r="T35" s="46"/>
      <c r="U35" s="46"/>
      <c r="V35" s="46"/>
      <c r="W35" s="47"/>
      <c r="X35" s="47"/>
      <c r="Y35" s="47"/>
      <c r="Z35" s="47"/>
      <c r="AA35" s="47"/>
      <c r="AB35" s="47"/>
    </row>
    <row r="36" spans="1:30" x14ac:dyDescent="0.2">
      <c r="A36" s="37" t="s">
        <v>4301</v>
      </c>
      <c r="B36" s="37"/>
      <c r="C36" s="38"/>
      <c r="D36" s="37"/>
      <c r="E36" s="50"/>
      <c r="F36" s="37"/>
      <c r="G36" s="38"/>
      <c r="H36" s="37"/>
      <c r="I36" s="3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8"/>
      <c r="X36" s="38"/>
      <c r="Y36" s="38"/>
      <c r="Z36" s="38"/>
      <c r="AA36" s="38"/>
      <c r="AB36" s="38"/>
    </row>
    <row r="37" spans="1:30" x14ac:dyDescent="0.2">
      <c r="H37" s="21"/>
    </row>
    <row r="40" spans="1:30" x14ac:dyDescent="0.2">
      <c r="A40" s="3058" t="s">
        <v>76</v>
      </c>
      <c r="B40" s="3059"/>
      <c r="C40" s="3059"/>
      <c r="D40" s="3059"/>
      <c r="E40" s="3059"/>
      <c r="F40" s="3059"/>
      <c r="G40" s="3059"/>
      <c r="H40" s="3059"/>
      <c r="I40" s="3059"/>
      <c r="J40" s="3059"/>
      <c r="K40" s="3059"/>
      <c r="L40" s="3059"/>
      <c r="M40" s="3059"/>
      <c r="N40" s="3059"/>
      <c r="O40" s="3059"/>
      <c r="P40" s="3059"/>
      <c r="Q40" s="3059"/>
      <c r="R40" s="3059"/>
      <c r="S40" s="3059"/>
      <c r="T40" s="3059"/>
      <c r="U40" s="3059"/>
      <c r="V40" s="3059"/>
      <c r="W40" s="3059"/>
      <c r="X40" s="3059"/>
      <c r="Y40" s="3059"/>
      <c r="Z40" s="3059"/>
      <c r="AA40" s="3059"/>
      <c r="AB40" s="3059"/>
      <c r="AC40" s="3059"/>
      <c r="AD40" s="3059"/>
    </row>
    <row r="41" spans="1:30" ht="30" x14ac:dyDescent="0.2">
      <c r="A41" s="24"/>
      <c r="B41" s="3056" t="s">
        <v>4259</v>
      </c>
      <c r="C41" s="3061"/>
      <c r="D41" s="3061"/>
      <c r="E41" s="3061"/>
      <c r="F41" s="3061"/>
      <c r="G41" s="3061"/>
      <c r="H41" s="3061"/>
      <c r="I41" s="3061"/>
      <c r="J41" s="3057"/>
      <c r="K41" s="3056" t="s">
        <v>4302</v>
      </c>
      <c r="L41" s="3057"/>
      <c r="M41" s="51" t="s">
        <v>4119</v>
      </c>
      <c r="N41" s="3056" t="s">
        <v>4320</v>
      </c>
      <c r="O41" s="3057"/>
      <c r="P41" s="3056" t="s">
        <v>4305</v>
      </c>
      <c r="Q41" s="3057"/>
      <c r="R41" s="3056" t="s">
        <v>4265</v>
      </c>
      <c r="S41" s="3061"/>
      <c r="T41" s="3061"/>
      <c r="U41" s="3057"/>
      <c r="V41" s="3056" t="s">
        <v>4315</v>
      </c>
      <c r="W41" s="3061"/>
      <c r="X41" s="3061"/>
      <c r="Y41" s="3057"/>
      <c r="Z41" s="3056" t="s">
        <v>4267</v>
      </c>
      <c r="AA41" s="3057"/>
      <c r="AB41" s="3056" t="s">
        <v>4268</v>
      </c>
      <c r="AC41" s="3057"/>
    </row>
    <row r="42" spans="1:30" ht="60.75" thickBot="1" x14ac:dyDescent="0.25">
      <c r="A42" s="52" t="s">
        <v>4269</v>
      </c>
      <c r="B42" s="22" t="s">
        <v>4270</v>
      </c>
      <c r="C42" s="22" t="s">
        <v>4271</v>
      </c>
      <c r="D42" s="22" t="s">
        <v>4272</v>
      </c>
      <c r="E42" s="22" t="s">
        <v>4273</v>
      </c>
      <c r="F42" s="22" t="s">
        <v>4274</v>
      </c>
      <c r="G42" s="22" t="s">
        <v>4275</v>
      </c>
      <c r="H42" s="22" t="s">
        <v>4276</v>
      </c>
      <c r="I42" s="22" t="s">
        <v>4277</v>
      </c>
      <c r="J42" s="22" t="s">
        <v>4278</v>
      </c>
      <c r="K42" s="22" t="s">
        <v>4279</v>
      </c>
      <c r="L42" s="22" t="s">
        <v>4280</v>
      </c>
      <c r="M42" s="22" t="s">
        <v>4321</v>
      </c>
      <c r="N42" s="22" t="s">
        <v>4308</v>
      </c>
      <c r="O42" s="25" t="s">
        <v>4117</v>
      </c>
      <c r="P42" s="22" t="s">
        <v>4310</v>
      </c>
      <c r="Q42" s="22" t="s">
        <v>4311</v>
      </c>
      <c r="R42" s="22" t="s">
        <v>4291</v>
      </c>
      <c r="S42" s="22" t="s">
        <v>4292</v>
      </c>
      <c r="T42" s="22" t="s">
        <v>4293</v>
      </c>
      <c r="U42" s="22" t="s">
        <v>4294</v>
      </c>
      <c r="V42" s="25" t="s">
        <v>4114</v>
      </c>
      <c r="W42" s="22" t="s">
        <v>4318</v>
      </c>
      <c r="X42" s="22" t="s">
        <v>4319</v>
      </c>
      <c r="Y42" s="22" t="s">
        <v>4298</v>
      </c>
      <c r="Z42" s="22" t="s">
        <v>4322</v>
      </c>
      <c r="AA42" s="22" t="s">
        <v>4323</v>
      </c>
      <c r="AB42" s="22" t="s">
        <v>4322</v>
      </c>
      <c r="AC42" s="22" t="s">
        <v>4323</v>
      </c>
    </row>
    <row r="43" spans="1:30" ht="30.75" thickTop="1" x14ac:dyDescent="0.2">
      <c r="A43" s="28" t="s">
        <v>3733</v>
      </c>
      <c r="B43" s="26"/>
      <c r="C43" s="26"/>
      <c r="D43" s="26"/>
      <c r="E43" s="26"/>
      <c r="F43" s="26"/>
      <c r="G43" s="26"/>
      <c r="H43" s="26"/>
      <c r="I43" s="23" t="s">
        <v>3734</v>
      </c>
      <c r="J43" s="26"/>
      <c r="K43" s="23" t="s">
        <v>3735</v>
      </c>
      <c r="L43" s="23" t="s">
        <v>1762</v>
      </c>
      <c r="M43" s="23" t="s">
        <v>1762</v>
      </c>
      <c r="N43" s="23" t="s">
        <v>3794</v>
      </c>
      <c r="O43" s="23" t="s">
        <v>3794</v>
      </c>
      <c r="P43" s="23" t="s">
        <v>3735</v>
      </c>
      <c r="Q43" s="23" t="s">
        <v>3737</v>
      </c>
      <c r="R43" s="26"/>
      <c r="S43" s="23" t="s">
        <v>1762</v>
      </c>
      <c r="T43" s="23" t="s">
        <v>733</v>
      </c>
      <c r="U43" s="23" t="s">
        <v>1762</v>
      </c>
      <c r="V43" s="23" t="s">
        <v>3735</v>
      </c>
      <c r="W43" s="26"/>
      <c r="X43" s="23" t="s">
        <v>4164</v>
      </c>
      <c r="Y43" s="26"/>
      <c r="Z43" s="26"/>
      <c r="AA43" s="26"/>
      <c r="AB43" s="26"/>
      <c r="AC43" s="26"/>
    </row>
    <row r="44" spans="1:30" x14ac:dyDescent="0.2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</row>
    <row r="45" spans="1:30" ht="45" x14ac:dyDescent="0.2">
      <c r="A45" s="53" t="s">
        <v>55</v>
      </c>
      <c r="B45" s="54" t="s">
        <v>4</v>
      </c>
      <c r="C45" s="33" t="s">
        <v>56</v>
      </c>
      <c r="D45" s="34" t="s">
        <v>6</v>
      </c>
      <c r="E45" s="35">
        <v>80000000</v>
      </c>
      <c r="F45" s="34" t="s">
        <v>7</v>
      </c>
      <c r="G45" s="34" t="s">
        <v>8</v>
      </c>
      <c r="H45" s="34" t="s">
        <v>3798</v>
      </c>
      <c r="I45" s="34" t="s">
        <v>9</v>
      </c>
      <c r="J45" s="31"/>
      <c r="K45" s="33" t="s">
        <v>10</v>
      </c>
      <c r="L45" s="34" t="s">
        <v>11</v>
      </c>
      <c r="M45" s="33" t="s">
        <v>12</v>
      </c>
      <c r="N45" s="34" t="s">
        <v>13</v>
      </c>
      <c r="O45" s="33" t="s">
        <v>14</v>
      </c>
      <c r="P45" s="33" t="s">
        <v>15</v>
      </c>
      <c r="Q45" s="36" t="s">
        <v>16</v>
      </c>
      <c r="R45" s="35">
        <v>80000000</v>
      </c>
      <c r="S45" s="31"/>
      <c r="T45" s="34" t="s">
        <v>17</v>
      </c>
      <c r="U45" s="34" t="s">
        <v>18</v>
      </c>
      <c r="V45" s="34" t="s">
        <v>19</v>
      </c>
      <c r="W45" s="33" t="s">
        <v>57</v>
      </c>
      <c r="X45" s="34" t="s">
        <v>58</v>
      </c>
      <c r="Y45" s="34" t="s">
        <v>59</v>
      </c>
      <c r="Z45" s="34" t="s">
        <v>60</v>
      </c>
      <c r="AA45" s="34" t="s">
        <v>23</v>
      </c>
      <c r="AB45" s="34" t="s">
        <v>61</v>
      </c>
      <c r="AC45" s="34" t="s">
        <v>62</v>
      </c>
    </row>
    <row r="46" spans="1:30" x14ac:dyDescent="0.2">
      <c r="A46" s="38"/>
      <c r="B46" s="31"/>
      <c r="C46" s="31"/>
      <c r="D46" s="34"/>
      <c r="E46" s="35"/>
      <c r="F46" s="34"/>
      <c r="G46" s="34"/>
      <c r="H46" s="31"/>
      <c r="I46" s="34"/>
      <c r="J46" s="31"/>
      <c r="K46" s="34"/>
      <c r="L46" s="34"/>
      <c r="M46" s="34"/>
      <c r="N46" s="34"/>
      <c r="O46" s="34"/>
      <c r="P46" s="34"/>
      <c r="Q46" s="31"/>
      <c r="R46" s="35"/>
      <c r="S46" s="31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30" ht="45" x14ac:dyDescent="0.2">
      <c r="A47" s="53" t="s">
        <v>63</v>
      </c>
      <c r="B47" s="54" t="s">
        <v>4</v>
      </c>
      <c r="C47" s="55" t="s">
        <v>64</v>
      </c>
      <c r="D47" s="32" t="s">
        <v>6</v>
      </c>
      <c r="E47" s="40">
        <v>340000000</v>
      </c>
      <c r="F47" s="34" t="s">
        <v>7</v>
      </c>
      <c r="G47" s="34" t="s">
        <v>8</v>
      </c>
      <c r="H47" s="34" t="s">
        <v>3798</v>
      </c>
      <c r="I47" s="34" t="s">
        <v>9</v>
      </c>
      <c r="J47" s="37"/>
      <c r="K47" s="33" t="s">
        <v>10</v>
      </c>
      <c r="L47" s="34" t="s">
        <v>11</v>
      </c>
      <c r="M47" s="33" t="s">
        <v>12</v>
      </c>
      <c r="N47" s="34" t="s">
        <v>13</v>
      </c>
      <c r="O47" s="33" t="s">
        <v>14</v>
      </c>
      <c r="P47" s="33" t="s">
        <v>15</v>
      </c>
      <c r="Q47" s="36" t="s">
        <v>16</v>
      </c>
      <c r="R47" s="40">
        <v>340000000</v>
      </c>
      <c r="S47" s="37"/>
      <c r="T47" s="34" t="s">
        <v>17</v>
      </c>
      <c r="U47" s="34" t="s">
        <v>18</v>
      </c>
      <c r="V47" s="34" t="s">
        <v>19</v>
      </c>
      <c r="W47" s="33" t="s">
        <v>57</v>
      </c>
      <c r="X47" s="34" t="s">
        <v>58</v>
      </c>
      <c r="Y47" s="34" t="s">
        <v>59</v>
      </c>
      <c r="Z47" s="32" t="s">
        <v>30</v>
      </c>
      <c r="AA47" s="32" t="s">
        <v>30</v>
      </c>
      <c r="AB47" s="32" t="s">
        <v>30</v>
      </c>
      <c r="AC47" s="32" t="s">
        <v>30</v>
      </c>
    </row>
    <row r="48" spans="1:30" x14ac:dyDescent="0.2">
      <c r="A48" s="38"/>
      <c r="B48" s="54"/>
      <c r="C48" s="32"/>
      <c r="D48" s="32"/>
      <c r="E48" s="40"/>
      <c r="F48" s="34"/>
      <c r="G48" s="34"/>
      <c r="H48" s="31"/>
      <c r="I48" s="34"/>
      <c r="J48" s="37"/>
      <c r="K48" s="34"/>
      <c r="L48" s="34"/>
      <c r="M48" s="34"/>
      <c r="N48" s="34"/>
      <c r="O48" s="34"/>
      <c r="P48" s="34"/>
      <c r="Q48" s="31"/>
      <c r="R48" s="40"/>
      <c r="S48" s="37"/>
      <c r="T48" s="34"/>
      <c r="U48" s="34"/>
      <c r="V48" s="34"/>
      <c r="W48" s="34"/>
      <c r="X48" s="34"/>
      <c r="Y48" s="34"/>
      <c r="Z48" s="38"/>
      <c r="AA48" s="38"/>
      <c r="AB48" s="38"/>
      <c r="AC48" s="38"/>
    </row>
    <row r="49" spans="1:29" ht="30" x14ac:dyDescent="0.2">
      <c r="A49" s="53" t="s">
        <v>65</v>
      </c>
      <c r="B49" s="54"/>
      <c r="C49" s="55"/>
      <c r="D49" s="32"/>
      <c r="E49" s="40">
        <v>16499990</v>
      </c>
      <c r="F49" s="34" t="s">
        <v>29</v>
      </c>
      <c r="G49" s="34"/>
      <c r="H49" s="34"/>
      <c r="I49" s="34"/>
      <c r="J49" s="37"/>
      <c r="K49" s="33"/>
      <c r="L49" s="34"/>
      <c r="M49" s="33"/>
      <c r="N49" s="34"/>
      <c r="O49" s="33"/>
      <c r="P49" s="33"/>
      <c r="Q49" s="36"/>
      <c r="R49" s="40"/>
      <c r="S49" s="37"/>
      <c r="T49" s="34"/>
      <c r="U49" s="34"/>
      <c r="V49" s="34"/>
      <c r="W49" s="33"/>
      <c r="X49" s="34"/>
      <c r="Y49" s="34"/>
      <c r="Z49" s="32" t="s">
        <v>30</v>
      </c>
      <c r="AA49" s="32" t="s">
        <v>30</v>
      </c>
      <c r="AB49" s="32" t="s">
        <v>30</v>
      </c>
      <c r="AC49" s="32" t="s">
        <v>30</v>
      </c>
    </row>
    <row r="50" spans="1:29" x14ac:dyDescent="0.2">
      <c r="A50" s="38"/>
      <c r="B50" s="54"/>
      <c r="C50" s="32"/>
      <c r="D50" s="32"/>
      <c r="E50" s="40"/>
      <c r="F50" s="34"/>
      <c r="G50" s="34"/>
      <c r="H50" s="31"/>
      <c r="I50" s="34"/>
      <c r="J50" s="37"/>
      <c r="K50" s="34"/>
      <c r="L50" s="34"/>
      <c r="M50" s="34"/>
      <c r="N50" s="34"/>
      <c r="O50" s="34"/>
      <c r="P50" s="34"/>
      <c r="Q50" s="31"/>
      <c r="R50" s="40"/>
      <c r="S50" s="37"/>
      <c r="T50" s="34"/>
      <c r="U50" s="34"/>
      <c r="V50" s="34"/>
      <c r="W50" s="34"/>
      <c r="X50" s="34"/>
      <c r="Y50" s="34"/>
      <c r="Z50" s="38"/>
      <c r="AA50" s="38"/>
      <c r="AB50" s="38"/>
      <c r="AC50" s="38"/>
    </row>
    <row r="51" spans="1:29" ht="45" x14ac:dyDescent="0.2">
      <c r="A51" s="53" t="s">
        <v>66</v>
      </c>
      <c r="B51" s="54" t="s">
        <v>4</v>
      </c>
      <c r="C51" s="55" t="s">
        <v>67</v>
      </c>
      <c r="D51" s="32" t="s">
        <v>6</v>
      </c>
      <c r="E51" s="40">
        <v>61731750</v>
      </c>
      <c r="F51" s="34" t="s">
        <v>7</v>
      </c>
      <c r="G51" s="34" t="s">
        <v>8</v>
      </c>
      <c r="H51" s="34" t="s">
        <v>3798</v>
      </c>
      <c r="I51" s="34" t="s">
        <v>9</v>
      </c>
      <c r="J51" s="37"/>
      <c r="K51" s="33" t="s">
        <v>10</v>
      </c>
      <c r="L51" s="34" t="s">
        <v>11</v>
      </c>
      <c r="M51" s="33" t="s">
        <v>12</v>
      </c>
      <c r="N51" s="34" t="s">
        <v>13</v>
      </c>
      <c r="O51" s="33" t="s">
        <v>14</v>
      </c>
      <c r="P51" s="33" t="s">
        <v>15</v>
      </c>
      <c r="Q51" s="36" t="s">
        <v>16</v>
      </c>
      <c r="R51" s="40">
        <v>61731750</v>
      </c>
      <c r="S51" s="37"/>
      <c r="T51" s="34" t="s">
        <v>17</v>
      </c>
      <c r="U51" s="34" t="s">
        <v>18</v>
      </c>
      <c r="V51" s="34" t="s">
        <v>19</v>
      </c>
      <c r="W51" s="33" t="s">
        <v>57</v>
      </c>
      <c r="X51" s="34" t="s">
        <v>58</v>
      </c>
      <c r="Y51" s="34" t="s">
        <v>59</v>
      </c>
      <c r="Z51" s="32" t="s">
        <v>30</v>
      </c>
      <c r="AA51" s="32" t="s">
        <v>30</v>
      </c>
      <c r="AB51" s="32" t="s">
        <v>30</v>
      </c>
      <c r="AC51" s="32" t="s">
        <v>30</v>
      </c>
    </row>
    <row r="52" spans="1:29" x14ac:dyDescent="0.2">
      <c r="A52" s="38"/>
      <c r="B52" s="54"/>
      <c r="C52" s="32"/>
      <c r="D52" s="32"/>
      <c r="E52" s="40"/>
      <c r="F52" s="34"/>
      <c r="G52" s="34"/>
      <c r="H52" s="31"/>
      <c r="I52" s="34"/>
      <c r="J52" s="37"/>
      <c r="K52" s="34"/>
      <c r="L52" s="34"/>
      <c r="M52" s="34"/>
      <c r="N52" s="34"/>
      <c r="O52" s="34"/>
      <c r="P52" s="34"/>
      <c r="Q52" s="31"/>
      <c r="R52" s="40"/>
      <c r="S52" s="37"/>
      <c r="T52" s="34"/>
      <c r="U52" s="34"/>
      <c r="V52" s="34"/>
      <c r="W52" s="34"/>
      <c r="X52" s="34"/>
      <c r="Y52" s="34"/>
      <c r="Z52" s="38"/>
      <c r="AA52" s="38"/>
      <c r="AB52" s="38"/>
      <c r="AC52" s="38"/>
    </row>
    <row r="53" spans="1:29" ht="45" x14ac:dyDescent="0.2">
      <c r="A53" s="53" t="s">
        <v>68</v>
      </c>
      <c r="B53" s="54" t="s">
        <v>4</v>
      </c>
      <c r="C53" s="55" t="s">
        <v>69</v>
      </c>
      <c r="D53" s="32" t="s">
        <v>6</v>
      </c>
      <c r="E53" s="40">
        <v>483365326</v>
      </c>
      <c r="F53" s="34" t="s">
        <v>7</v>
      </c>
      <c r="G53" s="34" t="s">
        <v>8</v>
      </c>
      <c r="H53" s="34" t="s">
        <v>3798</v>
      </c>
      <c r="I53" s="34" t="s">
        <v>9</v>
      </c>
      <c r="J53" s="37"/>
      <c r="K53" s="33" t="s">
        <v>10</v>
      </c>
      <c r="L53" s="34" t="s">
        <v>11</v>
      </c>
      <c r="M53" s="33" t="s">
        <v>12</v>
      </c>
      <c r="N53" s="34" t="s">
        <v>13</v>
      </c>
      <c r="O53" s="33" t="s">
        <v>14</v>
      </c>
      <c r="P53" s="33" t="s">
        <v>15</v>
      </c>
      <c r="Q53" s="36" t="s">
        <v>16</v>
      </c>
      <c r="R53" s="40">
        <v>483365326</v>
      </c>
      <c r="S53" s="37"/>
      <c r="T53" s="34" t="s">
        <v>17</v>
      </c>
      <c r="U53" s="34" t="s">
        <v>18</v>
      </c>
      <c r="V53" s="34" t="s">
        <v>19</v>
      </c>
      <c r="W53" s="33" t="s">
        <v>57</v>
      </c>
      <c r="X53" s="34" t="s">
        <v>58</v>
      </c>
      <c r="Y53" s="34" t="s">
        <v>59</v>
      </c>
      <c r="Z53" s="32" t="s">
        <v>30</v>
      </c>
      <c r="AA53" s="32" t="s">
        <v>30</v>
      </c>
      <c r="AB53" s="32" t="s">
        <v>30</v>
      </c>
      <c r="AC53" s="32" t="s">
        <v>30</v>
      </c>
    </row>
    <row r="54" spans="1:29" x14ac:dyDescent="0.2">
      <c r="A54" s="53"/>
      <c r="B54" s="54"/>
      <c r="C54" s="32"/>
      <c r="D54" s="32"/>
      <c r="E54" s="40"/>
      <c r="F54" s="34"/>
      <c r="G54" s="34"/>
      <c r="H54" s="31"/>
      <c r="I54" s="34"/>
      <c r="J54" s="37"/>
      <c r="K54" s="34"/>
      <c r="L54" s="34"/>
      <c r="M54" s="34"/>
      <c r="N54" s="34"/>
      <c r="O54" s="34"/>
      <c r="P54" s="34"/>
      <c r="Q54" s="31"/>
      <c r="R54" s="40"/>
      <c r="S54" s="37"/>
      <c r="T54" s="34"/>
      <c r="U54" s="34"/>
      <c r="V54" s="34"/>
      <c r="W54" s="34"/>
      <c r="X54" s="34"/>
      <c r="Y54" s="34"/>
      <c r="Z54" s="38"/>
      <c r="AA54" s="38"/>
      <c r="AB54" s="38"/>
      <c r="AC54" s="38"/>
    </row>
    <row r="55" spans="1:29" ht="45" x14ac:dyDescent="0.2">
      <c r="A55" s="53" t="s">
        <v>70</v>
      </c>
      <c r="B55" s="54" t="s">
        <v>4</v>
      </c>
      <c r="C55" s="55" t="s">
        <v>71</v>
      </c>
      <c r="D55" s="32" t="s">
        <v>6</v>
      </c>
      <c r="E55" s="40">
        <v>20038450</v>
      </c>
      <c r="F55" s="34" t="s">
        <v>7</v>
      </c>
      <c r="G55" s="34" t="s">
        <v>8</v>
      </c>
      <c r="H55" s="34" t="s">
        <v>3798</v>
      </c>
      <c r="I55" s="34" t="s">
        <v>9</v>
      </c>
      <c r="J55" s="37"/>
      <c r="K55" s="33" t="s">
        <v>10</v>
      </c>
      <c r="L55" s="34" t="s">
        <v>11</v>
      </c>
      <c r="M55" s="33" t="s">
        <v>12</v>
      </c>
      <c r="N55" s="34" t="s">
        <v>13</v>
      </c>
      <c r="O55" s="33" t="s">
        <v>14</v>
      </c>
      <c r="P55" s="33" t="s">
        <v>15</v>
      </c>
      <c r="Q55" s="36" t="s">
        <v>16</v>
      </c>
      <c r="R55" s="40">
        <v>20038450</v>
      </c>
      <c r="S55" s="37"/>
      <c r="T55" s="34" t="s">
        <v>17</v>
      </c>
      <c r="U55" s="34" t="s">
        <v>18</v>
      </c>
      <c r="V55" s="34" t="s">
        <v>19</v>
      </c>
      <c r="W55" s="33" t="s">
        <v>57</v>
      </c>
      <c r="X55" s="34" t="s">
        <v>58</v>
      </c>
      <c r="Y55" s="34" t="s">
        <v>59</v>
      </c>
      <c r="Z55" s="32" t="s">
        <v>30</v>
      </c>
      <c r="AA55" s="32" t="s">
        <v>30</v>
      </c>
      <c r="AB55" s="32" t="s">
        <v>30</v>
      </c>
      <c r="AC55" s="32" t="s">
        <v>30</v>
      </c>
    </row>
    <row r="56" spans="1:29" x14ac:dyDescent="0.2">
      <c r="A56" s="53"/>
      <c r="B56" s="54"/>
      <c r="C56" s="32"/>
      <c r="D56" s="32"/>
      <c r="E56" s="40"/>
      <c r="F56" s="34"/>
      <c r="G56" s="34"/>
      <c r="H56" s="31"/>
      <c r="I56" s="34"/>
      <c r="J56" s="37"/>
      <c r="K56" s="34"/>
      <c r="L56" s="34"/>
      <c r="M56" s="34"/>
      <c r="N56" s="34"/>
      <c r="O56" s="34"/>
      <c r="P56" s="34"/>
      <c r="Q56" s="31"/>
      <c r="R56" s="40"/>
      <c r="S56" s="37"/>
      <c r="T56" s="34"/>
      <c r="U56" s="34"/>
      <c r="V56" s="34"/>
      <c r="W56" s="34"/>
      <c r="X56" s="34"/>
      <c r="Y56" s="34"/>
      <c r="Z56" s="38"/>
      <c r="AA56" s="38"/>
      <c r="AB56" s="38"/>
      <c r="AC56" s="38"/>
    </row>
    <row r="57" spans="1:29" ht="45" x14ac:dyDescent="0.2">
      <c r="A57" s="53" t="s">
        <v>72</v>
      </c>
      <c r="B57" s="54" t="s">
        <v>4</v>
      </c>
      <c r="C57" s="55" t="s">
        <v>73</v>
      </c>
      <c r="D57" s="32" t="s">
        <v>6</v>
      </c>
      <c r="E57" s="40">
        <v>76769200</v>
      </c>
      <c r="F57" s="34" t="s">
        <v>7</v>
      </c>
      <c r="G57" s="34" t="s">
        <v>8</v>
      </c>
      <c r="H57" s="34" t="s">
        <v>3798</v>
      </c>
      <c r="I57" s="34" t="s">
        <v>9</v>
      </c>
      <c r="J57" s="37"/>
      <c r="K57" s="33" t="s">
        <v>10</v>
      </c>
      <c r="L57" s="34" t="s">
        <v>11</v>
      </c>
      <c r="M57" s="33" t="s">
        <v>12</v>
      </c>
      <c r="N57" s="34" t="s">
        <v>13</v>
      </c>
      <c r="O57" s="33" t="s">
        <v>14</v>
      </c>
      <c r="P57" s="33" t="s">
        <v>15</v>
      </c>
      <c r="Q57" s="36" t="s">
        <v>16</v>
      </c>
      <c r="R57" s="40">
        <v>76769200</v>
      </c>
      <c r="S57" s="37"/>
      <c r="T57" s="34" t="s">
        <v>17</v>
      </c>
      <c r="U57" s="34" t="s">
        <v>18</v>
      </c>
      <c r="V57" s="34" t="s">
        <v>19</v>
      </c>
      <c r="W57" s="33" t="s">
        <v>57</v>
      </c>
      <c r="X57" s="34" t="s">
        <v>58</v>
      </c>
      <c r="Y57" s="34" t="s">
        <v>59</v>
      </c>
      <c r="Z57" s="32" t="s">
        <v>30</v>
      </c>
      <c r="AA57" s="32" t="s">
        <v>30</v>
      </c>
      <c r="AB57" s="32" t="s">
        <v>30</v>
      </c>
      <c r="AC57" s="32" t="s">
        <v>30</v>
      </c>
    </row>
    <row r="58" spans="1:29" x14ac:dyDescent="0.2">
      <c r="A58" s="53"/>
      <c r="B58" s="54"/>
      <c r="C58" s="32"/>
      <c r="D58" s="32"/>
      <c r="E58" s="40"/>
      <c r="F58" s="34"/>
      <c r="G58" s="34"/>
      <c r="H58" s="31"/>
      <c r="I58" s="34"/>
      <c r="J58" s="37"/>
      <c r="K58" s="31"/>
      <c r="L58" s="31"/>
      <c r="M58" s="31"/>
      <c r="N58" s="31"/>
      <c r="O58" s="31"/>
      <c r="P58" s="31"/>
      <c r="Q58" s="31"/>
      <c r="R58" s="40"/>
      <c r="S58" s="37"/>
      <c r="T58" s="31"/>
      <c r="U58" s="31"/>
      <c r="V58" s="34"/>
      <c r="W58" s="34"/>
      <c r="X58" s="34"/>
      <c r="Y58" s="34"/>
      <c r="Z58" s="38"/>
      <c r="AA58" s="38"/>
      <c r="AB58" s="38"/>
      <c r="AC58" s="38"/>
    </row>
    <row r="59" spans="1:29" ht="45" x14ac:dyDescent="0.2">
      <c r="A59" s="53" t="s">
        <v>74</v>
      </c>
      <c r="B59" s="37" t="s">
        <v>4</v>
      </c>
      <c r="C59" s="39" t="s">
        <v>75</v>
      </c>
      <c r="D59" s="38" t="s">
        <v>6</v>
      </c>
      <c r="E59" s="40">
        <v>100000000</v>
      </c>
      <c r="F59" s="34" t="s">
        <v>7</v>
      </c>
      <c r="G59" s="34" t="s">
        <v>8</v>
      </c>
      <c r="H59" s="34" t="s">
        <v>3798</v>
      </c>
      <c r="I59" s="34" t="s">
        <v>9</v>
      </c>
      <c r="J59" s="37"/>
      <c r="K59" s="36" t="s">
        <v>10</v>
      </c>
      <c r="L59" s="31" t="s">
        <v>11</v>
      </c>
      <c r="M59" s="36" t="s">
        <v>12</v>
      </c>
      <c r="N59" s="31" t="s">
        <v>13</v>
      </c>
      <c r="O59" s="36" t="s">
        <v>14</v>
      </c>
      <c r="P59" s="36" t="s">
        <v>15</v>
      </c>
      <c r="Q59" s="36" t="s">
        <v>16</v>
      </c>
      <c r="R59" s="40">
        <v>100000000</v>
      </c>
      <c r="S59" s="37"/>
      <c r="T59" s="31" t="s">
        <v>17</v>
      </c>
      <c r="U59" s="31" t="s">
        <v>18</v>
      </c>
      <c r="V59" s="31" t="s">
        <v>19</v>
      </c>
      <c r="W59" s="33" t="s">
        <v>57</v>
      </c>
      <c r="X59" s="34" t="s">
        <v>58</v>
      </c>
      <c r="Y59" s="34" t="s">
        <v>59</v>
      </c>
      <c r="Z59" s="34" t="s">
        <v>60</v>
      </c>
      <c r="AA59" s="34" t="s">
        <v>23</v>
      </c>
      <c r="AB59" s="34" t="s">
        <v>61</v>
      </c>
      <c r="AC59" s="34" t="s">
        <v>62</v>
      </c>
    </row>
    <row r="60" spans="1:29" x14ac:dyDescent="0.2">
      <c r="A60" s="53"/>
      <c r="B60" s="37"/>
      <c r="C60" s="38"/>
      <c r="D60" s="38"/>
      <c r="E60" s="40"/>
      <c r="F60" s="34"/>
      <c r="G60" s="34"/>
      <c r="H60" s="31"/>
      <c r="I60" s="34"/>
      <c r="J60" s="37"/>
      <c r="K60" s="31"/>
      <c r="L60" s="31"/>
      <c r="M60" s="31"/>
      <c r="N60" s="31"/>
      <c r="O60" s="31"/>
      <c r="P60" s="31"/>
      <c r="Q60" s="31"/>
      <c r="R60" s="40"/>
      <c r="S60" s="37"/>
      <c r="T60" s="31"/>
      <c r="U60" s="31"/>
      <c r="V60" s="31"/>
      <c r="W60" s="34"/>
      <c r="X60" s="34"/>
      <c r="Y60" s="34"/>
      <c r="Z60" s="34"/>
      <c r="AA60" s="34"/>
      <c r="AB60" s="34"/>
      <c r="AC60" s="34"/>
    </row>
    <row r="61" spans="1:29" x14ac:dyDescent="0.2">
      <c r="A61" s="37" t="s">
        <v>4300</v>
      </c>
      <c r="B61" s="37"/>
      <c r="C61" s="37"/>
      <c r="D61" s="37"/>
      <c r="E61" s="40">
        <f>SUM(E45:E60)</f>
        <v>1178404716</v>
      </c>
      <c r="F61" s="34"/>
      <c r="G61" s="34"/>
      <c r="H61" s="37"/>
      <c r="I61" s="34"/>
      <c r="J61" s="37"/>
      <c r="K61" s="36"/>
      <c r="L61" s="31"/>
      <c r="M61" s="36"/>
      <c r="N61" s="31"/>
      <c r="O61" s="36"/>
      <c r="P61" s="36"/>
      <c r="Q61" s="36"/>
      <c r="R61" s="40">
        <f>SUM(R45:R60)</f>
        <v>1161904726</v>
      </c>
      <c r="S61" s="37"/>
      <c r="T61" s="31"/>
      <c r="U61" s="31"/>
      <c r="V61" s="31"/>
      <c r="W61" s="38"/>
      <c r="X61" s="38"/>
      <c r="Y61" s="38"/>
      <c r="Z61" s="38"/>
      <c r="AA61" s="38"/>
      <c r="AB61" s="38"/>
      <c r="AC61" s="38"/>
    </row>
    <row r="62" spans="1:29" x14ac:dyDescent="0.2">
      <c r="A62" s="37" t="s">
        <v>4301</v>
      </c>
      <c r="B62" s="37"/>
      <c r="C62" s="37"/>
      <c r="D62" s="37"/>
      <c r="E62" s="40"/>
      <c r="F62" s="34"/>
      <c r="G62" s="34"/>
      <c r="H62" s="37"/>
      <c r="I62" s="34"/>
      <c r="J62" s="37"/>
      <c r="K62" s="31"/>
      <c r="L62" s="31"/>
      <c r="M62" s="31"/>
      <c r="N62" s="31"/>
      <c r="O62" s="31"/>
      <c r="P62" s="31"/>
      <c r="Q62" s="31"/>
      <c r="R62" s="37"/>
      <c r="S62" s="37"/>
      <c r="T62" s="31"/>
      <c r="U62" s="31"/>
      <c r="V62" s="31"/>
      <c r="W62" s="38"/>
      <c r="X62" s="38"/>
      <c r="Y62" s="38"/>
      <c r="Z62" s="38"/>
      <c r="AA62" s="38"/>
      <c r="AB62" s="38"/>
      <c r="AC62" s="38"/>
    </row>
    <row r="63" spans="1:29" x14ac:dyDescent="0.2">
      <c r="E63" s="56"/>
      <c r="F63" s="57"/>
      <c r="G63" s="57"/>
      <c r="I63" s="57"/>
      <c r="J63" s="58"/>
      <c r="K63" s="59"/>
      <c r="L63" s="60"/>
      <c r="M63" s="59"/>
      <c r="N63" s="60"/>
      <c r="O63" s="59"/>
      <c r="P63" s="59"/>
      <c r="Q63" s="59"/>
      <c r="R63" s="58"/>
      <c r="S63" s="58"/>
      <c r="T63" s="60"/>
      <c r="U63" s="60"/>
      <c r="V63" s="60"/>
      <c r="W63" s="58"/>
      <c r="X63" s="58"/>
      <c r="Y63" s="58"/>
      <c r="Z63" s="58"/>
    </row>
    <row r="64" spans="1:29" x14ac:dyDescent="0.2">
      <c r="F64" s="56"/>
      <c r="G64" s="57"/>
      <c r="H64" s="57"/>
      <c r="J64" s="57"/>
      <c r="K64" s="58"/>
      <c r="L64" s="60"/>
      <c r="M64" s="60"/>
      <c r="N64" s="60"/>
      <c r="O64" s="60"/>
      <c r="P64" s="60"/>
      <c r="Q64" s="60"/>
      <c r="R64" s="60"/>
      <c r="S64" s="58"/>
      <c r="T64" s="58"/>
      <c r="U64" s="60"/>
      <c r="V64" s="60"/>
      <c r="W64" s="60"/>
      <c r="X64" s="58"/>
      <c r="Y64" s="58"/>
      <c r="Z64" s="58"/>
      <c r="AA64" s="58"/>
    </row>
    <row r="65" spans="6:27" x14ac:dyDescent="0.2">
      <c r="F65" s="56"/>
      <c r="G65" s="57"/>
      <c r="H65" s="57"/>
      <c r="J65" s="57"/>
      <c r="K65" s="58"/>
      <c r="L65" s="59"/>
      <c r="M65" s="60"/>
      <c r="N65" s="59"/>
      <c r="O65" s="60"/>
      <c r="P65" s="59"/>
      <c r="Q65" s="59"/>
      <c r="R65" s="59"/>
      <c r="S65" s="58"/>
      <c r="T65" s="58"/>
      <c r="U65" s="60"/>
      <c r="V65" s="60"/>
      <c r="W65" s="60"/>
      <c r="X65" s="58"/>
      <c r="Y65" s="58"/>
      <c r="Z65" s="58"/>
      <c r="AA65" s="58"/>
    </row>
    <row r="66" spans="6:27" x14ac:dyDescent="0.2">
      <c r="F66" s="56"/>
      <c r="G66" s="57"/>
      <c r="H66" s="57"/>
      <c r="J66" s="57"/>
      <c r="K66" s="58"/>
      <c r="L66" s="60"/>
      <c r="M66" s="60"/>
      <c r="N66" s="60"/>
      <c r="O66" s="60"/>
      <c r="P66" s="60"/>
      <c r="Q66" s="60"/>
      <c r="R66" s="60"/>
      <c r="S66" s="58"/>
      <c r="T66" s="58"/>
      <c r="U66" s="60"/>
      <c r="V66" s="60"/>
      <c r="W66" s="60"/>
      <c r="X66" s="58"/>
      <c r="Y66" s="58"/>
      <c r="Z66" s="58"/>
      <c r="AA66" s="58"/>
    </row>
    <row r="67" spans="6:27" x14ac:dyDescent="0.2">
      <c r="F67" s="56"/>
      <c r="G67" s="57"/>
      <c r="H67" s="57"/>
      <c r="J67" s="57"/>
      <c r="K67" s="58"/>
      <c r="L67" s="59"/>
      <c r="M67" s="60"/>
      <c r="N67" s="59"/>
      <c r="O67" s="60"/>
      <c r="P67" s="59"/>
      <c r="Q67" s="59"/>
      <c r="R67" s="59"/>
      <c r="S67" s="58"/>
      <c r="T67" s="58"/>
      <c r="U67" s="60"/>
      <c r="V67" s="60"/>
      <c r="W67" s="60"/>
      <c r="X67" s="58"/>
      <c r="Y67" s="58"/>
      <c r="Z67" s="58"/>
      <c r="AA67" s="58"/>
    </row>
    <row r="68" spans="6:27" x14ac:dyDescent="0.2">
      <c r="F68" s="56"/>
      <c r="G68" s="57"/>
      <c r="H68" s="57"/>
      <c r="J68" s="57"/>
      <c r="K68" s="58"/>
      <c r="L68" s="60"/>
      <c r="M68" s="60"/>
      <c r="N68" s="60"/>
      <c r="O68" s="60"/>
      <c r="P68" s="60"/>
      <c r="Q68" s="60"/>
      <c r="R68" s="60"/>
      <c r="S68" s="58"/>
      <c r="T68" s="58"/>
      <c r="U68" s="60"/>
      <c r="V68" s="60"/>
      <c r="W68" s="60"/>
      <c r="X68" s="58"/>
      <c r="Y68" s="58"/>
      <c r="Z68" s="58"/>
      <c r="AA68" s="58"/>
    </row>
    <row r="69" spans="6:27" x14ac:dyDescent="0.2"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60"/>
      <c r="V69" s="60"/>
      <c r="W69" s="60"/>
      <c r="X69" s="58"/>
      <c r="Y69" s="58"/>
      <c r="Z69" s="58"/>
      <c r="AA69" s="58"/>
    </row>
    <row r="70" spans="6:27" x14ac:dyDescent="0.2"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60"/>
      <c r="V70" s="60"/>
      <c r="W70" s="60"/>
      <c r="X70" s="58"/>
      <c r="Y70" s="58"/>
      <c r="Z70" s="58"/>
      <c r="AA70" s="58"/>
    </row>
  </sheetData>
  <mergeCells count="12">
    <mergeCell ref="A2:AD2"/>
    <mergeCell ref="AB41:AC41"/>
    <mergeCell ref="A40:AD40"/>
    <mergeCell ref="A3:M3"/>
    <mergeCell ref="A4:T4"/>
    <mergeCell ref="B41:J41"/>
    <mergeCell ref="K41:L41"/>
    <mergeCell ref="N41:O41"/>
    <mergeCell ref="P41:Q41"/>
    <mergeCell ref="R41:U41"/>
    <mergeCell ref="V41:Y41"/>
    <mergeCell ref="Z41:AA41"/>
  </mergeCells>
  <pageMargins left="0.25" right="0.25" top="0.75" bottom="0.75" header="0.3" footer="0.3"/>
  <pageSetup paperSize="8" scale="85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17"/>
  <sheetViews>
    <sheetView view="pageBreakPreview" topLeftCell="A79" zoomScale="63" zoomScaleNormal="50" zoomScaleSheetLayoutView="63" workbookViewId="0">
      <selection activeCell="F3" sqref="F3"/>
    </sheetView>
  </sheetViews>
  <sheetFormatPr defaultRowHeight="15" x14ac:dyDescent="0.2"/>
  <cols>
    <col min="1" max="1" width="54" style="1889" customWidth="1"/>
    <col min="2" max="2" width="16" style="1889" customWidth="1"/>
    <col min="3" max="3" width="14" style="1889" customWidth="1"/>
    <col min="4" max="4" width="18.7109375" style="1889" customWidth="1"/>
    <col min="5" max="5" width="18" style="1889" customWidth="1"/>
    <col min="6" max="6" width="21.140625" style="1889" customWidth="1"/>
    <col min="7" max="7" width="17.28515625" style="1889" customWidth="1"/>
    <col min="8" max="8" width="16.5703125" style="1889" customWidth="1"/>
    <col min="9" max="9" width="18.28515625" style="1889" customWidth="1"/>
    <col min="10" max="10" width="21.140625" style="1889" customWidth="1"/>
    <col min="11" max="11" width="24" style="1889" customWidth="1"/>
    <col min="12" max="12" width="16.7109375" style="1868" customWidth="1"/>
    <col min="13" max="13" width="18.42578125" style="1889" customWidth="1"/>
    <col min="14" max="14" width="18.140625" style="1889" bestFit="1" customWidth="1"/>
    <col min="15" max="15" width="21" style="1889" bestFit="1" customWidth="1"/>
    <col min="16" max="16" width="23.5703125" style="1889" customWidth="1"/>
    <col min="17" max="17" width="18.140625" style="1889" bestFit="1" customWidth="1"/>
    <col min="18" max="18" width="17.42578125" style="1889" customWidth="1"/>
    <col min="19" max="19" width="17.28515625" style="1889" customWidth="1"/>
    <col min="20" max="20" width="14.42578125" style="1889" customWidth="1"/>
    <col min="21" max="21" width="20.5703125" style="1889" customWidth="1"/>
    <col min="22" max="22" width="17.85546875" style="1889" bestFit="1" customWidth="1"/>
    <col min="23" max="23" width="22.28515625" style="1889" bestFit="1" customWidth="1"/>
    <col min="24" max="24" width="22.140625" style="1889" customWidth="1"/>
    <col min="25" max="25" width="25.5703125" style="1889" bestFit="1" customWidth="1"/>
    <col min="26" max="26" width="13.42578125" style="1889" customWidth="1"/>
    <col min="27" max="27" width="9.140625" style="1889"/>
    <col min="28" max="28" width="16.140625" style="1889" bestFit="1" customWidth="1"/>
    <col min="29" max="29" width="19.7109375" style="1889" bestFit="1" customWidth="1"/>
    <col min="30" max="30" width="11.5703125" style="1889" bestFit="1" customWidth="1"/>
    <col min="31" max="31" width="9.140625" style="1889"/>
    <col min="32" max="32" width="17" style="1889" bestFit="1" customWidth="1"/>
    <col min="33" max="33" width="20.140625" style="1889" bestFit="1" customWidth="1"/>
    <col min="34" max="16384" width="9.140625" style="1889"/>
  </cols>
  <sheetData>
    <row r="2" spans="1:29" s="62" customFormat="1" ht="18" x14ac:dyDescent="0.2">
      <c r="A2" s="2993" t="s">
        <v>6418</v>
      </c>
      <c r="B2" s="2993"/>
      <c r="C2" s="2993"/>
      <c r="D2" s="2993"/>
      <c r="E2" s="2993"/>
      <c r="F2" s="61"/>
      <c r="H2" s="61"/>
      <c r="L2" s="252"/>
      <c r="T2" s="61"/>
      <c r="U2" s="61"/>
      <c r="V2" s="61"/>
      <c r="W2" s="61"/>
      <c r="AA2" s="61"/>
    </row>
    <row r="3" spans="1:29" s="62" customFormat="1" ht="18" x14ac:dyDescent="0.25">
      <c r="A3" s="1929" t="s">
        <v>6419</v>
      </c>
      <c r="B3" s="1611"/>
      <c r="C3" s="64"/>
      <c r="D3" s="64"/>
      <c r="E3" s="64"/>
      <c r="F3" s="61"/>
      <c r="H3" s="469"/>
      <c r="I3" s="2845" t="s">
        <v>77</v>
      </c>
      <c r="J3" s="2846"/>
      <c r="L3" s="252"/>
      <c r="T3" s="61"/>
      <c r="U3" s="375"/>
      <c r="V3" s="61"/>
      <c r="W3" s="61"/>
      <c r="AA3" s="375"/>
    </row>
    <row r="4" spans="1:29" s="96" customFormat="1" ht="30" x14ac:dyDescent="0.25">
      <c r="A4" s="95" t="s">
        <v>78</v>
      </c>
      <c r="B4" s="65"/>
      <c r="C4" s="1907" t="s">
        <v>79</v>
      </c>
      <c r="G4" s="2837" t="s">
        <v>80</v>
      </c>
      <c r="H4" s="2838"/>
      <c r="I4" s="2847"/>
      <c r="J4" s="2848"/>
      <c r="K4" s="467" t="s">
        <v>81</v>
      </c>
      <c r="M4" s="2837" t="s">
        <v>82</v>
      </c>
      <c r="N4" s="2838"/>
      <c r="O4" s="2837" t="s">
        <v>83</v>
      </c>
      <c r="P4" s="2841"/>
      <c r="Q4" s="2841"/>
      <c r="R4" s="2841"/>
      <c r="S4" s="1907"/>
      <c r="T4" s="2909"/>
      <c r="U4" s="2903"/>
      <c r="V4" s="2837" t="s">
        <v>84</v>
      </c>
      <c r="W4" s="2838"/>
      <c r="X4" s="1907"/>
      <c r="Y4" s="2909" t="s">
        <v>85</v>
      </c>
      <c r="Z4" s="2902"/>
      <c r="AA4" s="2902"/>
      <c r="AB4" s="2903"/>
    </row>
    <row r="5" spans="1:29" s="96" customFormat="1" ht="81.75" customHeight="1" thickBot="1" x14ac:dyDescent="0.3">
      <c r="A5" s="437" t="s">
        <v>86</v>
      </c>
      <c r="B5" s="453" t="s">
        <v>87</v>
      </c>
      <c r="C5" s="451" t="s">
        <v>88</v>
      </c>
      <c r="D5" s="453" t="s">
        <v>89</v>
      </c>
      <c r="E5" s="437" t="s">
        <v>90</v>
      </c>
      <c r="F5" s="453" t="s">
        <v>92</v>
      </c>
      <c r="G5" s="437" t="s">
        <v>93</v>
      </c>
      <c r="H5" s="453" t="s">
        <v>94</v>
      </c>
      <c r="I5" s="451" t="s">
        <v>95</v>
      </c>
      <c r="J5" s="453" t="s">
        <v>96</v>
      </c>
      <c r="K5" s="437" t="s">
        <v>93</v>
      </c>
      <c r="L5" s="1907" t="s">
        <v>98</v>
      </c>
      <c r="M5" s="451" t="s">
        <v>99</v>
      </c>
      <c r="N5" s="453" t="s">
        <v>100</v>
      </c>
      <c r="O5" s="437" t="s">
        <v>93</v>
      </c>
      <c r="P5" s="453" t="s">
        <v>4121</v>
      </c>
      <c r="Q5" s="453" t="s">
        <v>102</v>
      </c>
      <c r="R5" s="437" t="s">
        <v>4324</v>
      </c>
      <c r="S5" s="437" t="s">
        <v>103</v>
      </c>
      <c r="T5" s="437" t="s">
        <v>104</v>
      </c>
      <c r="U5" s="453" t="s">
        <v>105</v>
      </c>
      <c r="V5" s="453" t="s">
        <v>106</v>
      </c>
      <c r="W5" s="453" t="s">
        <v>107</v>
      </c>
      <c r="X5" s="451" t="s">
        <v>108</v>
      </c>
      <c r="Y5" s="451" t="s">
        <v>109</v>
      </c>
      <c r="Z5" s="451" t="s">
        <v>110</v>
      </c>
      <c r="AA5" s="451" t="s">
        <v>111</v>
      </c>
      <c r="AB5" s="1907" t="s">
        <v>112</v>
      </c>
      <c r="AC5" s="1907" t="s">
        <v>113</v>
      </c>
    </row>
    <row r="6" spans="1:29" s="62" customFormat="1" ht="15.75" thickTop="1" x14ac:dyDescent="0.2">
      <c r="A6" s="2825" t="s">
        <v>114</v>
      </c>
      <c r="B6" s="459"/>
      <c r="C6" s="459"/>
      <c r="D6" s="495"/>
      <c r="E6" s="459"/>
      <c r="F6" s="496" t="s">
        <v>115</v>
      </c>
      <c r="G6" s="497" t="s">
        <v>116</v>
      </c>
      <c r="H6" s="496" t="s">
        <v>117</v>
      </c>
      <c r="I6" s="496" t="s">
        <v>118</v>
      </c>
      <c r="J6" s="459"/>
      <c r="K6" s="532" t="s">
        <v>116</v>
      </c>
      <c r="L6" s="231" t="s">
        <v>117</v>
      </c>
      <c r="M6" s="497" t="s">
        <v>119</v>
      </c>
      <c r="N6" s="497" t="s">
        <v>117</v>
      </c>
      <c r="O6" s="497" t="s">
        <v>117</v>
      </c>
      <c r="P6" s="497" t="s">
        <v>117</v>
      </c>
      <c r="Q6" s="497" t="s">
        <v>117</v>
      </c>
      <c r="R6" s="497" t="s">
        <v>117</v>
      </c>
      <c r="S6" s="498" t="s">
        <v>117</v>
      </c>
      <c r="T6" s="497" t="s">
        <v>117</v>
      </c>
      <c r="U6" s="495"/>
      <c r="V6" s="499" t="s">
        <v>120</v>
      </c>
      <c r="W6" s="497" t="s">
        <v>117</v>
      </c>
      <c r="X6" s="160"/>
      <c r="Y6" s="160"/>
      <c r="Z6" s="160"/>
      <c r="AA6" s="160"/>
      <c r="AB6" s="166"/>
      <c r="AC6" s="166"/>
    </row>
    <row r="7" spans="1:29" s="62" customFormat="1" x14ac:dyDescent="0.2">
      <c r="A7" s="2826"/>
      <c r="B7" s="166"/>
      <c r="C7" s="166"/>
      <c r="D7" s="167"/>
      <c r="E7" s="166"/>
      <c r="F7" s="166"/>
      <c r="G7" s="389"/>
      <c r="H7" s="389"/>
      <c r="I7" s="389"/>
      <c r="J7" s="166"/>
      <c r="K7" s="261"/>
      <c r="L7" s="166"/>
      <c r="M7" s="166"/>
      <c r="N7" s="166"/>
      <c r="O7" s="166"/>
      <c r="P7" s="166"/>
      <c r="Q7" s="166"/>
      <c r="R7" s="166"/>
      <c r="S7" s="390"/>
      <c r="T7" s="166"/>
      <c r="U7" s="167"/>
      <c r="V7" s="390"/>
      <c r="W7" s="166"/>
      <c r="X7" s="166"/>
      <c r="Y7" s="166"/>
      <c r="Z7" s="166"/>
      <c r="AA7" s="166"/>
      <c r="AB7" s="166"/>
      <c r="AC7" s="166"/>
    </row>
    <row r="8" spans="1:29" s="62" customFormat="1" ht="15.75" thickBot="1" x14ac:dyDescent="0.25">
      <c r="A8" s="500" t="s">
        <v>121</v>
      </c>
      <c r="B8" s="460"/>
      <c r="C8" s="460"/>
      <c r="D8" s="402"/>
      <c r="E8" s="460"/>
      <c r="F8" s="460"/>
      <c r="G8" s="460"/>
      <c r="H8" s="460"/>
      <c r="I8" s="460"/>
      <c r="J8" s="460"/>
      <c r="K8" s="400"/>
      <c r="L8" s="460"/>
      <c r="M8" s="460"/>
      <c r="N8" s="460"/>
      <c r="O8" s="460"/>
      <c r="P8" s="460"/>
      <c r="Q8" s="460"/>
      <c r="R8" s="460"/>
      <c r="S8" s="462"/>
      <c r="T8" s="460"/>
      <c r="U8" s="402"/>
      <c r="V8" s="460"/>
      <c r="W8" s="460"/>
      <c r="X8" s="460"/>
      <c r="Y8" s="460"/>
      <c r="Z8" s="460"/>
      <c r="AA8" s="460"/>
      <c r="AB8" s="156"/>
      <c r="AC8" s="156"/>
    </row>
    <row r="9" spans="1:29" s="62" customFormat="1" ht="30" x14ac:dyDescent="0.2">
      <c r="A9" s="2829" t="s">
        <v>122</v>
      </c>
      <c r="B9" s="160" t="s">
        <v>7</v>
      </c>
      <c r="C9" s="160" t="s">
        <v>123</v>
      </c>
      <c r="D9" s="533">
        <v>10301182</v>
      </c>
      <c r="E9" s="160" t="s">
        <v>124</v>
      </c>
      <c r="F9" s="355" t="s">
        <v>125</v>
      </c>
      <c r="G9" s="355" t="s">
        <v>126</v>
      </c>
      <c r="H9" s="355" t="s">
        <v>127</v>
      </c>
      <c r="I9" s="355" t="s">
        <v>128</v>
      </c>
      <c r="J9" s="355" t="s">
        <v>129</v>
      </c>
      <c r="K9" s="1860" t="s">
        <v>130</v>
      </c>
      <c r="L9" s="355" t="s">
        <v>131</v>
      </c>
      <c r="M9" s="160" t="s">
        <v>132</v>
      </c>
      <c r="N9" s="160" t="s">
        <v>133</v>
      </c>
      <c r="O9" s="160" t="s">
        <v>134</v>
      </c>
      <c r="P9" s="160" t="s">
        <v>135</v>
      </c>
      <c r="Q9" s="160" t="s">
        <v>136</v>
      </c>
      <c r="R9" s="160"/>
      <c r="S9" s="160"/>
      <c r="T9" s="160"/>
      <c r="U9" s="533">
        <v>10301180</v>
      </c>
      <c r="V9" s="160" t="s">
        <v>137</v>
      </c>
      <c r="W9" s="160" t="s">
        <v>138</v>
      </c>
      <c r="X9" s="160"/>
      <c r="Y9" s="160" t="s">
        <v>139</v>
      </c>
      <c r="Z9" s="160" t="s">
        <v>140</v>
      </c>
      <c r="AA9" s="160"/>
      <c r="AB9" s="1912" t="s">
        <v>141</v>
      </c>
      <c r="AC9" s="166" t="s">
        <v>142</v>
      </c>
    </row>
    <row r="10" spans="1:29" s="62" customFormat="1" x14ac:dyDescent="0.2">
      <c r="A10" s="2815"/>
      <c r="B10" s="166"/>
      <c r="C10" s="166"/>
      <c r="D10" s="167"/>
      <c r="E10" s="166"/>
      <c r="F10" s="166"/>
      <c r="G10" s="389"/>
      <c r="H10" s="389"/>
      <c r="I10" s="389"/>
      <c r="J10" s="166"/>
      <c r="K10" s="261"/>
      <c r="L10" s="166"/>
      <c r="M10" s="166"/>
      <c r="N10" s="166"/>
      <c r="O10" s="166"/>
      <c r="P10" s="166"/>
      <c r="Q10" s="166"/>
      <c r="R10" s="166"/>
      <c r="S10" s="390"/>
      <c r="T10" s="166"/>
      <c r="U10" s="167"/>
      <c r="V10" s="390"/>
      <c r="W10" s="166"/>
      <c r="X10" s="160"/>
      <c r="Y10" s="160"/>
      <c r="Z10" s="160"/>
      <c r="AA10" s="160"/>
      <c r="AB10" s="166"/>
      <c r="AC10" s="166"/>
    </row>
    <row r="11" spans="1:29" s="62" customFormat="1" x14ac:dyDescent="0.2">
      <c r="A11" s="156"/>
      <c r="B11" s="156"/>
      <c r="C11" s="156"/>
      <c r="D11" s="158"/>
      <c r="E11" s="156"/>
      <c r="F11" s="156"/>
      <c r="G11" s="156"/>
      <c r="H11" s="156"/>
      <c r="I11" s="156"/>
      <c r="J11" s="156"/>
      <c r="K11" s="170"/>
      <c r="L11" s="156"/>
      <c r="M11" s="156"/>
      <c r="N11" s="156"/>
      <c r="O11" s="156"/>
      <c r="P11" s="156"/>
      <c r="Q11" s="156"/>
      <c r="R11" s="156"/>
      <c r="S11" s="172"/>
      <c r="T11" s="156"/>
      <c r="U11" s="158"/>
      <c r="V11" s="156"/>
      <c r="W11" s="156"/>
      <c r="X11" s="156"/>
      <c r="Y11" s="156"/>
      <c r="Z11" s="156"/>
      <c r="AA11" s="156"/>
      <c r="AB11" s="156"/>
      <c r="AC11" s="156"/>
    </row>
    <row r="12" spans="1:29" s="62" customFormat="1" ht="30" x14ac:dyDescent="0.2">
      <c r="A12" s="2936" t="s">
        <v>143</v>
      </c>
      <c r="B12" s="160" t="s">
        <v>7</v>
      </c>
      <c r="C12" s="166" t="s">
        <v>123</v>
      </c>
      <c r="D12" s="2121">
        <v>19342094</v>
      </c>
      <c r="E12" s="166" t="s">
        <v>124</v>
      </c>
      <c r="F12" s="355" t="s">
        <v>125</v>
      </c>
      <c r="G12" s="355" t="s">
        <v>126</v>
      </c>
      <c r="H12" s="355" t="s">
        <v>127</v>
      </c>
      <c r="I12" s="355" t="s">
        <v>128</v>
      </c>
      <c r="J12" s="355" t="s">
        <v>129</v>
      </c>
      <c r="K12" s="1860" t="s">
        <v>130</v>
      </c>
      <c r="L12" s="355" t="s">
        <v>131</v>
      </c>
      <c r="M12" s="160" t="s">
        <v>132</v>
      </c>
      <c r="N12" s="160" t="s">
        <v>133</v>
      </c>
      <c r="O12" s="160" t="s">
        <v>134</v>
      </c>
      <c r="P12" s="160" t="s">
        <v>135</v>
      </c>
      <c r="Q12" s="160" t="s">
        <v>136</v>
      </c>
      <c r="R12" s="160"/>
      <c r="S12" s="390"/>
      <c r="T12" s="166"/>
      <c r="U12" s="167">
        <v>19342094</v>
      </c>
      <c r="V12" s="160" t="s">
        <v>137</v>
      </c>
      <c r="W12" s="160" t="s">
        <v>138</v>
      </c>
      <c r="X12" s="166"/>
      <c r="Y12" s="160" t="s">
        <v>139</v>
      </c>
      <c r="Z12" s="160" t="s">
        <v>140</v>
      </c>
      <c r="AA12" s="160"/>
      <c r="AB12" s="1912" t="s">
        <v>141</v>
      </c>
      <c r="AC12" s="166" t="s">
        <v>142</v>
      </c>
    </row>
    <row r="13" spans="1:29" s="62" customFormat="1" ht="15.75" thickBot="1" x14ac:dyDescent="0.25">
      <c r="A13" s="3063"/>
      <c r="B13" s="166"/>
      <c r="C13" s="166"/>
      <c r="D13" s="167"/>
      <c r="E13" s="166"/>
      <c r="F13" s="166"/>
      <c r="G13" s="389"/>
      <c r="H13" s="389"/>
      <c r="I13" s="389"/>
      <c r="J13" s="166"/>
      <c r="K13" s="261"/>
      <c r="L13" s="166"/>
      <c r="M13" s="166"/>
      <c r="N13" s="166"/>
      <c r="O13" s="166"/>
      <c r="P13" s="166"/>
      <c r="Q13" s="166"/>
      <c r="R13" s="166"/>
      <c r="S13" s="390"/>
      <c r="T13" s="166"/>
      <c r="U13" s="167"/>
      <c r="V13" s="390"/>
      <c r="W13" s="166"/>
      <c r="X13" s="166"/>
      <c r="Y13" s="166"/>
      <c r="Z13" s="166"/>
      <c r="AA13" s="166"/>
      <c r="AB13" s="166"/>
      <c r="AC13" s="166"/>
    </row>
    <row r="14" spans="1:29" s="62" customFormat="1" ht="15.75" thickTop="1" x14ac:dyDescent="0.2">
      <c r="A14" s="174" t="s">
        <v>144</v>
      </c>
      <c r="B14" s="176"/>
      <c r="C14" s="176"/>
      <c r="D14" s="173">
        <v>29643276</v>
      </c>
      <c r="E14" s="176"/>
      <c r="F14" s="176"/>
      <c r="G14" s="176"/>
      <c r="H14" s="176"/>
      <c r="I14" s="176"/>
      <c r="J14" s="176"/>
      <c r="K14" s="352"/>
      <c r="L14" s="176"/>
      <c r="M14" s="176"/>
      <c r="N14" s="176"/>
      <c r="O14" s="176"/>
      <c r="P14" s="176"/>
      <c r="Q14" s="176"/>
      <c r="R14" s="176"/>
      <c r="S14" s="504"/>
      <c r="T14" s="153"/>
      <c r="U14" s="173">
        <v>29643276</v>
      </c>
      <c r="V14" s="176"/>
      <c r="W14" s="176"/>
      <c r="X14" s="176"/>
      <c r="Y14" s="176"/>
      <c r="Z14" s="176"/>
      <c r="AA14" s="173"/>
      <c r="AB14" s="156"/>
      <c r="AC14" s="167"/>
    </row>
    <row r="15" spans="1:29" s="62" customFormat="1" x14ac:dyDescent="0.2">
      <c r="L15" s="252"/>
      <c r="O15" s="534"/>
      <c r="Q15" s="61"/>
      <c r="R15" s="61"/>
    </row>
    <row r="17" spans="1:25" s="19" customFormat="1" x14ac:dyDescent="0.25">
      <c r="A17" s="3065" t="s">
        <v>6420</v>
      </c>
      <c r="B17" s="3065"/>
      <c r="C17" s="3065"/>
      <c r="H17" s="2888" t="s">
        <v>147</v>
      </c>
      <c r="I17" s="2958"/>
      <c r="J17" s="18"/>
      <c r="K17" s="66"/>
      <c r="L17" s="18"/>
      <c r="M17" s="18"/>
      <c r="N17" s="18"/>
      <c r="T17" s="18"/>
      <c r="X17" s="18"/>
      <c r="Y17" s="18"/>
    </row>
    <row r="18" spans="1:25" s="19" customFormat="1" ht="45" x14ac:dyDescent="0.25">
      <c r="A18" s="370" t="s">
        <v>78</v>
      </c>
      <c r="B18" s="67"/>
      <c r="C18" s="2915" t="s">
        <v>149</v>
      </c>
      <c r="D18" s="2916"/>
      <c r="E18" s="2916"/>
      <c r="F18" s="2916"/>
      <c r="G18" s="2917"/>
      <c r="H18" s="2959"/>
      <c r="I18" s="2960"/>
      <c r="J18" s="1921" t="s">
        <v>150</v>
      </c>
      <c r="K18" s="2916" t="s">
        <v>151</v>
      </c>
      <c r="L18" s="2917"/>
      <c r="M18" s="2915" t="s">
        <v>152</v>
      </c>
      <c r="N18" s="2917"/>
      <c r="O18" s="2915" t="s">
        <v>84</v>
      </c>
      <c r="P18" s="2916"/>
      <c r="Q18" s="2916"/>
      <c r="R18" s="2916"/>
      <c r="S18" s="1872"/>
      <c r="T18" s="1871" t="s">
        <v>85</v>
      </c>
      <c r="U18" s="1873"/>
      <c r="V18" s="1871"/>
      <c r="W18" s="1873"/>
      <c r="Y18" s="18"/>
    </row>
    <row r="19" spans="1:25" s="19" customFormat="1" ht="83.25" customHeight="1" thickBot="1" x14ac:dyDescent="0.3">
      <c r="A19" s="437" t="s">
        <v>479</v>
      </c>
      <c r="B19" s="434" t="s">
        <v>153</v>
      </c>
      <c r="C19" s="434" t="s">
        <v>154</v>
      </c>
      <c r="D19" s="434" t="s">
        <v>155</v>
      </c>
      <c r="E19" s="434" t="s">
        <v>156</v>
      </c>
      <c r="F19" s="434" t="s">
        <v>157</v>
      </c>
      <c r="G19" s="435" t="s">
        <v>158</v>
      </c>
      <c r="H19" s="436" t="s">
        <v>92</v>
      </c>
      <c r="I19" s="437" t="s">
        <v>93</v>
      </c>
      <c r="J19" s="434" t="s">
        <v>159</v>
      </c>
      <c r="K19" s="434" t="s">
        <v>160</v>
      </c>
      <c r="L19" s="434" t="s">
        <v>161</v>
      </c>
      <c r="M19" s="434" t="s">
        <v>162</v>
      </c>
      <c r="N19" s="436" t="s">
        <v>163</v>
      </c>
      <c r="O19" s="436" t="s">
        <v>164</v>
      </c>
      <c r="P19" s="436" t="s">
        <v>104</v>
      </c>
      <c r="Q19" s="436" t="s">
        <v>165</v>
      </c>
      <c r="R19" s="438" t="s">
        <v>166</v>
      </c>
      <c r="S19" s="1921" t="s">
        <v>167</v>
      </c>
      <c r="T19" s="432" t="s">
        <v>168</v>
      </c>
      <c r="U19" s="432" t="s">
        <v>169</v>
      </c>
      <c r="V19" s="432" t="s">
        <v>112</v>
      </c>
      <c r="W19" s="432" t="s">
        <v>113</v>
      </c>
    </row>
    <row r="20" spans="1:25" s="19" customFormat="1" ht="15.75" thickTop="1" x14ac:dyDescent="0.25">
      <c r="A20" s="2918" t="s">
        <v>114</v>
      </c>
      <c r="B20" s="355"/>
      <c r="C20" s="354"/>
      <c r="D20" s="354"/>
      <c r="E20" s="355"/>
      <c r="F20" s="355" t="s">
        <v>170</v>
      </c>
      <c r="G20" s="355"/>
      <c r="H20" s="355" t="s">
        <v>171</v>
      </c>
      <c r="I20" s="355" t="s">
        <v>116</v>
      </c>
      <c r="J20" s="355" t="s">
        <v>117</v>
      </c>
      <c r="K20" s="1899" t="s">
        <v>172</v>
      </c>
      <c r="L20" s="440" t="s">
        <v>173</v>
      </c>
      <c r="M20" s="440" t="s">
        <v>117</v>
      </c>
      <c r="N20" s="440" t="s">
        <v>116</v>
      </c>
      <c r="O20" s="354"/>
      <c r="P20" s="440" t="s">
        <v>117</v>
      </c>
      <c r="Q20" s="440" t="s">
        <v>116</v>
      </c>
      <c r="R20" s="440" t="s">
        <v>117</v>
      </c>
      <c r="S20" s="440" t="s">
        <v>171</v>
      </c>
      <c r="T20" s="440" t="s">
        <v>174</v>
      </c>
      <c r="U20" s="440" t="s">
        <v>117</v>
      </c>
      <c r="V20" s="440"/>
      <c r="W20" s="440"/>
    </row>
    <row r="21" spans="1:25" s="19" customFormat="1" x14ac:dyDescent="0.25">
      <c r="A21" s="2919"/>
      <c r="B21" s="353"/>
      <c r="C21" s="357"/>
      <c r="D21" s="357"/>
      <c r="E21" s="353"/>
      <c r="F21" s="355" t="s">
        <v>175</v>
      </c>
      <c r="G21" s="353"/>
      <c r="H21" s="355"/>
      <c r="I21" s="353"/>
      <c r="J21" s="353"/>
      <c r="K21" s="1861"/>
      <c r="L21" s="353"/>
      <c r="M21" s="353"/>
      <c r="N21" s="353"/>
      <c r="O21" s="357"/>
      <c r="P21" s="353"/>
      <c r="Q21" s="353"/>
      <c r="R21" s="353"/>
      <c r="S21" s="355"/>
      <c r="T21" s="355"/>
      <c r="U21" s="355"/>
      <c r="V21" s="355"/>
      <c r="W21" s="355"/>
    </row>
    <row r="22" spans="1:25" s="19" customFormat="1" ht="15.75" thickBot="1" x14ac:dyDescent="0.3">
      <c r="A22" s="441" t="s">
        <v>121</v>
      </c>
      <c r="B22" s="404"/>
      <c r="C22" s="442"/>
      <c r="D22" s="442"/>
      <c r="E22" s="404"/>
      <c r="F22" s="404"/>
      <c r="G22" s="404"/>
      <c r="H22" s="404"/>
      <c r="I22" s="404"/>
      <c r="J22" s="443"/>
      <c r="K22" s="535"/>
      <c r="L22" s="404"/>
      <c r="M22" s="404"/>
      <c r="N22" s="404"/>
      <c r="O22" s="442"/>
      <c r="P22" s="404"/>
      <c r="Q22" s="404"/>
      <c r="R22" s="404"/>
      <c r="S22" s="404"/>
      <c r="T22" s="404"/>
      <c r="U22" s="404"/>
      <c r="V22" s="404"/>
      <c r="W22" s="404"/>
    </row>
    <row r="23" spans="1:25" s="19" customFormat="1" x14ac:dyDescent="0.25">
      <c r="A23" s="2910" t="s">
        <v>176</v>
      </c>
      <c r="B23" s="353" t="s">
        <v>177</v>
      </c>
      <c r="C23" s="354" t="s">
        <v>178</v>
      </c>
      <c r="D23" s="354">
        <v>61370861</v>
      </c>
      <c r="E23" s="1860" t="s">
        <v>7</v>
      </c>
      <c r="F23" s="355" t="s">
        <v>179</v>
      </c>
      <c r="G23" s="355" t="s">
        <v>124</v>
      </c>
      <c r="H23" s="355" t="s">
        <v>180</v>
      </c>
      <c r="I23" s="355" t="s">
        <v>181</v>
      </c>
      <c r="J23" s="355" t="s">
        <v>179</v>
      </c>
      <c r="K23" s="1860" t="s">
        <v>4120</v>
      </c>
      <c r="L23" s="355" t="s">
        <v>182</v>
      </c>
      <c r="M23" s="355" t="s">
        <v>183</v>
      </c>
      <c r="N23" s="355" t="s">
        <v>184</v>
      </c>
      <c r="O23" s="354">
        <v>61370861</v>
      </c>
      <c r="P23" s="355" t="s">
        <v>179</v>
      </c>
      <c r="Q23" s="355" t="s">
        <v>185</v>
      </c>
      <c r="R23" s="355" t="s">
        <v>186</v>
      </c>
      <c r="S23" s="355" t="s">
        <v>187</v>
      </c>
      <c r="T23" s="355" t="s">
        <v>188</v>
      </c>
      <c r="U23" s="355" t="s">
        <v>189</v>
      </c>
      <c r="V23" s="355" t="s">
        <v>190</v>
      </c>
      <c r="W23" s="355" t="s">
        <v>191</v>
      </c>
    </row>
    <row r="24" spans="1:25" s="19" customFormat="1" x14ac:dyDescent="0.25">
      <c r="A24" s="2814"/>
      <c r="B24" s="353"/>
      <c r="C24" s="357"/>
      <c r="D24" s="357"/>
      <c r="E24" s="353"/>
      <c r="F24" s="355"/>
      <c r="G24" s="353"/>
      <c r="H24" s="355"/>
      <c r="I24" s="353"/>
      <c r="J24" s="353"/>
      <c r="K24" s="1861"/>
      <c r="L24" s="353"/>
      <c r="M24" s="353"/>
      <c r="N24" s="353"/>
      <c r="O24" s="357"/>
      <c r="P24" s="353"/>
      <c r="Q24" s="353"/>
      <c r="R24" s="353"/>
      <c r="S24" s="353"/>
      <c r="T24" s="353"/>
      <c r="U24" s="353"/>
      <c r="V24" s="353"/>
      <c r="W24" s="353"/>
    </row>
    <row r="25" spans="1:25" s="19" customFormat="1" x14ac:dyDescent="0.25">
      <c r="A25" s="226"/>
      <c r="B25" s="226"/>
      <c r="C25" s="358"/>
      <c r="D25" s="358"/>
      <c r="E25" s="358"/>
      <c r="F25" s="358"/>
      <c r="G25" s="226"/>
      <c r="H25" s="226"/>
      <c r="I25" s="226"/>
      <c r="J25" s="79"/>
      <c r="K25" s="69"/>
      <c r="L25" s="226"/>
      <c r="M25" s="226"/>
      <c r="N25" s="226"/>
      <c r="O25" s="358"/>
      <c r="P25" s="226"/>
      <c r="Q25" s="226"/>
      <c r="R25" s="226"/>
      <c r="S25" s="226"/>
      <c r="T25" s="226"/>
      <c r="U25" s="226"/>
      <c r="V25" s="226"/>
      <c r="W25" s="226"/>
    </row>
    <row r="26" spans="1:25" s="19" customFormat="1" x14ac:dyDescent="0.25">
      <c r="A26" s="2813" t="s">
        <v>192</v>
      </c>
      <c r="B26" s="353" t="s">
        <v>177</v>
      </c>
      <c r="C26" s="354" t="s">
        <v>193</v>
      </c>
      <c r="D26" s="358">
        <v>5186576</v>
      </c>
      <c r="E26" s="1860" t="s">
        <v>7</v>
      </c>
      <c r="F26" s="355" t="s">
        <v>179</v>
      </c>
      <c r="G26" s="355" t="s">
        <v>124</v>
      </c>
      <c r="H26" s="355" t="s">
        <v>180</v>
      </c>
      <c r="I26" s="355" t="s">
        <v>181</v>
      </c>
      <c r="J26" s="355" t="s">
        <v>179</v>
      </c>
      <c r="K26" s="1860" t="s">
        <v>4120</v>
      </c>
      <c r="L26" s="355" t="s">
        <v>182</v>
      </c>
      <c r="M26" s="355" t="s">
        <v>183</v>
      </c>
      <c r="N26" s="355" t="s">
        <v>184</v>
      </c>
      <c r="O26" s="357">
        <v>5186576</v>
      </c>
      <c r="P26" s="355" t="s">
        <v>179</v>
      </c>
      <c r="Q26" s="355" t="s">
        <v>185</v>
      </c>
      <c r="R26" s="355" t="s">
        <v>186</v>
      </c>
      <c r="S26" s="355" t="s">
        <v>187</v>
      </c>
      <c r="T26" s="355" t="s">
        <v>188</v>
      </c>
      <c r="U26" s="355" t="s">
        <v>189</v>
      </c>
      <c r="V26" s="355" t="s">
        <v>190</v>
      </c>
      <c r="W26" s="355" t="s">
        <v>191</v>
      </c>
    </row>
    <row r="27" spans="1:25" s="19" customFormat="1" x14ac:dyDescent="0.25">
      <c r="A27" s="2814"/>
      <c r="B27" s="353"/>
      <c r="C27" s="357"/>
      <c r="D27" s="357"/>
      <c r="E27" s="353"/>
      <c r="F27" s="355"/>
      <c r="G27" s="353"/>
      <c r="H27" s="355"/>
      <c r="I27" s="353"/>
      <c r="J27" s="353"/>
      <c r="K27" s="1861"/>
      <c r="L27" s="353"/>
      <c r="M27" s="353"/>
      <c r="N27" s="353"/>
      <c r="O27" s="357"/>
      <c r="P27" s="353"/>
      <c r="Q27" s="353"/>
      <c r="R27" s="353"/>
      <c r="S27" s="353"/>
      <c r="T27" s="353"/>
      <c r="U27" s="353"/>
      <c r="V27" s="353"/>
      <c r="W27" s="353"/>
    </row>
    <row r="28" spans="1:25" s="19" customFormat="1" x14ac:dyDescent="0.25">
      <c r="A28" s="226"/>
      <c r="B28" s="226"/>
      <c r="C28" s="358"/>
      <c r="D28" s="358"/>
      <c r="E28" s="1860"/>
      <c r="F28" s="226"/>
      <c r="G28" s="226"/>
      <c r="H28" s="226"/>
      <c r="I28" s="226"/>
      <c r="J28" s="79"/>
      <c r="K28" s="69"/>
      <c r="L28" s="226"/>
      <c r="M28" s="226"/>
      <c r="N28" s="226"/>
      <c r="O28" s="358"/>
      <c r="P28" s="226"/>
      <c r="Q28" s="226"/>
      <c r="R28" s="226"/>
      <c r="S28" s="226"/>
      <c r="T28" s="226"/>
      <c r="U28" s="226"/>
      <c r="V28" s="226"/>
      <c r="W28" s="226"/>
    </row>
    <row r="29" spans="1:25" s="19" customFormat="1" x14ac:dyDescent="0.25">
      <c r="A29" s="2813" t="s">
        <v>194</v>
      </c>
      <c r="B29" s="353" t="s">
        <v>177</v>
      </c>
      <c r="C29" s="357" t="s">
        <v>195</v>
      </c>
      <c r="D29" s="357">
        <v>2000000</v>
      </c>
      <c r="E29" s="1860" t="s">
        <v>7</v>
      </c>
      <c r="F29" s="355" t="s">
        <v>179</v>
      </c>
      <c r="G29" s="355" t="s">
        <v>124</v>
      </c>
      <c r="H29" s="355" t="s">
        <v>180</v>
      </c>
      <c r="I29" s="355" t="s">
        <v>181</v>
      </c>
      <c r="J29" s="355" t="s">
        <v>179</v>
      </c>
      <c r="K29" s="1860" t="s">
        <v>4120</v>
      </c>
      <c r="L29" s="355" t="s">
        <v>182</v>
      </c>
      <c r="M29" s="355" t="s">
        <v>183</v>
      </c>
      <c r="N29" s="355" t="s">
        <v>184</v>
      </c>
      <c r="O29" s="357">
        <v>2000000</v>
      </c>
      <c r="P29" s="355" t="s">
        <v>179</v>
      </c>
      <c r="Q29" s="355" t="s">
        <v>185</v>
      </c>
      <c r="R29" s="355" t="s">
        <v>186</v>
      </c>
      <c r="S29" s="355" t="s">
        <v>187</v>
      </c>
      <c r="T29" s="355" t="s">
        <v>188</v>
      </c>
      <c r="U29" s="355" t="s">
        <v>189</v>
      </c>
      <c r="V29" s="355" t="s">
        <v>190</v>
      </c>
      <c r="W29" s="355" t="s">
        <v>191</v>
      </c>
    </row>
    <row r="30" spans="1:25" s="19" customFormat="1" x14ac:dyDescent="0.25">
      <c r="A30" s="2814"/>
      <c r="B30" s="353"/>
      <c r="C30" s="357"/>
      <c r="D30" s="357"/>
      <c r="E30" s="353"/>
      <c r="F30" s="355"/>
      <c r="G30" s="353"/>
      <c r="H30" s="355"/>
      <c r="I30" s="353"/>
      <c r="J30" s="353"/>
      <c r="K30" s="1861"/>
      <c r="L30" s="353"/>
      <c r="M30" s="353"/>
      <c r="N30" s="353"/>
      <c r="O30" s="357"/>
      <c r="P30" s="353"/>
      <c r="Q30" s="353"/>
      <c r="R30" s="353"/>
      <c r="S30" s="353"/>
      <c r="T30" s="353"/>
      <c r="U30" s="353"/>
      <c r="V30" s="353"/>
      <c r="W30" s="353"/>
    </row>
    <row r="31" spans="1:25" s="19" customFormat="1" ht="19.5" customHeight="1" x14ac:dyDescent="0.25">
      <c r="A31" s="226"/>
      <c r="B31" s="226"/>
      <c r="C31" s="358"/>
      <c r="D31" s="358"/>
      <c r="E31" s="226"/>
      <c r="F31" s="226"/>
      <c r="G31" s="226"/>
      <c r="H31" s="226"/>
      <c r="I31" s="226"/>
      <c r="J31" s="79"/>
      <c r="K31" s="69"/>
      <c r="L31" s="226"/>
      <c r="M31" s="226"/>
      <c r="N31" s="226"/>
      <c r="O31" s="358"/>
      <c r="P31" s="226"/>
      <c r="Q31" s="226"/>
      <c r="R31" s="226"/>
      <c r="S31" s="226"/>
      <c r="T31" s="226"/>
      <c r="U31" s="226"/>
      <c r="V31" s="226"/>
      <c r="W31" s="226"/>
    </row>
    <row r="32" spans="1:25" s="19" customFormat="1" x14ac:dyDescent="0.25">
      <c r="A32" s="2813" t="s">
        <v>196</v>
      </c>
      <c r="B32" s="353" t="s">
        <v>177</v>
      </c>
      <c r="C32" s="357" t="s">
        <v>197</v>
      </c>
      <c r="D32" s="358">
        <v>10318967</v>
      </c>
      <c r="E32" s="1860" t="s">
        <v>7</v>
      </c>
      <c r="F32" s="355" t="s">
        <v>179</v>
      </c>
      <c r="G32" s="355" t="s">
        <v>124</v>
      </c>
      <c r="H32" s="355" t="s">
        <v>180</v>
      </c>
      <c r="I32" s="355" t="s">
        <v>181</v>
      </c>
      <c r="J32" s="355" t="s">
        <v>179</v>
      </c>
      <c r="K32" s="1860" t="s">
        <v>4120</v>
      </c>
      <c r="L32" s="355" t="s">
        <v>182</v>
      </c>
      <c r="M32" s="355" t="s">
        <v>183</v>
      </c>
      <c r="N32" s="355" t="s">
        <v>184</v>
      </c>
      <c r="O32" s="354">
        <v>10318967</v>
      </c>
      <c r="P32" s="355" t="s">
        <v>179</v>
      </c>
      <c r="Q32" s="355" t="s">
        <v>185</v>
      </c>
      <c r="R32" s="355" t="s">
        <v>186</v>
      </c>
      <c r="S32" s="355" t="s">
        <v>187</v>
      </c>
      <c r="T32" s="355" t="s">
        <v>188</v>
      </c>
      <c r="U32" s="355" t="s">
        <v>189</v>
      </c>
      <c r="V32" s="355" t="s">
        <v>190</v>
      </c>
      <c r="W32" s="355" t="s">
        <v>191</v>
      </c>
    </row>
    <row r="33" spans="1:23" s="19" customFormat="1" x14ac:dyDescent="0.25">
      <c r="A33" s="2814"/>
      <c r="B33" s="353"/>
      <c r="C33" s="357"/>
      <c r="D33" s="357"/>
      <c r="E33" s="353"/>
      <c r="F33" s="355"/>
      <c r="G33" s="353"/>
      <c r="H33" s="355"/>
      <c r="I33" s="353"/>
      <c r="J33" s="353"/>
      <c r="K33" s="1861"/>
      <c r="L33" s="353"/>
      <c r="M33" s="353"/>
      <c r="N33" s="353"/>
      <c r="O33" s="357"/>
      <c r="P33" s="353"/>
      <c r="Q33" s="353"/>
      <c r="R33" s="353"/>
      <c r="S33" s="353"/>
      <c r="T33" s="353"/>
      <c r="U33" s="353"/>
      <c r="V33" s="353"/>
      <c r="W33" s="353"/>
    </row>
    <row r="34" spans="1:23" s="19" customFormat="1" x14ac:dyDescent="0.25">
      <c r="A34" s="226"/>
      <c r="B34" s="226"/>
      <c r="C34" s="358"/>
      <c r="D34" s="358"/>
      <c r="E34" s="226"/>
      <c r="F34" s="226"/>
      <c r="G34" s="226"/>
      <c r="H34" s="226"/>
      <c r="I34" s="226"/>
      <c r="J34" s="79"/>
      <c r="K34" s="69"/>
      <c r="L34" s="226"/>
      <c r="M34" s="226"/>
      <c r="N34" s="226"/>
      <c r="O34" s="358"/>
      <c r="P34" s="226"/>
      <c r="Q34" s="226"/>
      <c r="R34" s="226"/>
      <c r="S34" s="226"/>
      <c r="T34" s="226"/>
      <c r="U34" s="226"/>
      <c r="V34" s="226"/>
      <c r="W34" s="226"/>
    </row>
    <row r="35" spans="1:23" s="19" customFormat="1" x14ac:dyDescent="0.25">
      <c r="A35" s="2813" t="s">
        <v>198</v>
      </c>
      <c r="B35" s="353" t="s">
        <v>177</v>
      </c>
      <c r="C35" s="357" t="s">
        <v>199</v>
      </c>
      <c r="D35" s="358">
        <v>11750296</v>
      </c>
      <c r="E35" s="1860" t="s">
        <v>7</v>
      </c>
      <c r="F35" s="355" t="s">
        <v>179</v>
      </c>
      <c r="G35" s="355" t="s">
        <v>124</v>
      </c>
      <c r="H35" s="355" t="s">
        <v>180</v>
      </c>
      <c r="I35" s="355" t="s">
        <v>181</v>
      </c>
      <c r="J35" s="355" t="s">
        <v>179</v>
      </c>
      <c r="K35" s="1860" t="s">
        <v>4120</v>
      </c>
      <c r="L35" s="355" t="s">
        <v>182</v>
      </c>
      <c r="M35" s="355" t="s">
        <v>183</v>
      </c>
      <c r="N35" s="355" t="s">
        <v>184</v>
      </c>
      <c r="O35" s="357">
        <v>11750296</v>
      </c>
      <c r="P35" s="355" t="s">
        <v>179</v>
      </c>
      <c r="Q35" s="355" t="s">
        <v>185</v>
      </c>
      <c r="R35" s="355" t="s">
        <v>186</v>
      </c>
      <c r="S35" s="355" t="s">
        <v>187</v>
      </c>
      <c r="T35" s="355" t="s">
        <v>188</v>
      </c>
      <c r="U35" s="355" t="s">
        <v>189</v>
      </c>
      <c r="V35" s="355" t="s">
        <v>190</v>
      </c>
      <c r="W35" s="355" t="s">
        <v>191</v>
      </c>
    </row>
    <row r="36" spans="1:23" s="19" customFormat="1" x14ac:dyDescent="0.25">
      <c r="A36" s="2814"/>
      <c r="B36" s="353"/>
      <c r="C36" s="357"/>
      <c r="D36" s="357"/>
      <c r="E36" s="353"/>
      <c r="F36" s="355"/>
      <c r="G36" s="353"/>
      <c r="H36" s="355"/>
      <c r="I36" s="353"/>
      <c r="J36" s="353"/>
      <c r="K36" s="1861"/>
      <c r="L36" s="353"/>
      <c r="M36" s="353"/>
      <c r="N36" s="353"/>
      <c r="O36" s="357"/>
      <c r="P36" s="353"/>
      <c r="Q36" s="353"/>
      <c r="R36" s="353"/>
      <c r="S36" s="353"/>
      <c r="T36" s="353"/>
      <c r="U36" s="353"/>
      <c r="V36" s="353"/>
      <c r="W36" s="353"/>
    </row>
    <row r="37" spans="1:23" s="19" customFormat="1" x14ac:dyDescent="0.25">
      <c r="A37" s="226"/>
      <c r="B37" s="226"/>
      <c r="C37" s="358"/>
      <c r="D37" s="358"/>
      <c r="E37" s="226"/>
      <c r="F37" s="226"/>
      <c r="G37" s="226"/>
      <c r="H37" s="226"/>
      <c r="I37" s="226"/>
      <c r="J37" s="79"/>
      <c r="K37" s="69"/>
      <c r="L37" s="226"/>
      <c r="M37" s="226"/>
      <c r="N37" s="226"/>
      <c r="O37" s="358"/>
      <c r="P37" s="226"/>
      <c r="Q37" s="226"/>
      <c r="R37" s="226"/>
      <c r="S37" s="226"/>
      <c r="T37" s="226"/>
      <c r="U37" s="226"/>
      <c r="V37" s="226"/>
      <c r="W37" s="226"/>
    </row>
    <row r="38" spans="1:23" s="19" customFormat="1" x14ac:dyDescent="0.25">
      <c r="A38" s="2813" t="s">
        <v>200</v>
      </c>
      <c r="B38" s="353" t="s">
        <v>177</v>
      </c>
      <c r="C38" s="357" t="s">
        <v>201</v>
      </c>
      <c r="D38" s="358">
        <v>3527242</v>
      </c>
      <c r="E38" s="1860" t="s">
        <v>7</v>
      </c>
      <c r="F38" s="355" t="s">
        <v>179</v>
      </c>
      <c r="G38" s="355" t="s">
        <v>124</v>
      </c>
      <c r="H38" s="355" t="s">
        <v>180</v>
      </c>
      <c r="I38" s="355" t="s">
        <v>181</v>
      </c>
      <c r="J38" s="355" t="s">
        <v>179</v>
      </c>
      <c r="K38" s="1860" t="s">
        <v>4120</v>
      </c>
      <c r="L38" s="355" t="s">
        <v>182</v>
      </c>
      <c r="M38" s="355" t="s">
        <v>183</v>
      </c>
      <c r="N38" s="355" t="s">
        <v>184</v>
      </c>
      <c r="O38" s="357">
        <v>3527242</v>
      </c>
      <c r="P38" s="355" t="s">
        <v>179</v>
      </c>
      <c r="Q38" s="355" t="s">
        <v>185</v>
      </c>
      <c r="R38" s="355" t="s">
        <v>186</v>
      </c>
      <c r="S38" s="355" t="s">
        <v>187</v>
      </c>
      <c r="T38" s="355" t="s">
        <v>188</v>
      </c>
      <c r="U38" s="355" t="s">
        <v>189</v>
      </c>
      <c r="V38" s="355" t="s">
        <v>190</v>
      </c>
      <c r="W38" s="355" t="s">
        <v>191</v>
      </c>
    </row>
    <row r="39" spans="1:23" s="19" customFormat="1" x14ac:dyDescent="0.25">
      <c r="A39" s="2814"/>
      <c r="B39" s="353"/>
      <c r="C39" s="357"/>
      <c r="D39" s="357"/>
      <c r="E39" s="353"/>
      <c r="F39" s="355"/>
      <c r="G39" s="353"/>
      <c r="H39" s="355"/>
      <c r="I39" s="353"/>
      <c r="J39" s="353"/>
      <c r="K39" s="1861"/>
      <c r="L39" s="353"/>
      <c r="M39" s="353"/>
      <c r="N39" s="353"/>
      <c r="O39" s="357"/>
      <c r="P39" s="353"/>
      <c r="Q39" s="353"/>
      <c r="R39" s="353"/>
      <c r="S39" s="353"/>
      <c r="T39" s="353"/>
      <c r="U39" s="353"/>
      <c r="V39" s="353"/>
      <c r="W39" s="353"/>
    </row>
    <row r="40" spans="1:23" s="19" customFormat="1" x14ac:dyDescent="0.25">
      <c r="A40" s="226"/>
      <c r="B40" s="226"/>
      <c r="C40" s="358"/>
      <c r="D40" s="358"/>
      <c r="E40" s="226"/>
      <c r="F40" s="226"/>
      <c r="G40" s="226"/>
      <c r="H40" s="226"/>
      <c r="I40" s="226"/>
      <c r="J40" s="79"/>
      <c r="K40" s="69"/>
      <c r="L40" s="226"/>
      <c r="M40" s="226"/>
      <c r="N40" s="226"/>
      <c r="O40" s="358"/>
      <c r="P40" s="226"/>
      <c r="Q40" s="226"/>
      <c r="R40" s="226"/>
      <c r="S40" s="226"/>
      <c r="T40" s="226"/>
      <c r="U40" s="226"/>
      <c r="V40" s="226"/>
      <c r="W40" s="226"/>
    </row>
    <row r="41" spans="1:23" s="19" customFormat="1" x14ac:dyDescent="0.25">
      <c r="A41" s="2813" t="s">
        <v>202</v>
      </c>
      <c r="B41" s="353" t="s">
        <v>177</v>
      </c>
      <c r="C41" s="353" t="s">
        <v>203</v>
      </c>
      <c r="D41" s="357">
        <v>5706765</v>
      </c>
      <c r="E41" s="1860" t="s">
        <v>7</v>
      </c>
      <c r="F41" s="355" t="s">
        <v>179</v>
      </c>
      <c r="G41" s="355" t="s">
        <v>124</v>
      </c>
      <c r="H41" s="355" t="s">
        <v>180</v>
      </c>
      <c r="I41" s="355" t="s">
        <v>181</v>
      </c>
      <c r="J41" s="355" t="s">
        <v>179</v>
      </c>
      <c r="K41" s="1860" t="s">
        <v>4120</v>
      </c>
      <c r="L41" s="355" t="s">
        <v>182</v>
      </c>
      <c r="M41" s="355" t="s">
        <v>183</v>
      </c>
      <c r="N41" s="355" t="s">
        <v>184</v>
      </c>
      <c r="O41" s="357">
        <v>5706765</v>
      </c>
      <c r="P41" s="355" t="s">
        <v>179</v>
      </c>
      <c r="Q41" s="355" t="s">
        <v>185</v>
      </c>
      <c r="R41" s="355" t="s">
        <v>186</v>
      </c>
      <c r="S41" s="355" t="s">
        <v>187</v>
      </c>
      <c r="T41" s="355" t="s">
        <v>188</v>
      </c>
      <c r="U41" s="355" t="s">
        <v>189</v>
      </c>
      <c r="V41" s="355" t="s">
        <v>190</v>
      </c>
      <c r="W41" s="355" t="s">
        <v>191</v>
      </c>
    </row>
    <row r="42" spans="1:23" s="19" customFormat="1" x14ac:dyDescent="0.25">
      <c r="A42" s="2814"/>
      <c r="B42" s="353"/>
      <c r="C42" s="357"/>
      <c r="D42" s="357"/>
      <c r="E42" s="353"/>
      <c r="F42" s="355"/>
      <c r="G42" s="353"/>
      <c r="H42" s="355"/>
      <c r="I42" s="353"/>
      <c r="J42" s="353"/>
      <c r="K42" s="1861"/>
      <c r="L42" s="353"/>
      <c r="M42" s="353"/>
      <c r="N42" s="353"/>
      <c r="O42" s="357"/>
      <c r="P42" s="353"/>
      <c r="Q42" s="353"/>
      <c r="R42" s="353"/>
      <c r="S42" s="353"/>
      <c r="T42" s="353"/>
      <c r="U42" s="353"/>
      <c r="V42" s="353"/>
      <c r="W42" s="353"/>
    </row>
    <row r="43" spans="1:23" s="19" customFormat="1" x14ac:dyDescent="0.25">
      <c r="A43" s="226"/>
      <c r="B43" s="226"/>
      <c r="C43" s="358"/>
      <c r="D43" s="358"/>
      <c r="E43" s="226"/>
      <c r="F43" s="226"/>
      <c r="G43" s="226"/>
      <c r="H43" s="226"/>
      <c r="I43" s="226"/>
      <c r="J43" s="79"/>
      <c r="K43" s="69"/>
      <c r="L43" s="226"/>
      <c r="M43" s="226"/>
      <c r="N43" s="226"/>
      <c r="O43" s="358"/>
      <c r="P43" s="226"/>
      <c r="Q43" s="226"/>
      <c r="R43" s="226"/>
      <c r="S43" s="226"/>
      <c r="T43" s="226"/>
      <c r="U43" s="226"/>
      <c r="V43" s="226"/>
      <c r="W43" s="226"/>
    </row>
    <row r="44" spans="1:23" s="19" customFormat="1" x14ac:dyDescent="0.25">
      <c r="A44" s="2813" t="s">
        <v>204</v>
      </c>
      <c r="B44" s="353" t="s">
        <v>177</v>
      </c>
      <c r="C44" s="353" t="s">
        <v>205</v>
      </c>
      <c r="D44" s="536">
        <v>50000000</v>
      </c>
      <c r="E44" s="1860" t="s">
        <v>7</v>
      </c>
      <c r="F44" s="355" t="s">
        <v>179</v>
      </c>
      <c r="G44" s="355" t="s">
        <v>124</v>
      </c>
      <c r="H44" s="355" t="s">
        <v>180</v>
      </c>
      <c r="I44" s="355" t="s">
        <v>181</v>
      </c>
      <c r="J44" s="355" t="s">
        <v>179</v>
      </c>
      <c r="K44" s="1860" t="s">
        <v>4120</v>
      </c>
      <c r="L44" s="355" t="s">
        <v>182</v>
      </c>
      <c r="M44" s="355" t="s">
        <v>183</v>
      </c>
      <c r="N44" s="355" t="s">
        <v>184</v>
      </c>
      <c r="O44" s="357">
        <v>50000000</v>
      </c>
      <c r="P44" s="355" t="s">
        <v>179</v>
      </c>
      <c r="Q44" s="355" t="s">
        <v>185</v>
      </c>
      <c r="R44" s="355" t="s">
        <v>186</v>
      </c>
      <c r="S44" s="355" t="s">
        <v>187</v>
      </c>
      <c r="T44" s="355" t="s">
        <v>188</v>
      </c>
      <c r="U44" s="355" t="s">
        <v>189</v>
      </c>
      <c r="V44" s="355" t="s">
        <v>190</v>
      </c>
      <c r="W44" s="355" t="s">
        <v>191</v>
      </c>
    </row>
    <row r="45" spans="1:23" s="19" customFormat="1" ht="15.75" thickBot="1" x14ac:dyDescent="0.3">
      <c r="A45" s="3064"/>
      <c r="B45" s="360"/>
      <c r="C45" s="555"/>
      <c r="D45" s="555"/>
      <c r="E45" s="360"/>
      <c r="F45" s="355"/>
      <c r="G45" s="360"/>
      <c r="H45" s="355"/>
      <c r="I45" s="360"/>
      <c r="J45" s="360"/>
      <c r="K45" s="1859"/>
      <c r="L45" s="360"/>
      <c r="M45" s="360"/>
      <c r="N45" s="360"/>
      <c r="O45" s="361"/>
      <c r="P45" s="360"/>
      <c r="Q45" s="360"/>
      <c r="R45" s="360"/>
      <c r="S45" s="362"/>
      <c r="T45" s="362"/>
      <c r="U45" s="362"/>
      <c r="V45" s="362"/>
      <c r="W45" s="362"/>
    </row>
    <row r="46" spans="1:23" s="19" customFormat="1" ht="15.75" thickTop="1" x14ac:dyDescent="0.25">
      <c r="A46" s="227"/>
      <c r="B46" s="353"/>
      <c r="C46" s="357"/>
      <c r="D46" s="357"/>
      <c r="E46" s="353"/>
      <c r="F46" s="355"/>
      <c r="G46" s="353"/>
      <c r="H46" s="355"/>
      <c r="I46" s="353"/>
      <c r="J46" s="353"/>
      <c r="K46" s="1861"/>
      <c r="L46" s="353"/>
      <c r="M46" s="353"/>
      <c r="N46" s="353"/>
      <c r="O46" s="357"/>
      <c r="P46" s="353"/>
      <c r="Q46" s="353"/>
      <c r="R46" s="353"/>
      <c r="S46" s="355"/>
      <c r="T46" s="355"/>
      <c r="U46" s="355"/>
      <c r="V46" s="355"/>
      <c r="W46" s="355"/>
    </row>
    <row r="47" spans="1:23" s="19" customFormat="1" x14ac:dyDescent="0.25">
      <c r="A47" s="2910" t="s">
        <v>206</v>
      </c>
      <c r="B47" s="353" t="s">
        <v>207</v>
      </c>
      <c r="C47" s="354" t="s">
        <v>178</v>
      </c>
      <c r="D47" s="354">
        <v>9298193</v>
      </c>
      <c r="E47" s="1860" t="s">
        <v>7</v>
      </c>
      <c r="F47" s="355" t="s">
        <v>179</v>
      </c>
      <c r="G47" s="355" t="s">
        <v>124</v>
      </c>
      <c r="H47" s="355" t="s">
        <v>180</v>
      </c>
      <c r="I47" s="355" t="s">
        <v>181</v>
      </c>
      <c r="J47" s="355" t="s">
        <v>179</v>
      </c>
      <c r="K47" s="1860" t="s">
        <v>4120</v>
      </c>
      <c r="L47" s="355" t="s">
        <v>182</v>
      </c>
      <c r="M47" s="355" t="s">
        <v>183</v>
      </c>
      <c r="N47" s="355" t="s">
        <v>184</v>
      </c>
      <c r="O47" s="354">
        <v>9298193</v>
      </c>
      <c r="P47" s="355" t="s">
        <v>179</v>
      </c>
      <c r="Q47" s="355" t="s">
        <v>185</v>
      </c>
      <c r="R47" s="355" t="s">
        <v>186</v>
      </c>
      <c r="S47" s="355" t="s">
        <v>187</v>
      </c>
      <c r="T47" s="355" t="s">
        <v>188</v>
      </c>
      <c r="U47" s="355" t="s">
        <v>189</v>
      </c>
      <c r="V47" s="355" t="s">
        <v>190</v>
      </c>
      <c r="W47" s="355" t="s">
        <v>191</v>
      </c>
    </row>
    <row r="48" spans="1:23" s="19" customFormat="1" x14ac:dyDescent="0.25">
      <c r="A48" s="2814"/>
      <c r="B48" s="353"/>
      <c r="C48" s="357"/>
      <c r="D48" s="357"/>
      <c r="E48" s="353"/>
      <c r="F48" s="355"/>
      <c r="G48" s="353"/>
      <c r="H48" s="355"/>
      <c r="I48" s="353"/>
      <c r="J48" s="353"/>
      <c r="K48" s="1861"/>
      <c r="L48" s="353"/>
      <c r="M48" s="353"/>
      <c r="N48" s="353"/>
      <c r="O48" s="357"/>
      <c r="P48" s="353"/>
      <c r="Q48" s="353"/>
      <c r="R48" s="353"/>
      <c r="S48" s="353"/>
      <c r="T48" s="353"/>
      <c r="U48" s="353"/>
      <c r="V48" s="353"/>
      <c r="W48" s="353"/>
    </row>
    <row r="49" spans="1:23" s="19" customFormat="1" x14ac:dyDescent="0.25">
      <c r="A49" s="226"/>
      <c r="B49" s="226"/>
      <c r="C49" s="358"/>
      <c r="D49" s="358"/>
      <c r="E49" s="226"/>
      <c r="F49" s="358"/>
      <c r="G49" s="226"/>
      <c r="H49" s="226"/>
      <c r="I49" s="226"/>
      <c r="J49" s="79"/>
      <c r="K49" s="69"/>
      <c r="L49" s="226"/>
      <c r="M49" s="226"/>
      <c r="N49" s="226"/>
      <c r="O49" s="358"/>
      <c r="P49" s="1862"/>
      <c r="Q49" s="1862"/>
      <c r="R49" s="226"/>
      <c r="S49" s="226"/>
      <c r="T49" s="226"/>
      <c r="U49" s="226"/>
      <c r="V49" s="226"/>
      <c r="W49" s="226"/>
    </row>
    <row r="50" spans="1:23" s="19" customFormat="1" x14ac:dyDescent="0.25">
      <c r="A50" s="2813" t="s">
        <v>208</v>
      </c>
      <c r="B50" s="353" t="s">
        <v>207</v>
      </c>
      <c r="C50" s="357" t="s">
        <v>193</v>
      </c>
      <c r="D50" s="357">
        <v>25242819</v>
      </c>
      <c r="E50" s="1860" t="s">
        <v>7</v>
      </c>
      <c r="F50" s="355" t="s">
        <v>179</v>
      </c>
      <c r="G50" s="355" t="s">
        <v>124</v>
      </c>
      <c r="H50" s="355" t="s">
        <v>180</v>
      </c>
      <c r="I50" s="355" t="s">
        <v>181</v>
      </c>
      <c r="J50" s="355" t="s">
        <v>179</v>
      </c>
      <c r="K50" s="1860" t="s">
        <v>4120</v>
      </c>
      <c r="L50" s="355" t="s">
        <v>182</v>
      </c>
      <c r="M50" s="355" t="s">
        <v>183</v>
      </c>
      <c r="N50" s="355" t="s">
        <v>184</v>
      </c>
      <c r="O50" s="357">
        <v>25242819</v>
      </c>
      <c r="P50" s="355" t="s">
        <v>179</v>
      </c>
      <c r="Q50" s="355" t="s">
        <v>185</v>
      </c>
      <c r="R50" s="355" t="s">
        <v>186</v>
      </c>
      <c r="S50" s="355" t="s">
        <v>187</v>
      </c>
      <c r="T50" s="355" t="s">
        <v>188</v>
      </c>
      <c r="U50" s="355" t="s">
        <v>189</v>
      </c>
      <c r="V50" s="355" t="s">
        <v>190</v>
      </c>
      <c r="W50" s="355" t="s">
        <v>191</v>
      </c>
    </row>
    <row r="51" spans="1:23" s="19" customFormat="1" x14ac:dyDescent="0.25">
      <c r="A51" s="2814"/>
      <c r="B51" s="353"/>
      <c r="C51" s="357"/>
      <c r="D51" s="357"/>
      <c r="E51" s="353"/>
      <c r="F51" s="355"/>
      <c r="G51" s="353"/>
      <c r="H51" s="355"/>
      <c r="I51" s="353"/>
      <c r="J51" s="353"/>
      <c r="K51" s="1861"/>
      <c r="L51" s="353"/>
      <c r="M51" s="353"/>
      <c r="N51" s="353"/>
      <c r="O51" s="357"/>
      <c r="P51" s="353"/>
      <c r="Q51" s="353"/>
      <c r="R51" s="353"/>
      <c r="S51" s="353"/>
      <c r="T51" s="353"/>
      <c r="U51" s="353"/>
      <c r="V51" s="353"/>
      <c r="W51" s="353"/>
    </row>
    <row r="52" spans="1:23" s="19" customFormat="1" x14ac:dyDescent="0.25">
      <c r="A52" s="226"/>
      <c r="B52" s="226"/>
      <c r="C52" s="358"/>
      <c r="D52" s="358"/>
      <c r="E52" s="226"/>
      <c r="F52" s="226"/>
      <c r="G52" s="226"/>
      <c r="H52" s="226"/>
      <c r="I52" s="226"/>
      <c r="J52" s="79"/>
      <c r="K52" s="69"/>
      <c r="L52" s="226"/>
      <c r="M52" s="226"/>
      <c r="N52" s="226"/>
      <c r="O52" s="358"/>
      <c r="P52" s="226"/>
      <c r="Q52" s="226"/>
      <c r="R52" s="226"/>
      <c r="S52" s="226"/>
      <c r="T52" s="226"/>
      <c r="U52" s="226"/>
      <c r="V52" s="226"/>
      <c r="W52" s="226"/>
    </row>
    <row r="53" spans="1:23" s="19" customFormat="1" x14ac:dyDescent="0.25">
      <c r="A53" s="2813" t="s">
        <v>209</v>
      </c>
      <c r="B53" s="353" t="s">
        <v>207</v>
      </c>
      <c r="C53" s="357" t="s">
        <v>195</v>
      </c>
      <c r="D53" s="357">
        <v>2518570</v>
      </c>
      <c r="E53" s="1860" t="s">
        <v>7</v>
      </c>
      <c r="F53" s="355" t="s">
        <v>179</v>
      </c>
      <c r="G53" s="355" t="s">
        <v>124</v>
      </c>
      <c r="H53" s="355" t="s">
        <v>180</v>
      </c>
      <c r="I53" s="355" t="s">
        <v>181</v>
      </c>
      <c r="J53" s="355" t="s">
        <v>179</v>
      </c>
      <c r="K53" s="1860" t="s">
        <v>4120</v>
      </c>
      <c r="L53" s="355" t="s">
        <v>182</v>
      </c>
      <c r="M53" s="355" t="s">
        <v>183</v>
      </c>
      <c r="N53" s="355" t="s">
        <v>184</v>
      </c>
      <c r="O53" s="357">
        <v>2518570</v>
      </c>
      <c r="P53" s="355" t="s">
        <v>179</v>
      </c>
      <c r="Q53" s="355" t="s">
        <v>185</v>
      </c>
      <c r="R53" s="355" t="s">
        <v>186</v>
      </c>
      <c r="S53" s="355" t="s">
        <v>187</v>
      </c>
      <c r="T53" s="355" t="s">
        <v>188</v>
      </c>
      <c r="U53" s="355" t="s">
        <v>189</v>
      </c>
      <c r="V53" s="355" t="s">
        <v>190</v>
      </c>
      <c r="W53" s="355" t="s">
        <v>191</v>
      </c>
    </row>
    <row r="54" spans="1:23" s="19" customFormat="1" x14ac:dyDescent="0.25">
      <c r="A54" s="2814"/>
      <c r="B54" s="353"/>
      <c r="C54" s="357"/>
      <c r="D54" s="357"/>
      <c r="E54" s="353"/>
      <c r="F54" s="355"/>
      <c r="G54" s="353"/>
      <c r="H54" s="355"/>
      <c r="I54" s="353"/>
      <c r="J54" s="353"/>
      <c r="K54" s="1861"/>
      <c r="L54" s="353"/>
      <c r="M54" s="353"/>
      <c r="N54" s="353"/>
      <c r="O54" s="357"/>
      <c r="P54" s="353"/>
      <c r="Q54" s="353"/>
      <c r="R54" s="353"/>
      <c r="S54" s="353"/>
      <c r="T54" s="353"/>
      <c r="U54" s="353"/>
      <c r="V54" s="353"/>
      <c r="W54" s="353"/>
    </row>
    <row r="55" spans="1:23" s="19" customFormat="1" x14ac:dyDescent="0.25">
      <c r="A55" s="226"/>
      <c r="B55" s="226"/>
      <c r="C55" s="358"/>
      <c r="D55" s="358"/>
      <c r="E55" s="226"/>
      <c r="F55" s="226"/>
      <c r="G55" s="226"/>
      <c r="H55" s="226"/>
      <c r="I55" s="226"/>
      <c r="J55" s="79"/>
      <c r="K55" s="69"/>
      <c r="L55" s="226"/>
      <c r="M55" s="226"/>
      <c r="N55" s="226"/>
      <c r="O55" s="358"/>
      <c r="P55" s="226"/>
      <c r="Q55" s="226"/>
      <c r="R55" s="226"/>
      <c r="S55" s="226"/>
      <c r="T55" s="226"/>
      <c r="U55" s="226"/>
      <c r="V55" s="226"/>
      <c r="W55" s="226"/>
    </row>
    <row r="56" spans="1:23" s="19" customFormat="1" x14ac:dyDescent="0.25">
      <c r="A56" s="2910" t="s">
        <v>210</v>
      </c>
      <c r="B56" s="353" t="s">
        <v>211</v>
      </c>
      <c r="C56" s="354" t="s">
        <v>178</v>
      </c>
      <c r="D56" s="354">
        <v>30000000</v>
      </c>
      <c r="E56" s="1860" t="s">
        <v>7</v>
      </c>
      <c r="F56" s="355" t="s">
        <v>179</v>
      </c>
      <c r="G56" s="355" t="s">
        <v>124</v>
      </c>
      <c r="H56" s="355" t="s">
        <v>180</v>
      </c>
      <c r="I56" s="355" t="s">
        <v>181</v>
      </c>
      <c r="J56" s="355" t="s">
        <v>179</v>
      </c>
      <c r="K56" s="1860" t="s">
        <v>4120</v>
      </c>
      <c r="L56" s="355" t="s">
        <v>182</v>
      </c>
      <c r="M56" s="355" t="s">
        <v>183</v>
      </c>
      <c r="N56" s="355" t="s">
        <v>184</v>
      </c>
      <c r="O56" s="354">
        <v>30000000</v>
      </c>
      <c r="P56" s="355" t="s">
        <v>179</v>
      </c>
      <c r="Q56" s="355" t="s">
        <v>185</v>
      </c>
      <c r="R56" s="355" t="s">
        <v>186</v>
      </c>
      <c r="S56" s="355" t="s">
        <v>187</v>
      </c>
      <c r="T56" s="355" t="s">
        <v>188</v>
      </c>
      <c r="U56" s="355" t="s">
        <v>189</v>
      </c>
      <c r="V56" s="355" t="s">
        <v>190</v>
      </c>
      <c r="W56" s="355" t="s">
        <v>191</v>
      </c>
    </row>
    <row r="57" spans="1:23" s="19" customFormat="1" x14ac:dyDescent="0.25">
      <c r="A57" s="2814"/>
      <c r="B57" s="353"/>
      <c r="C57" s="357"/>
      <c r="D57" s="357"/>
      <c r="E57" s="353"/>
      <c r="F57" s="355"/>
      <c r="G57" s="353"/>
      <c r="H57" s="355"/>
      <c r="I57" s="353"/>
      <c r="J57" s="353"/>
      <c r="K57" s="1861"/>
      <c r="L57" s="353"/>
      <c r="M57" s="353"/>
      <c r="N57" s="353"/>
      <c r="O57" s="357"/>
      <c r="P57" s="353"/>
      <c r="Q57" s="353"/>
      <c r="R57" s="353"/>
      <c r="S57" s="353"/>
      <c r="T57" s="353"/>
      <c r="U57" s="353"/>
      <c r="V57" s="353"/>
      <c r="W57" s="353"/>
    </row>
    <row r="58" spans="1:23" s="19" customFormat="1" x14ac:dyDescent="0.25">
      <c r="A58" s="226"/>
      <c r="B58" s="226"/>
      <c r="C58" s="358"/>
      <c r="D58" s="358"/>
      <c r="E58" s="358"/>
      <c r="F58" s="226"/>
      <c r="G58" s="226"/>
      <c r="H58" s="226"/>
      <c r="I58" s="226"/>
      <c r="J58" s="79"/>
      <c r="K58" s="69"/>
      <c r="L58" s="226"/>
      <c r="M58" s="226"/>
      <c r="N58" s="226"/>
      <c r="O58" s="358"/>
      <c r="P58" s="1862"/>
      <c r="Q58" s="1862"/>
      <c r="R58" s="226"/>
      <c r="S58" s="226"/>
      <c r="T58" s="226"/>
      <c r="U58" s="226"/>
      <c r="V58" s="226"/>
      <c r="W58" s="226"/>
    </row>
    <row r="59" spans="1:23" s="19" customFormat="1" x14ac:dyDescent="0.25">
      <c r="A59" s="2813" t="s">
        <v>212</v>
      </c>
      <c r="B59" s="353" t="s">
        <v>211</v>
      </c>
      <c r="C59" s="357" t="s">
        <v>193</v>
      </c>
      <c r="D59" s="357">
        <v>15000000</v>
      </c>
      <c r="E59" s="1860" t="s">
        <v>7</v>
      </c>
      <c r="F59" s="355" t="s">
        <v>179</v>
      </c>
      <c r="G59" s="355" t="s">
        <v>124</v>
      </c>
      <c r="H59" s="355" t="s">
        <v>180</v>
      </c>
      <c r="I59" s="355" t="s">
        <v>181</v>
      </c>
      <c r="J59" s="355" t="s">
        <v>179</v>
      </c>
      <c r="K59" s="1860" t="s">
        <v>4120</v>
      </c>
      <c r="L59" s="355" t="s">
        <v>182</v>
      </c>
      <c r="M59" s="355" t="s">
        <v>183</v>
      </c>
      <c r="N59" s="355" t="s">
        <v>184</v>
      </c>
      <c r="O59" s="357">
        <v>15000000</v>
      </c>
      <c r="P59" s="355" t="s">
        <v>179</v>
      </c>
      <c r="Q59" s="355" t="s">
        <v>185</v>
      </c>
      <c r="R59" s="355" t="s">
        <v>186</v>
      </c>
      <c r="S59" s="355" t="s">
        <v>187</v>
      </c>
      <c r="T59" s="355" t="s">
        <v>188</v>
      </c>
      <c r="U59" s="355" t="s">
        <v>189</v>
      </c>
      <c r="V59" s="355" t="s">
        <v>190</v>
      </c>
      <c r="W59" s="355" t="s">
        <v>191</v>
      </c>
    </row>
    <row r="60" spans="1:23" s="19" customFormat="1" x14ac:dyDescent="0.25">
      <c r="A60" s="2814"/>
      <c r="B60" s="353"/>
      <c r="C60" s="357"/>
      <c r="D60" s="357"/>
      <c r="E60" s="353"/>
      <c r="F60" s="355"/>
      <c r="G60" s="353"/>
      <c r="H60" s="355"/>
      <c r="I60" s="353"/>
      <c r="J60" s="353"/>
      <c r="K60" s="1861"/>
      <c r="L60" s="353"/>
      <c r="M60" s="353"/>
      <c r="N60" s="353"/>
      <c r="O60" s="357"/>
      <c r="P60" s="353"/>
      <c r="Q60" s="353"/>
      <c r="R60" s="353"/>
      <c r="S60" s="353"/>
      <c r="T60" s="353"/>
      <c r="U60" s="353"/>
      <c r="V60" s="353"/>
      <c r="W60" s="353"/>
    </row>
    <row r="61" spans="1:23" s="19" customFormat="1" x14ac:dyDescent="0.25">
      <c r="A61" s="226"/>
      <c r="B61" s="226"/>
      <c r="C61" s="358"/>
      <c r="D61" s="358"/>
      <c r="E61" s="358"/>
      <c r="F61" s="226"/>
      <c r="G61" s="226"/>
      <c r="H61" s="226"/>
      <c r="I61" s="226"/>
      <c r="J61" s="79"/>
      <c r="K61" s="69"/>
      <c r="L61" s="226"/>
      <c r="M61" s="226"/>
      <c r="N61" s="226"/>
      <c r="O61" s="358"/>
      <c r="P61" s="226"/>
      <c r="Q61" s="226"/>
      <c r="R61" s="226"/>
      <c r="S61" s="226"/>
      <c r="T61" s="226"/>
      <c r="U61" s="226"/>
      <c r="V61" s="226"/>
      <c r="W61" s="226"/>
    </row>
    <row r="62" spans="1:23" s="19" customFormat="1" x14ac:dyDescent="0.25">
      <c r="A62" s="2813" t="s">
        <v>213</v>
      </c>
      <c r="B62" s="353" t="s">
        <v>211</v>
      </c>
      <c r="C62" s="357" t="s">
        <v>195</v>
      </c>
      <c r="D62" s="357">
        <v>10000000</v>
      </c>
      <c r="E62" s="355" t="s">
        <v>7</v>
      </c>
      <c r="F62" s="355" t="s">
        <v>179</v>
      </c>
      <c r="G62" s="355" t="s">
        <v>124</v>
      </c>
      <c r="H62" s="355" t="s">
        <v>180</v>
      </c>
      <c r="I62" s="355" t="s">
        <v>181</v>
      </c>
      <c r="J62" s="355" t="s">
        <v>179</v>
      </c>
      <c r="K62" s="1860" t="s">
        <v>4120</v>
      </c>
      <c r="L62" s="355" t="s">
        <v>182</v>
      </c>
      <c r="M62" s="355" t="s">
        <v>183</v>
      </c>
      <c r="N62" s="355" t="s">
        <v>184</v>
      </c>
      <c r="O62" s="357">
        <v>10000000</v>
      </c>
      <c r="P62" s="355" t="s">
        <v>179</v>
      </c>
      <c r="Q62" s="355" t="s">
        <v>185</v>
      </c>
      <c r="R62" s="355" t="s">
        <v>186</v>
      </c>
      <c r="S62" s="355" t="s">
        <v>187</v>
      </c>
      <c r="T62" s="355" t="s">
        <v>188</v>
      </c>
      <c r="U62" s="355" t="s">
        <v>189</v>
      </c>
      <c r="V62" s="355" t="s">
        <v>190</v>
      </c>
      <c r="W62" s="355" t="s">
        <v>191</v>
      </c>
    </row>
    <row r="63" spans="1:23" s="19" customFormat="1" x14ac:dyDescent="0.25">
      <c r="A63" s="2814"/>
      <c r="B63" s="353"/>
      <c r="C63" s="357"/>
      <c r="D63" s="357"/>
      <c r="E63" s="353"/>
      <c r="F63" s="355"/>
      <c r="G63" s="353"/>
      <c r="H63" s="355"/>
      <c r="I63" s="353"/>
      <c r="J63" s="353"/>
      <c r="K63" s="1861"/>
      <c r="L63" s="353"/>
      <c r="M63" s="353"/>
      <c r="N63" s="353"/>
      <c r="O63" s="357"/>
      <c r="P63" s="353"/>
      <c r="Q63" s="353"/>
      <c r="R63" s="353"/>
      <c r="S63" s="353"/>
      <c r="T63" s="353"/>
      <c r="U63" s="353"/>
      <c r="V63" s="353"/>
      <c r="W63" s="353"/>
    </row>
    <row r="64" spans="1:23" s="19" customFormat="1" ht="15.75" thickBot="1" x14ac:dyDescent="0.3">
      <c r="A64" s="2043"/>
      <c r="B64" s="360"/>
      <c r="C64" s="361"/>
      <c r="D64" s="361"/>
      <c r="E64" s="362"/>
      <c r="F64" s="355"/>
      <c r="G64" s="360"/>
      <c r="H64" s="355"/>
      <c r="I64" s="360"/>
      <c r="J64" s="360"/>
      <c r="K64" s="1859"/>
      <c r="L64" s="360"/>
      <c r="M64" s="360"/>
      <c r="N64" s="360"/>
      <c r="O64" s="361"/>
      <c r="P64" s="360"/>
      <c r="Q64" s="360"/>
      <c r="R64" s="360"/>
      <c r="S64" s="362"/>
      <c r="T64" s="362"/>
      <c r="U64" s="362"/>
      <c r="V64" s="362"/>
      <c r="W64" s="362"/>
    </row>
    <row r="65" spans="1:26" s="19" customFormat="1" ht="15.75" thickTop="1" x14ac:dyDescent="0.25">
      <c r="A65" s="364" t="s">
        <v>144</v>
      </c>
      <c r="B65" s="365"/>
      <c r="C65" s="366"/>
      <c r="D65" s="366">
        <f>SUM(D56:D64)</f>
        <v>55000000</v>
      </c>
      <c r="E65" s="367"/>
      <c r="F65" s="368"/>
      <c r="G65" s="365"/>
      <c r="H65" s="368"/>
      <c r="I65" s="365"/>
      <c r="J65" s="365"/>
      <c r="K65" s="369"/>
      <c r="L65" s="365"/>
      <c r="M65" s="365"/>
      <c r="N65" s="365"/>
      <c r="O65" s="366">
        <v>55000000</v>
      </c>
      <c r="P65" s="365"/>
      <c r="Q65" s="365"/>
      <c r="R65" s="365"/>
      <c r="S65" s="377"/>
      <c r="T65" s="377"/>
      <c r="U65" s="377"/>
      <c r="V65" s="377"/>
      <c r="W65" s="377"/>
    </row>
    <row r="66" spans="1:26" s="19" customFormat="1" x14ac:dyDescent="0.25">
      <c r="A66" s="226"/>
      <c r="B66" s="226"/>
      <c r="C66" s="357"/>
      <c r="D66" s="357"/>
      <c r="E66" s="226"/>
      <c r="F66" s="1909"/>
      <c r="G66" s="226"/>
      <c r="H66" s="1909"/>
      <c r="I66" s="226"/>
      <c r="J66" s="226"/>
      <c r="K66" s="1862"/>
      <c r="L66" s="226"/>
      <c r="M66" s="226"/>
      <c r="N66" s="226"/>
      <c r="O66" s="357"/>
      <c r="P66" s="226"/>
      <c r="Q66" s="226"/>
      <c r="R66" s="226"/>
      <c r="S66" s="226"/>
      <c r="T66" s="226"/>
      <c r="U66" s="226"/>
      <c r="V66" s="226"/>
      <c r="W66" s="226"/>
    </row>
    <row r="67" spans="1:26" s="19" customFormat="1" x14ac:dyDescent="0.25">
      <c r="A67" s="370" t="s">
        <v>145</v>
      </c>
      <c r="L67" s="371"/>
      <c r="T67" s="18"/>
      <c r="U67" s="18"/>
      <c r="V67" s="18"/>
    </row>
    <row r="70" spans="1:26" s="62" customFormat="1" ht="15.75" customHeight="1" x14ac:dyDescent="0.2">
      <c r="A70" s="3062" t="s">
        <v>280</v>
      </c>
      <c r="B70" s="3062"/>
      <c r="C70" s="3062"/>
      <c r="D70" s="61"/>
      <c r="E70" s="61"/>
      <c r="F70" s="61"/>
      <c r="G70" s="61"/>
      <c r="H70" s="61"/>
      <c r="I70" s="2845" t="s">
        <v>147</v>
      </c>
      <c r="J70" s="2846"/>
      <c r="K70" s="69"/>
      <c r="L70" s="70"/>
      <c r="M70" s="7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537"/>
      <c r="Y70" s="61"/>
      <c r="Z70" s="534"/>
    </row>
    <row r="71" spans="1:26" s="62" customFormat="1" ht="30" x14ac:dyDescent="0.2">
      <c r="A71" s="538" t="s">
        <v>78</v>
      </c>
      <c r="B71" s="539"/>
      <c r="C71" s="2902" t="s">
        <v>215</v>
      </c>
      <c r="D71" s="2902"/>
      <c r="E71" s="2902"/>
      <c r="F71" s="2902"/>
      <c r="G71" s="2902"/>
      <c r="H71" s="2903"/>
      <c r="I71" s="2847"/>
      <c r="J71" s="2848"/>
      <c r="K71" s="1907" t="s">
        <v>150</v>
      </c>
      <c r="L71" s="2902" t="s">
        <v>151</v>
      </c>
      <c r="M71" s="2903"/>
      <c r="N71" s="2909" t="s">
        <v>152</v>
      </c>
      <c r="O71" s="2903"/>
      <c r="P71" s="2909" t="s">
        <v>84</v>
      </c>
      <c r="Q71" s="2902"/>
      <c r="R71" s="2902"/>
      <c r="S71" s="2902"/>
      <c r="T71" s="2902" t="s">
        <v>85</v>
      </c>
      <c r="U71" s="2902"/>
      <c r="V71" s="2902"/>
      <c r="W71" s="2903"/>
      <c r="X71" s="375"/>
      <c r="Y71" s="540"/>
    </row>
    <row r="72" spans="1:26" s="458" customFormat="1" ht="60.75" thickBot="1" x14ac:dyDescent="0.3">
      <c r="A72" s="1907" t="s">
        <v>216</v>
      </c>
      <c r="B72" s="506" t="s">
        <v>153</v>
      </c>
      <c r="C72" s="451" t="s">
        <v>217</v>
      </c>
      <c r="D72" s="451" t="s">
        <v>218</v>
      </c>
      <c r="E72" s="451" t="s">
        <v>156</v>
      </c>
      <c r="F72" s="451" t="s">
        <v>219</v>
      </c>
      <c r="G72" s="451" t="s">
        <v>220</v>
      </c>
      <c r="H72" s="451" t="s">
        <v>90</v>
      </c>
      <c r="I72" s="437" t="s">
        <v>92</v>
      </c>
      <c r="J72" s="437" t="s">
        <v>93</v>
      </c>
      <c r="K72" s="453" t="s">
        <v>159</v>
      </c>
      <c r="L72" s="453" t="s">
        <v>160</v>
      </c>
      <c r="M72" s="453" t="s">
        <v>161</v>
      </c>
      <c r="N72" s="453" t="s">
        <v>162</v>
      </c>
      <c r="O72" s="437" t="s">
        <v>93</v>
      </c>
      <c r="P72" s="437" t="s">
        <v>4325</v>
      </c>
      <c r="Q72" s="437" t="s">
        <v>104</v>
      </c>
      <c r="R72" s="457" t="s">
        <v>221</v>
      </c>
      <c r="S72" s="1907" t="s">
        <v>166</v>
      </c>
      <c r="T72" s="453" t="s">
        <v>108</v>
      </c>
      <c r="U72" s="453" t="s">
        <v>222</v>
      </c>
      <c r="V72" s="453" t="s">
        <v>223</v>
      </c>
      <c r="W72" s="541" t="s">
        <v>111</v>
      </c>
      <c r="X72" s="453" t="s">
        <v>112</v>
      </c>
      <c r="Y72" s="453" t="s">
        <v>113</v>
      </c>
    </row>
    <row r="73" spans="1:26" s="62" customFormat="1" ht="15.75" thickTop="1" x14ac:dyDescent="0.2">
      <c r="A73" s="2825" t="s">
        <v>114</v>
      </c>
      <c r="B73" s="459"/>
      <c r="C73" s="160"/>
      <c r="D73" s="160"/>
      <c r="E73" s="160"/>
      <c r="F73" s="380"/>
      <c r="G73" s="160" t="s">
        <v>170</v>
      </c>
      <c r="H73" s="160"/>
      <c r="I73" s="231" t="s">
        <v>171</v>
      </c>
      <c r="J73" s="231" t="s">
        <v>116</v>
      </c>
      <c r="K73" s="1902" t="s">
        <v>117</v>
      </c>
      <c r="L73" s="231" t="s">
        <v>224</v>
      </c>
      <c r="M73" s="231" t="s">
        <v>173</v>
      </c>
      <c r="N73" s="231" t="s">
        <v>171</v>
      </c>
      <c r="O73" s="231" t="s">
        <v>116</v>
      </c>
      <c r="P73" s="160"/>
      <c r="Q73" s="231" t="s">
        <v>225</v>
      </c>
      <c r="R73" s="383" t="s">
        <v>116</v>
      </c>
      <c r="S73" s="230" t="s">
        <v>118</v>
      </c>
      <c r="T73" s="381"/>
      <c r="U73" s="160"/>
      <c r="V73" s="160" t="s">
        <v>226</v>
      </c>
      <c r="W73" s="542"/>
      <c r="X73" s="160"/>
      <c r="Y73" s="231"/>
    </row>
    <row r="74" spans="1:26" s="62" customFormat="1" x14ac:dyDescent="0.2">
      <c r="A74" s="2826"/>
      <c r="B74" s="166"/>
      <c r="C74" s="166"/>
      <c r="D74" s="166"/>
      <c r="E74" s="166"/>
      <c r="F74" s="167"/>
      <c r="G74" s="160" t="s">
        <v>175</v>
      </c>
      <c r="H74" s="166"/>
      <c r="I74" s="160"/>
      <c r="J74" s="166"/>
      <c r="K74" s="1912"/>
      <c r="L74" s="166"/>
      <c r="M74" s="166"/>
      <c r="N74" s="166"/>
      <c r="O74" s="166"/>
      <c r="P74" s="167"/>
      <c r="Q74" s="166"/>
      <c r="R74" s="389"/>
      <c r="S74" s="166"/>
      <c r="T74" s="390"/>
      <c r="U74" s="166"/>
      <c r="V74" s="166"/>
      <c r="W74" s="543"/>
      <c r="X74" s="166"/>
      <c r="Y74" s="166"/>
    </row>
    <row r="75" spans="1:26" s="62" customFormat="1" ht="15.75" thickBot="1" x14ac:dyDescent="0.25">
      <c r="A75" s="500" t="s">
        <v>121</v>
      </c>
      <c r="B75" s="460"/>
      <c r="C75" s="460"/>
      <c r="D75" s="460"/>
      <c r="E75" s="460"/>
      <c r="F75" s="402"/>
      <c r="G75" s="460"/>
      <c r="H75" s="460"/>
      <c r="I75" s="460"/>
      <c r="J75" s="460"/>
      <c r="K75" s="544"/>
      <c r="L75" s="461"/>
      <c r="M75" s="460"/>
      <c r="N75" s="460"/>
      <c r="O75" s="460"/>
      <c r="P75" s="402"/>
      <c r="Q75" s="460"/>
      <c r="R75" s="461"/>
      <c r="S75" s="156"/>
      <c r="T75" s="462"/>
      <c r="U75" s="460"/>
      <c r="V75" s="460"/>
      <c r="W75" s="545"/>
      <c r="X75" s="460"/>
      <c r="Y75" s="460"/>
    </row>
    <row r="76" spans="1:26" s="62" customFormat="1" x14ac:dyDescent="0.2">
      <c r="A76" s="2910" t="s">
        <v>227</v>
      </c>
      <c r="B76" s="353" t="s">
        <v>228</v>
      </c>
      <c r="C76" s="354" t="s">
        <v>229</v>
      </c>
      <c r="D76" s="354" t="s">
        <v>6</v>
      </c>
      <c r="E76" s="355" t="s">
        <v>7</v>
      </c>
      <c r="F76" s="546" t="s">
        <v>230</v>
      </c>
      <c r="G76" s="355" t="s">
        <v>179</v>
      </c>
      <c r="H76" s="355" t="s">
        <v>124</v>
      </c>
      <c r="I76" s="355" t="s">
        <v>125</v>
      </c>
      <c r="J76" s="355" t="s">
        <v>126</v>
      </c>
      <c r="K76" s="1860" t="s">
        <v>179</v>
      </c>
      <c r="L76" s="355" t="s">
        <v>231</v>
      </c>
      <c r="M76" s="440" t="s">
        <v>232</v>
      </c>
      <c r="N76" s="355" t="s">
        <v>233</v>
      </c>
      <c r="O76" s="355" t="s">
        <v>234</v>
      </c>
      <c r="P76" s="167" t="s">
        <v>230</v>
      </c>
      <c r="Q76" s="160" t="s">
        <v>179</v>
      </c>
      <c r="R76" s="160" t="s">
        <v>235</v>
      </c>
      <c r="S76" s="160" t="s">
        <v>236</v>
      </c>
      <c r="T76" s="390"/>
      <c r="U76" s="160" t="s">
        <v>237</v>
      </c>
      <c r="V76" s="390" t="s">
        <v>238</v>
      </c>
      <c r="W76" s="547"/>
      <c r="X76" s="390" t="s">
        <v>239</v>
      </c>
      <c r="Y76" s="390" t="s">
        <v>240</v>
      </c>
    </row>
    <row r="77" spans="1:26" s="62" customFormat="1" x14ac:dyDescent="0.2">
      <c r="A77" s="2814"/>
      <c r="B77" s="353"/>
      <c r="C77" s="357"/>
      <c r="D77" s="357"/>
      <c r="E77" s="353"/>
      <c r="F77" s="355"/>
      <c r="G77" s="353"/>
      <c r="H77" s="166"/>
      <c r="I77" s="166"/>
      <c r="J77" s="166"/>
      <c r="K77" s="1912"/>
      <c r="L77" s="166"/>
      <c r="M77" s="166"/>
      <c r="N77" s="166"/>
      <c r="O77" s="166"/>
      <c r="P77" s="167"/>
      <c r="Q77" s="166"/>
      <c r="R77" s="406"/>
      <c r="S77" s="166"/>
      <c r="T77" s="390"/>
      <c r="U77" s="390"/>
      <c r="V77" s="390"/>
      <c r="W77" s="547"/>
      <c r="X77" s="390"/>
      <c r="Y77" s="390"/>
    </row>
    <row r="78" spans="1:26" s="62" customFormat="1" ht="15.75" thickBot="1" x14ac:dyDescent="0.25">
      <c r="A78" s="156"/>
      <c r="B78" s="156"/>
      <c r="C78" s="156"/>
      <c r="D78" s="156"/>
      <c r="E78" s="156"/>
      <c r="F78" s="158"/>
      <c r="G78" s="156"/>
      <c r="H78" s="156"/>
      <c r="I78" s="156"/>
      <c r="J78" s="169"/>
      <c r="K78" s="239"/>
      <c r="L78" s="156"/>
      <c r="M78" s="156"/>
      <c r="N78" s="156"/>
      <c r="O78" s="156"/>
      <c r="P78" s="158"/>
      <c r="Q78" s="156"/>
      <c r="R78" s="169"/>
      <c r="S78" s="156"/>
      <c r="T78" s="172"/>
      <c r="U78" s="156"/>
      <c r="V78" s="156"/>
      <c r="W78" s="548"/>
      <c r="X78" s="156"/>
      <c r="Y78" s="156"/>
    </row>
    <row r="79" spans="1:26" s="62" customFormat="1" x14ac:dyDescent="0.2">
      <c r="A79" s="2910" t="s">
        <v>241</v>
      </c>
      <c r="B79" s="353" t="s">
        <v>228</v>
      </c>
      <c r="C79" s="166" t="s">
        <v>242</v>
      </c>
      <c r="D79" s="354" t="s">
        <v>6</v>
      </c>
      <c r="E79" s="355" t="s">
        <v>7</v>
      </c>
      <c r="F79" s="546" t="s">
        <v>243</v>
      </c>
      <c r="G79" s="355" t="s">
        <v>179</v>
      </c>
      <c r="H79" s="355" t="s">
        <v>124</v>
      </c>
      <c r="I79" s="355" t="s">
        <v>125</v>
      </c>
      <c r="J79" s="355" t="s">
        <v>126</v>
      </c>
      <c r="K79" s="1860" t="s">
        <v>179</v>
      </c>
      <c r="L79" s="355" t="s">
        <v>231</v>
      </c>
      <c r="M79" s="440" t="s">
        <v>232</v>
      </c>
      <c r="N79" s="355" t="s">
        <v>233</v>
      </c>
      <c r="O79" s="355" t="s">
        <v>234</v>
      </c>
      <c r="P79" s="167" t="s">
        <v>243</v>
      </c>
      <c r="Q79" s="160" t="s">
        <v>179</v>
      </c>
      <c r="R79" s="160" t="s">
        <v>235</v>
      </c>
      <c r="S79" s="160" t="s">
        <v>236</v>
      </c>
      <c r="T79" s="390"/>
      <c r="U79" s="160" t="s">
        <v>237</v>
      </c>
      <c r="V79" s="390" t="s">
        <v>238</v>
      </c>
      <c r="W79" s="547"/>
      <c r="X79" s="390" t="s">
        <v>239</v>
      </c>
      <c r="Y79" s="390" t="s">
        <v>244</v>
      </c>
    </row>
    <row r="80" spans="1:26" s="62" customFormat="1" x14ac:dyDescent="0.2">
      <c r="A80" s="2814"/>
      <c r="B80" s="166"/>
      <c r="C80" s="166"/>
      <c r="D80" s="166"/>
      <c r="E80" s="166"/>
      <c r="F80" s="167"/>
      <c r="G80" s="160"/>
      <c r="H80" s="166"/>
      <c r="I80" s="166"/>
      <c r="J80" s="166"/>
      <c r="K80" s="1912"/>
      <c r="L80" s="166"/>
      <c r="M80" s="166"/>
      <c r="N80" s="166"/>
      <c r="O80" s="166"/>
      <c r="P80" s="167"/>
      <c r="Q80" s="166"/>
      <c r="R80" s="406"/>
      <c r="S80" s="166"/>
      <c r="T80" s="390"/>
      <c r="U80" s="390"/>
      <c r="V80" s="390"/>
      <c r="W80" s="547"/>
      <c r="X80" s="390"/>
      <c r="Y80" s="390"/>
    </row>
    <row r="81" spans="1:25" s="62" customFormat="1" ht="15.75" thickBot="1" x14ac:dyDescent="0.25">
      <c r="A81" s="156"/>
      <c r="B81" s="156"/>
      <c r="C81" s="156"/>
      <c r="D81" s="156"/>
      <c r="E81" s="156"/>
      <c r="F81" s="158"/>
      <c r="G81" s="156"/>
      <c r="H81" s="156"/>
      <c r="I81" s="156"/>
      <c r="J81" s="169"/>
      <c r="K81" s="239"/>
      <c r="L81" s="156"/>
      <c r="M81" s="156"/>
      <c r="N81" s="156"/>
      <c r="O81" s="156"/>
      <c r="P81" s="158"/>
      <c r="Q81" s="156"/>
      <c r="R81" s="169"/>
      <c r="S81" s="156"/>
      <c r="T81" s="172"/>
      <c r="U81" s="156"/>
      <c r="V81" s="156"/>
      <c r="W81" s="548"/>
      <c r="X81" s="156"/>
      <c r="Y81" s="156"/>
    </row>
    <row r="82" spans="1:25" s="62" customFormat="1" x14ac:dyDescent="0.2">
      <c r="A82" s="1880" t="s">
        <v>245</v>
      </c>
      <c r="B82" s="353" t="s">
        <v>228</v>
      </c>
      <c r="C82" s="166" t="s">
        <v>246</v>
      </c>
      <c r="D82" s="354" t="s">
        <v>6</v>
      </c>
      <c r="E82" s="355" t="s">
        <v>7</v>
      </c>
      <c r="F82" s="546" t="s">
        <v>247</v>
      </c>
      <c r="G82" s="355" t="s">
        <v>179</v>
      </c>
      <c r="H82" s="355" t="s">
        <v>124</v>
      </c>
      <c r="I82" s="355" t="s">
        <v>125</v>
      </c>
      <c r="J82" s="355" t="s">
        <v>126</v>
      </c>
      <c r="K82" s="1860" t="s">
        <v>179</v>
      </c>
      <c r="L82" s="355" t="s">
        <v>231</v>
      </c>
      <c r="M82" s="440" t="s">
        <v>232</v>
      </c>
      <c r="N82" s="355" t="s">
        <v>233</v>
      </c>
      <c r="O82" s="355" t="s">
        <v>234</v>
      </c>
      <c r="P82" s="167" t="s">
        <v>247</v>
      </c>
      <c r="Q82" s="160" t="s">
        <v>179</v>
      </c>
      <c r="R82" s="160" t="s">
        <v>235</v>
      </c>
      <c r="S82" s="160" t="s">
        <v>236</v>
      </c>
      <c r="T82" s="390"/>
      <c r="U82" s="160" t="s">
        <v>237</v>
      </c>
      <c r="V82" s="390" t="s">
        <v>238</v>
      </c>
      <c r="W82" s="547"/>
      <c r="X82" s="390" t="s">
        <v>239</v>
      </c>
      <c r="Y82" s="390" t="s">
        <v>244</v>
      </c>
    </row>
    <row r="83" spans="1:25" s="62" customFormat="1" ht="15.75" thickBot="1" x14ac:dyDescent="0.25">
      <c r="L83" s="252"/>
      <c r="Y83" s="551"/>
    </row>
    <row r="84" spans="1:25" s="62" customFormat="1" x14ac:dyDescent="0.2">
      <c r="A84" s="2910" t="s">
        <v>248</v>
      </c>
      <c r="B84" s="166" t="s">
        <v>249</v>
      </c>
      <c r="C84" s="354" t="s">
        <v>250</v>
      </c>
      <c r="D84" s="354" t="s">
        <v>6</v>
      </c>
      <c r="E84" s="355" t="s">
        <v>7</v>
      </c>
      <c r="F84" s="546" t="s">
        <v>251</v>
      </c>
      <c r="G84" s="355" t="s">
        <v>179</v>
      </c>
      <c r="H84" s="355" t="s">
        <v>124</v>
      </c>
      <c r="I84" s="355" t="s">
        <v>125</v>
      </c>
      <c r="J84" s="355" t="s">
        <v>126</v>
      </c>
      <c r="K84" s="1860" t="s">
        <v>179</v>
      </c>
      <c r="L84" s="355" t="s">
        <v>231</v>
      </c>
      <c r="M84" s="440" t="s">
        <v>232</v>
      </c>
      <c r="N84" s="355" t="s">
        <v>233</v>
      </c>
      <c r="O84" s="355" t="s">
        <v>234</v>
      </c>
      <c r="P84" s="167" t="s">
        <v>251</v>
      </c>
      <c r="Q84" s="160" t="s">
        <v>179</v>
      </c>
      <c r="R84" s="160" t="s">
        <v>235</v>
      </c>
      <c r="S84" s="160" t="s">
        <v>236</v>
      </c>
      <c r="T84" s="390"/>
      <c r="U84" s="160" t="s">
        <v>237</v>
      </c>
      <c r="V84" s="390" t="s">
        <v>238</v>
      </c>
      <c r="W84" s="547"/>
      <c r="X84" s="390" t="s">
        <v>239</v>
      </c>
      <c r="Y84" s="390" t="s">
        <v>252</v>
      </c>
    </row>
    <row r="85" spans="1:25" s="62" customFormat="1" x14ac:dyDescent="0.2">
      <c r="A85" s="2814"/>
      <c r="B85" s="353"/>
      <c r="C85" s="357"/>
      <c r="D85" s="357"/>
      <c r="E85" s="353"/>
      <c r="F85" s="355"/>
      <c r="G85" s="353"/>
      <c r="H85" s="166"/>
      <c r="I85" s="166"/>
      <c r="J85" s="166"/>
      <c r="K85" s="1912"/>
      <c r="L85" s="166"/>
      <c r="M85" s="166"/>
      <c r="N85" s="166"/>
      <c r="O85" s="166"/>
      <c r="P85" s="167"/>
      <c r="Q85" s="166"/>
      <c r="R85" s="406"/>
      <c r="S85" s="166"/>
      <c r="T85" s="390"/>
      <c r="U85" s="390"/>
      <c r="V85" s="390"/>
      <c r="W85" s="547"/>
      <c r="X85" s="390"/>
      <c r="Y85" s="390"/>
    </row>
    <row r="86" spans="1:25" s="62" customFormat="1" ht="15.75" thickBot="1" x14ac:dyDescent="0.25">
      <c r="A86" s="156"/>
      <c r="B86" s="156"/>
      <c r="C86" s="156"/>
      <c r="D86" s="156"/>
      <c r="E86" s="156"/>
      <c r="F86" s="158"/>
      <c r="G86" s="156"/>
      <c r="H86" s="156"/>
      <c r="I86" s="156"/>
      <c r="J86" s="169"/>
      <c r="K86" s="239"/>
      <c r="L86" s="156"/>
      <c r="M86" s="156"/>
      <c r="N86" s="156"/>
      <c r="O86" s="156"/>
      <c r="P86" s="158"/>
      <c r="Q86" s="156"/>
      <c r="R86" s="169"/>
      <c r="S86" s="156"/>
      <c r="T86" s="172"/>
      <c r="U86" s="156"/>
      <c r="V86" s="156"/>
      <c r="W86" s="548"/>
      <c r="X86" s="156"/>
      <c r="Y86" s="156"/>
    </row>
    <row r="87" spans="1:25" s="62" customFormat="1" x14ac:dyDescent="0.2">
      <c r="A87" s="2910" t="s">
        <v>253</v>
      </c>
      <c r="B87" s="166" t="s">
        <v>249</v>
      </c>
      <c r="C87" s="166" t="s">
        <v>254</v>
      </c>
      <c r="D87" s="354" t="s">
        <v>6</v>
      </c>
      <c r="E87" s="355" t="s">
        <v>7</v>
      </c>
      <c r="F87" s="546" t="s">
        <v>251</v>
      </c>
      <c r="G87" s="355" t="s">
        <v>179</v>
      </c>
      <c r="H87" s="355" t="s">
        <v>124</v>
      </c>
      <c r="I87" s="355" t="s">
        <v>125</v>
      </c>
      <c r="J87" s="355" t="s">
        <v>126</v>
      </c>
      <c r="K87" s="1860" t="s">
        <v>179</v>
      </c>
      <c r="L87" s="355" t="s">
        <v>231</v>
      </c>
      <c r="M87" s="440" t="s">
        <v>232</v>
      </c>
      <c r="N87" s="355" t="s">
        <v>233</v>
      </c>
      <c r="O87" s="355" t="s">
        <v>234</v>
      </c>
      <c r="P87" s="167" t="s">
        <v>251</v>
      </c>
      <c r="Q87" s="160" t="s">
        <v>179</v>
      </c>
      <c r="R87" s="160" t="s">
        <v>235</v>
      </c>
      <c r="S87" s="160" t="s">
        <v>236</v>
      </c>
      <c r="T87" s="390"/>
      <c r="U87" s="160" t="s">
        <v>237</v>
      </c>
      <c r="V87" s="390" t="s">
        <v>238</v>
      </c>
      <c r="W87" s="547"/>
      <c r="X87" s="390" t="s">
        <v>239</v>
      </c>
      <c r="Y87" s="390" t="s">
        <v>252</v>
      </c>
    </row>
    <row r="88" spans="1:25" s="62" customFormat="1" x14ac:dyDescent="0.2">
      <c r="A88" s="2814"/>
      <c r="B88" s="166"/>
      <c r="C88" s="166"/>
      <c r="D88" s="166"/>
      <c r="E88" s="166"/>
      <c r="F88" s="167"/>
      <c r="G88" s="160"/>
      <c r="H88" s="166"/>
      <c r="I88" s="166"/>
      <c r="J88" s="166"/>
      <c r="K88" s="1912"/>
      <c r="L88" s="166"/>
      <c r="M88" s="166"/>
      <c r="N88" s="166"/>
      <c r="O88" s="166"/>
      <c r="P88" s="167"/>
      <c r="Q88" s="166"/>
      <c r="R88" s="406"/>
      <c r="S88" s="166"/>
      <c r="T88" s="390"/>
      <c r="U88" s="390"/>
      <c r="V88" s="390"/>
      <c r="W88" s="547"/>
      <c r="X88" s="390"/>
      <c r="Y88" s="390"/>
    </row>
    <row r="89" spans="1:25" s="62" customFormat="1" ht="15.75" thickBot="1" x14ac:dyDescent="0.25">
      <c r="A89" s="156"/>
      <c r="B89" s="156"/>
      <c r="C89" s="156"/>
      <c r="D89" s="156"/>
      <c r="E89" s="156"/>
      <c r="F89" s="158"/>
      <c r="G89" s="156"/>
      <c r="H89" s="156"/>
      <c r="I89" s="156"/>
      <c r="J89" s="169"/>
      <c r="K89" s="239"/>
      <c r="L89" s="156"/>
      <c r="M89" s="156"/>
      <c r="N89" s="156"/>
      <c r="O89" s="156"/>
      <c r="P89" s="158"/>
      <c r="Q89" s="156"/>
      <c r="R89" s="169"/>
      <c r="S89" s="156"/>
      <c r="T89" s="172"/>
      <c r="U89" s="156"/>
      <c r="V89" s="156"/>
      <c r="W89" s="548"/>
      <c r="X89" s="156"/>
      <c r="Y89" s="156"/>
    </row>
    <row r="90" spans="1:25" s="62" customFormat="1" x14ac:dyDescent="0.2">
      <c r="A90" s="2910" t="s">
        <v>255</v>
      </c>
      <c r="B90" s="166" t="s">
        <v>249</v>
      </c>
      <c r="C90" s="166" t="s">
        <v>256</v>
      </c>
      <c r="D90" s="354" t="s">
        <v>6</v>
      </c>
      <c r="E90" s="355" t="s">
        <v>7</v>
      </c>
      <c r="F90" s="546" t="s">
        <v>257</v>
      </c>
      <c r="G90" s="355" t="s">
        <v>179</v>
      </c>
      <c r="H90" s="355" t="s">
        <v>124</v>
      </c>
      <c r="I90" s="355" t="s">
        <v>125</v>
      </c>
      <c r="J90" s="355" t="s">
        <v>126</v>
      </c>
      <c r="K90" s="1860" t="s">
        <v>179</v>
      </c>
      <c r="L90" s="355" t="s">
        <v>231</v>
      </c>
      <c r="M90" s="440" t="s">
        <v>232</v>
      </c>
      <c r="N90" s="355" t="s">
        <v>233</v>
      </c>
      <c r="O90" s="355" t="s">
        <v>234</v>
      </c>
      <c r="P90" s="167" t="s">
        <v>257</v>
      </c>
      <c r="Q90" s="160" t="s">
        <v>179</v>
      </c>
      <c r="R90" s="160" t="s">
        <v>235</v>
      </c>
      <c r="S90" s="160" t="s">
        <v>236</v>
      </c>
      <c r="T90" s="390"/>
      <c r="U90" s="160" t="s">
        <v>237</v>
      </c>
      <c r="V90" s="390" t="s">
        <v>238</v>
      </c>
      <c r="W90" s="547"/>
      <c r="X90" s="390" t="s">
        <v>239</v>
      </c>
      <c r="Y90" s="390" t="s">
        <v>252</v>
      </c>
    </row>
    <row r="91" spans="1:25" s="62" customFormat="1" x14ac:dyDescent="0.2">
      <c r="A91" s="2814"/>
      <c r="B91" s="166"/>
      <c r="C91" s="166"/>
      <c r="D91" s="166"/>
      <c r="E91" s="166"/>
      <c r="F91" s="167"/>
      <c r="G91" s="160"/>
      <c r="H91" s="166"/>
      <c r="I91" s="166"/>
      <c r="J91" s="166"/>
      <c r="K91" s="1912"/>
      <c r="L91" s="166"/>
      <c r="M91" s="166"/>
      <c r="N91" s="166"/>
      <c r="O91" s="166"/>
      <c r="P91" s="167"/>
      <c r="Q91" s="166"/>
      <c r="R91" s="406"/>
      <c r="S91" s="166"/>
      <c r="T91" s="390"/>
      <c r="U91" s="390"/>
      <c r="V91" s="390"/>
      <c r="W91" s="547"/>
      <c r="X91" s="390"/>
      <c r="Y91" s="390"/>
    </row>
    <row r="92" spans="1:25" s="62" customFormat="1" ht="15.75" thickBot="1" x14ac:dyDescent="0.25">
      <c r="A92" s="156"/>
      <c r="B92" s="156"/>
      <c r="C92" s="156"/>
      <c r="D92" s="156"/>
      <c r="E92" s="156"/>
      <c r="F92" s="158"/>
      <c r="G92" s="156"/>
      <c r="H92" s="156"/>
      <c r="I92" s="156"/>
      <c r="J92" s="169"/>
      <c r="K92" s="239"/>
      <c r="L92" s="156"/>
      <c r="M92" s="156"/>
      <c r="N92" s="156"/>
      <c r="O92" s="156"/>
      <c r="P92" s="158"/>
      <c r="Q92" s="156"/>
      <c r="R92" s="169"/>
      <c r="S92" s="156"/>
      <c r="T92" s="172"/>
      <c r="U92" s="156"/>
      <c r="V92" s="156"/>
      <c r="W92" s="548"/>
      <c r="X92" s="156"/>
      <c r="Y92" s="156"/>
    </row>
    <row r="93" spans="1:25" s="62" customFormat="1" x14ac:dyDescent="0.2">
      <c r="A93" s="2910" t="s">
        <v>258</v>
      </c>
      <c r="B93" s="166" t="s">
        <v>249</v>
      </c>
      <c r="C93" s="166" t="s">
        <v>259</v>
      </c>
      <c r="D93" s="354" t="s">
        <v>6</v>
      </c>
      <c r="E93" s="355" t="s">
        <v>7</v>
      </c>
      <c r="F93" s="546" t="s">
        <v>260</v>
      </c>
      <c r="G93" s="355" t="s">
        <v>179</v>
      </c>
      <c r="H93" s="355" t="s">
        <v>124</v>
      </c>
      <c r="I93" s="355" t="s">
        <v>125</v>
      </c>
      <c r="J93" s="355" t="s">
        <v>126</v>
      </c>
      <c r="K93" s="1860" t="s">
        <v>179</v>
      </c>
      <c r="L93" s="355" t="s">
        <v>231</v>
      </c>
      <c r="M93" s="440" t="s">
        <v>232</v>
      </c>
      <c r="N93" s="355" t="s">
        <v>233</v>
      </c>
      <c r="O93" s="355" t="s">
        <v>234</v>
      </c>
      <c r="P93" s="167" t="s">
        <v>260</v>
      </c>
      <c r="Q93" s="160" t="s">
        <v>179</v>
      </c>
      <c r="R93" s="160" t="s">
        <v>235</v>
      </c>
      <c r="S93" s="160" t="s">
        <v>236</v>
      </c>
      <c r="T93" s="390"/>
      <c r="U93" s="160" t="s">
        <v>237</v>
      </c>
      <c r="V93" s="390" t="s">
        <v>238</v>
      </c>
      <c r="W93" s="547"/>
      <c r="X93" s="390" t="s">
        <v>239</v>
      </c>
      <c r="Y93" s="390" t="s">
        <v>252</v>
      </c>
    </row>
    <row r="94" spans="1:25" s="62" customFormat="1" ht="15.75" thickBot="1" x14ac:dyDescent="0.25">
      <c r="A94" s="2814"/>
      <c r="B94" s="166"/>
      <c r="C94" s="166"/>
      <c r="D94" s="166"/>
      <c r="E94" s="166"/>
      <c r="F94" s="167"/>
      <c r="G94" s="160"/>
      <c r="H94" s="166"/>
      <c r="I94" s="166"/>
      <c r="J94" s="166"/>
      <c r="K94" s="1912"/>
      <c r="L94" s="166"/>
      <c r="M94" s="166"/>
      <c r="N94" s="166"/>
      <c r="O94" s="166"/>
      <c r="P94" s="167"/>
      <c r="Q94" s="166"/>
      <c r="R94" s="406"/>
      <c r="S94" s="166"/>
      <c r="T94" s="390"/>
      <c r="U94" s="390"/>
      <c r="V94" s="390"/>
      <c r="W94" s="547"/>
      <c r="X94" s="390"/>
      <c r="Y94" s="390"/>
    </row>
    <row r="95" spans="1:25" s="62" customFormat="1" x14ac:dyDescent="0.2">
      <c r="A95" s="166"/>
      <c r="B95" s="166"/>
      <c r="C95" s="354"/>
      <c r="D95" s="355"/>
      <c r="E95" s="546"/>
      <c r="F95" s="355"/>
      <c r="G95" s="355"/>
      <c r="H95" s="355"/>
      <c r="I95" s="355"/>
      <c r="J95" s="1860"/>
      <c r="K95" s="355"/>
      <c r="L95" s="440"/>
      <c r="M95" s="355"/>
      <c r="N95" s="355"/>
      <c r="O95" s="167"/>
      <c r="P95" s="160"/>
      <c r="Q95" s="160"/>
      <c r="R95" s="160"/>
      <c r="S95" s="390"/>
      <c r="T95" s="160"/>
      <c r="U95" s="390"/>
      <c r="V95" s="547"/>
      <c r="W95" s="390"/>
      <c r="X95" s="390"/>
    </row>
    <row r="96" spans="1:25" s="62" customFormat="1" x14ac:dyDescent="0.2">
      <c r="A96" s="2910" t="s">
        <v>261</v>
      </c>
      <c r="B96" s="353" t="s">
        <v>262</v>
      </c>
      <c r="C96" s="354" t="s">
        <v>178</v>
      </c>
      <c r="D96" s="354" t="s">
        <v>6</v>
      </c>
      <c r="E96" s="1860" t="s">
        <v>7</v>
      </c>
      <c r="F96" s="354">
        <v>7369517</v>
      </c>
      <c r="G96" s="160" t="s">
        <v>179</v>
      </c>
      <c r="H96" s="160" t="s">
        <v>124</v>
      </c>
      <c r="I96" s="160" t="s">
        <v>263</v>
      </c>
      <c r="J96" s="160" t="s">
        <v>264</v>
      </c>
      <c r="K96" s="1876" t="s">
        <v>179</v>
      </c>
      <c r="L96" s="160" t="s">
        <v>265</v>
      </c>
      <c r="M96" s="160" t="s">
        <v>266</v>
      </c>
      <c r="N96" s="160" t="s">
        <v>183</v>
      </c>
      <c r="O96" s="160" t="s">
        <v>267</v>
      </c>
      <c r="P96" s="354">
        <v>7369517</v>
      </c>
      <c r="Q96" s="160" t="s">
        <v>179</v>
      </c>
      <c r="R96" s="160" t="s">
        <v>268</v>
      </c>
      <c r="S96" s="166" t="s">
        <v>185</v>
      </c>
      <c r="T96" s="381"/>
      <c r="U96" s="160" t="s">
        <v>269</v>
      </c>
      <c r="V96" s="160" t="s">
        <v>270</v>
      </c>
      <c r="W96" s="553"/>
      <c r="X96" s="160" t="s">
        <v>271</v>
      </c>
      <c r="Y96" s="160" t="s">
        <v>272</v>
      </c>
    </row>
    <row r="97" spans="1:25" s="62" customFormat="1" x14ac:dyDescent="0.2">
      <c r="A97" s="2814"/>
      <c r="B97" s="353"/>
      <c r="C97" s="357"/>
      <c r="D97" s="357"/>
      <c r="E97" s="353"/>
      <c r="F97" s="357"/>
      <c r="G97" s="160"/>
      <c r="H97" s="166"/>
      <c r="I97" s="160"/>
      <c r="J97" s="160"/>
      <c r="K97" s="1876"/>
      <c r="L97" s="160"/>
      <c r="M97" s="160"/>
      <c r="N97" s="160"/>
      <c r="O97" s="160"/>
      <c r="P97" s="357"/>
      <c r="Q97" s="160"/>
      <c r="R97" s="383"/>
      <c r="S97" s="166"/>
      <c r="T97" s="381"/>
      <c r="U97" s="160"/>
      <c r="V97" s="160"/>
      <c r="W97" s="553"/>
      <c r="X97" s="160"/>
      <c r="Y97" s="160"/>
    </row>
    <row r="98" spans="1:25" s="62" customFormat="1" x14ac:dyDescent="0.2">
      <c r="A98" s="226"/>
      <c r="B98" s="226"/>
      <c r="C98" s="358"/>
      <c r="D98" s="358"/>
      <c r="E98" s="358"/>
      <c r="F98" s="358"/>
      <c r="G98" s="156"/>
      <c r="H98" s="156"/>
      <c r="I98" s="156"/>
      <c r="J98" s="156"/>
      <c r="K98" s="239"/>
      <c r="L98" s="169"/>
      <c r="M98" s="156"/>
      <c r="N98" s="156"/>
      <c r="O98" s="156"/>
      <c r="P98" s="358"/>
      <c r="Q98" s="156"/>
      <c r="R98" s="169"/>
      <c r="S98" s="156"/>
      <c r="T98" s="172"/>
      <c r="U98" s="156"/>
      <c r="V98" s="156"/>
      <c r="W98" s="548"/>
      <c r="X98" s="156"/>
      <c r="Y98" s="156"/>
    </row>
    <row r="99" spans="1:25" s="62" customFormat="1" x14ac:dyDescent="0.2">
      <c r="A99" s="2813" t="s">
        <v>273</v>
      </c>
      <c r="B99" s="353" t="s">
        <v>262</v>
      </c>
      <c r="C99" s="357" t="s">
        <v>193</v>
      </c>
      <c r="D99" s="354" t="s">
        <v>6</v>
      </c>
      <c r="E99" s="1860" t="s">
        <v>7</v>
      </c>
      <c r="F99" s="357">
        <v>27357460</v>
      </c>
      <c r="G99" s="160" t="s">
        <v>179</v>
      </c>
      <c r="H99" s="160" t="s">
        <v>124</v>
      </c>
      <c r="I99" s="160" t="s">
        <v>263</v>
      </c>
      <c r="J99" s="160" t="s">
        <v>264</v>
      </c>
      <c r="K99" s="1876" t="s">
        <v>179</v>
      </c>
      <c r="L99" s="160" t="s">
        <v>265</v>
      </c>
      <c r="M99" s="160" t="s">
        <v>266</v>
      </c>
      <c r="N99" s="160" t="s">
        <v>183</v>
      </c>
      <c r="O99" s="160" t="s">
        <v>267</v>
      </c>
      <c r="P99" s="357">
        <v>27357460</v>
      </c>
      <c r="Q99" s="160" t="s">
        <v>179</v>
      </c>
      <c r="R99" s="160" t="s">
        <v>268</v>
      </c>
      <c r="S99" s="166" t="s">
        <v>185</v>
      </c>
      <c r="T99" s="381"/>
      <c r="U99" s="160" t="s">
        <v>269</v>
      </c>
      <c r="V99" s="160" t="s">
        <v>270</v>
      </c>
      <c r="W99" s="553"/>
      <c r="X99" s="160" t="s">
        <v>271</v>
      </c>
      <c r="Y99" s="160" t="s">
        <v>272</v>
      </c>
    </row>
    <row r="100" spans="1:25" s="62" customFormat="1" x14ac:dyDescent="0.2">
      <c r="A100" s="2814"/>
      <c r="B100" s="353"/>
      <c r="C100" s="357"/>
      <c r="D100" s="357"/>
      <c r="E100" s="353"/>
      <c r="F100" s="357"/>
      <c r="G100" s="160"/>
      <c r="H100" s="166"/>
      <c r="I100" s="160"/>
      <c r="J100" s="166"/>
      <c r="K100" s="1912"/>
      <c r="L100" s="166"/>
      <c r="M100" s="166"/>
      <c r="N100" s="166"/>
      <c r="O100" s="166"/>
      <c r="P100" s="357"/>
      <c r="Q100" s="166"/>
      <c r="R100" s="389"/>
      <c r="S100" s="166"/>
      <c r="T100" s="390"/>
      <c r="U100" s="166"/>
      <c r="V100" s="166"/>
      <c r="W100" s="543"/>
      <c r="X100" s="166"/>
      <c r="Y100" s="166"/>
    </row>
    <row r="101" spans="1:25" s="62" customFormat="1" x14ac:dyDescent="0.2">
      <c r="A101" s="226"/>
      <c r="B101" s="226"/>
      <c r="C101" s="358"/>
      <c r="D101" s="358"/>
      <c r="E101" s="358"/>
      <c r="F101" s="358"/>
      <c r="G101" s="156"/>
      <c r="H101" s="156"/>
      <c r="I101" s="156"/>
      <c r="J101" s="169"/>
      <c r="K101" s="239"/>
      <c r="L101" s="156"/>
      <c r="M101" s="156"/>
      <c r="N101" s="156"/>
      <c r="O101" s="156"/>
      <c r="P101" s="358"/>
      <c r="Q101" s="156"/>
      <c r="R101" s="169"/>
      <c r="S101" s="156"/>
      <c r="T101" s="172"/>
      <c r="U101" s="156"/>
      <c r="V101" s="156"/>
      <c r="W101" s="548"/>
      <c r="X101" s="156"/>
      <c r="Y101" s="156"/>
    </row>
    <row r="102" spans="1:25" s="62" customFormat="1" x14ac:dyDescent="0.2">
      <c r="A102" s="2813" t="s">
        <v>274</v>
      </c>
      <c r="B102" s="353" t="s">
        <v>262</v>
      </c>
      <c r="C102" s="357" t="s">
        <v>195</v>
      </c>
      <c r="D102" s="354" t="s">
        <v>6</v>
      </c>
      <c r="E102" s="1860" t="s">
        <v>7</v>
      </c>
      <c r="F102" s="357">
        <v>7804248</v>
      </c>
      <c r="G102" s="160" t="s">
        <v>179</v>
      </c>
      <c r="H102" s="160" t="s">
        <v>124</v>
      </c>
      <c r="I102" s="160" t="s">
        <v>263</v>
      </c>
      <c r="J102" s="160" t="s">
        <v>264</v>
      </c>
      <c r="K102" s="1876" t="s">
        <v>179</v>
      </c>
      <c r="L102" s="160" t="s">
        <v>265</v>
      </c>
      <c r="M102" s="160" t="s">
        <v>266</v>
      </c>
      <c r="N102" s="160" t="s">
        <v>183</v>
      </c>
      <c r="O102" s="160" t="s">
        <v>267</v>
      </c>
      <c r="P102" s="357">
        <v>7804248</v>
      </c>
      <c r="Q102" s="160" t="s">
        <v>179</v>
      </c>
      <c r="R102" s="160" t="s">
        <v>268</v>
      </c>
      <c r="S102" s="166" t="s">
        <v>185</v>
      </c>
      <c r="T102" s="381"/>
      <c r="U102" s="160" t="s">
        <v>269</v>
      </c>
      <c r="V102" s="160" t="s">
        <v>270</v>
      </c>
      <c r="W102" s="553"/>
      <c r="X102" s="160" t="s">
        <v>271</v>
      </c>
      <c r="Y102" s="160" t="s">
        <v>272</v>
      </c>
    </row>
    <row r="103" spans="1:25" s="62" customFormat="1" x14ac:dyDescent="0.2">
      <c r="A103" s="2814"/>
      <c r="B103" s="353"/>
      <c r="C103" s="357"/>
      <c r="D103" s="357"/>
      <c r="E103" s="353"/>
      <c r="F103" s="357"/>
      <c r="G103" s="353"/>
      <c r="H103" s="357"/>
      <c r="I103" s="160"/>
      <c r="J103" s="166"/>
      <c r="K103" s="1912"/>
      <c r="L103" s="166"/>
      <c r="M103" s="166"/>
      <c r="N103" s="166"/>
      <c r="O103" s="166"/>
      <c r="P103" s="357"/>
      <c r="Q103" s="160"/>
      <c r="R103" s="160"/>
      <c r="S103" s="166"/>
      <c r="T103" s="390"/>
      <c r="U103" s="166"/>
      <c r="V103" s="166"/>
      <c r="W103" s="543"/>
      <c r="X103" s="166"/>
      <c r="Y103" s="166"/>
    </row>
    <row r="104" spans="1:25" s="62" customFormat="1" x14ac:dyDescent="0.2">
      <c r="A104" s="226"/>
      <c r="B104" s="226"/>
      <c r="C104" s="358"/>
      <c r="D104" s="358"/>
      <c r="E104" s="358"/>
      <c r="F104" s="358"/>
      <c r="G104" s="156"/>
      <c r="H104" s="156"/>
      <c r="I104" s="156"/>
      <c r="J104" s="169"/>
      <c r="K104" s="239"/>
      <c r="L104" s="156"/>
      <c r="M104" s="156"/>
      <c r="N104" s="156"/>
      <c r="O104" s="156"/>
      <c r="P104" s="358"/>
      <c r="Q104" s="156"/>
      <c r="R104" s="156"/>
      <c r="S104" s="156"/>
      <c r="T104" s="156"/>
      <c r="U104" s="156"/>
      <c r="V104" s="156"/>
      <c r="W104" s="548"/>
      <c r="X104" s="156"/>
      <c r="Y104" s="156"/>
    </row>
    <row r="105" spans="1:25" s="62" customFormat="1" x14ac:dyDescent="0.2">
      <c r="A105" s="2813" t="s">
        <v>275</v>
      </c>
      <c r="B105" s="353" t="s">
        <v>262</v>
      </c>
      <c r="C105" s="357" t="s">
        <v>197</v>
      </c>
      <c r="D105" s="354" t="s">
        <v>6</v>
      </c>
      <c r="E105" s="1860" t="s">
        <v>7</v>
      </c>
      <c r="F105" s="357">
        <v>16413099</v>
      </c>
      <c r="G105" s="160" t="s">
        <v>179</v>
      </c>
      <c r="H105" s="160" t="s">
        <v>124</v>
      </c>
      <c r="I105" s="160" t="s">
        <v>263</v>
      </c>
      <c r="J105" s="160" t="s">
        <v>264</v>
      </c>
      <c r="K105" s="1876" t="s">
        <v>179</v>
      </c>
      <c r="L105" s="160" t="s">
        <v>265</v>
      </c>
      <c r="M105" s="160" t="s">
        <v>266</v>
      </c>
      <c r="N105" s="160" t="s">
        <v>183</v>
      </c>
      <c r="O105" s="160" t="s">
        <v>267</v>
      </c>
      <c r="P105" s="357">
        <v>16413099</v>
      </c>
      <c r="Q105" s="160" t="s">
        <v>179</v>
      </c>
      <c r="R105" s="160" t="s">
        <v>268</v>
      </c>
      <c r="S105" s="166" t="s">
        <v>185</v>
      </c>
      <c r="T105" s="381"/>
      <c r="U105" s="160" t="s">
        <v>269</v>
      </c>
      <c r="V105" s="160" t="s">
        <v>270</v>
      </c>
      <c r="W105" s="553"/>
      <c r="X105" s="160" t="s">
        <v>271</v>
      </c>
      <c r="Y105" s="160" t="s">
        <v>272</v>
      </c>
    </row>
    <row r="106" spans="1:25" s="62" customFormat="1" x14ac:dyDescent="0.2">
      <c r="A106" s="2814"/>
      <c r="B106" s="353"/>
      <c r="C106" s="357"/>
      <c r="D106" s="357"/>
      <c r="E106" s="353"/>
      <c r="F106" s="357"/>
      <c r="G106" s="160"/>
      <c r="H106" s="166"/>
      <c r="I106" s="160"/>
      <c r="J106" s="166"/>
      <c r="K106" s="1912"/>
      <c r="L106" s="166"/>
      <c r="M106" s="166"/>
      <c r="N106" s="166"/>
      <c r="O106" s="166"/>
      <c r="P106" s="357"/>
      <c r="Q106" s="160"/>
      <c r="R106" s="160"/>
      <c r="S106" s="166"/>
      <c r="T106" s="390"/>
      <c r="U106" s="390"/>
      <c r="V106" s="390"/>
      <c r="W106" s="547"/>
      <c r="X106" s="390"/>
      <c r="Y106" s="390"/>
    </row>
    <row r="107" spans="1:25" s="62" customFormat="1" x14ac:dyDescent="0.2">
      <c r="A107" s="226"/>
      <c r="B107" s="226"/>
      <c r="C107" s="358"/>
      <c r="D107" s="358"/>
      <c r="E107" s="358"/>
      <c r="F107" s="358"/>
      <c r="G107" s="156"/>
      <c r="H107" s="156"/>
      <c r="I107" s="156"/>
      <c r="J107" s="169"/>
      <c r="K107" s="239"/>
      <c r="L107" s="156"/>
      <c r="M107" s="156"/>
      <c r="N107" s="156"/>
      <c r="O107" s="156"/>
      <c r="P107" s="358"/>
      <c r="Q107" s="156"/>
      <c r="R107" s="169"/>
      <c r="S107" s="156"/>
      <c r="T107" s="172"/>
      <c r="U107" s="156"/>
      <c r="V107" s="156"/>
      <c r="W107" s="548"/>
      <c r="X107" s="156"/>
      <c r="Y107" s="156"/>
    </row>
    <row r="108" spans="1:25" s="62" customFormat="1" x14ac:dyDescent="0.2">
      <c r="A108" s="2813" t="s">
        <v>276</v>
      </c>
      <c r="B108" s="353" t="s">
        <v>262</v>
      </c>
      <c r="C108" s="357" t="s">
        <v>277</v>
      </c>
      <c r="D108" s="354" t="s">
        <v>6</v>
      </c>
      <c r="E108" s="355" t="s">
        <v>7</v>
      </c>
      <c r="F108" s="357">
        <v>54018450</v>
      </c>
      <c r="G108" s="160" t="s">
        <v>179</v>
      </c>
      <c r="H108" s="160" t="s">
        <v>124</v>
      </c>
      <c r="I108" s="160" t="s">
        <v>263</v>
      </c>
      <c r="J108" s="160" t="s">
        <v>264</v>
      </c>
      <c r="K108" s="1876" t="s">
        <v>179</v>
      </c>
      <c r="L108" s="160" t="s">
        <v>265</v>
      </c>
      <c r="M108" s="160" t="s">
        <v>266</v>
      </c>
      <c r="N108" s="160" t="s">
        <v>183</v>
      </c>
      <c r="O108" s="160" t="s">
        <v>267</v>
      </c>
      <c r="P108" s="357">
        <v>54018450</v>
      </c>
      <c r="Q108" s="160" t="s">
        <v>179</v>
      </c>
      <c r="R108" s="160" t="s">
        <v>268</v>
      </c>
      <c r="S108" s="166" t="s">
        <v>185</v>
      </c>
      <c r="T108" s="381"/>
      <c r="U108" s="160" t="s">
        <v>269</v>
      </c>
      <c r="V108" s="160" t="s">
        <v>270</v>
      </c>
      <c r="W108" s="553"/>
      <c r="X108" s="160" t="s">
        <v>271</v>
      </c>
      <c r="Y108" s="160" t="s">
        <v>272</v>
      </c>
    </row>
    <row r="109" spans="1:25" s="62" customFormat="1" x14ac:dyDescent="0.2">
      <c r="A109" s="2814"/>
      <c r="B109" s="353"/>
      <c r="C109" s="357"/>
      <c r="D109" s="357"/>
      <c r="E109" s="353"/>
      <c r="F109" s="357"/>
      <c r="G109" s="160"/>
      <c r="H109" s="166"/>
      <c r="I109" s="166"/>
      <c r="J109" s="166"/>
      <c r="K109" s="1912"/>
      <c r="L109" s="166"/>
      <c r="M109" s="166"/>
      <c r="N109" s="166"/>
      <c r="O109" s="166"/>
      <c r="P109" s="357"/>
      <c r="Q109" s="166"/>
      <c r="R109" s="406"/>
      <c r="S109" s="166"/>
      <c r="T109" s="390"/>
      <c r="U109" s="390"/>
      <c r="V109" s="390"/>
      <c r="W109" s="547"/>
      <c r="X109" s="390"/>
      <c r="Y109" s="390"/>
    </row>
    <row r="110" spans="1:25" s="62" customFormat="1" x14ac:dyDescent="0.2">
      <c r="A110" s="226"/>
      <c r="B110" s="226"/>
      <c r="C110" s="358"/>
      <c r="D110" s="358"/>
      <c r="E110" s="226"/>
      <c r="F110" s="358"/>
      <c r="G110" s="156"/>
      <c r="H110" s="156"/>
      <c r="I110" s="156"/>
      <c r="J110" s="169"/>
      <c r="K110" s="239"/>
      <c r="L110" s="156"/>
      <c r="M110" s="156"/>
      <c r="N110" s="156"/>
      <c r="O110" s="156"/>
      <c r="P110" s="358"/>
      <c r="Q110" s="156"/>
      <c r="R110" s="169"/>
      <c r="S110" s="156"/>
      <c r="T110" s="172"/>
      <c r="U110" s="156"/>
      <c r="V110" s="156"/>
      <c r="W110" s="548"/>
      <c r="X110" s="156"/>
      <c r="Y110" s="156"/>
    </row>
    <row r="111" spans="1:25" s="62" customFormat="1" x14ac:dyDescent="0.2">
      <c r="A111" s="2813" t="s">
        <v>278</v>
      </c>
      <c r="B111" s="353" t="s">
        <v>262</v>
      </c>
      <c r="C111" s="353" t="s">
        <v>201</v>
      </c>
      <c r="D111" s="354" t="s">
        <v>6</v>
      </c>
      <c r="E111" s="355" t="s">
        <v>7</v>
      </c>
      <c r="F111" s="357">
        <v>60000000</v>
      </c>
      <c r="G111" s="160" t="s">
        <v>179</v>
      </c>
      <c r="H111" s="160" t="s">
        <v>124</v>
      </c>
      <c r="I111" s="160" t="s">
        <v>263</v>
      </c>
      <c r="J111" s="160" t="s">
        <v>264</v>
      </c>
      <c r="K111" s="1876" t="s">
        <v>179</v>
      </c>
      <c r="L111" s="160" t="s">
        <v>265</v>
      </c>
      <c r="M111" s="160" t="s">
        <v>266</v>
      </c>
      <c r="N111" s="160" t="s">
        <v>183</v>
      </c>
      <c r="O111" s="160" t="s">
        <v>267</v>
      </c>
      <c r="P111" s="357">
        <v>60000000</v>
      </c>
      <c r="Q111" s="160" t="s">
        <v>179</v>
      </c>
      <c r="R111" s="160" t="s">
        <v>268</v>
      </c>
      <c r="S111" s="166" t="s">
        <v>185</v>
      </c>
      <c r="T111" s="381"/>
      <c r="U111" s="160" t="s">
        <v>269</v>
      </c>
      <c r="V111" s="160" t="s">
        <v>270</v>
      </c>
      <c r="W111" s="553"/>
      <c r="X111" s="160" t="s">
        <v>271</v>
      </c>
      <c r="Y111" s="160" t="s">
        <v>279</v>
      </c>
    </row>
    <row r="112" spans="1:25" s="62" customFormat="1" x14ac:dyDescent="0.2">
      <c r="A112" s="2814"/>
      <c r="B112" s="353"/>
      <c r="C112" s="357"/>
      <c r="D112" s="357"/>
      <c r="E112" s="353"/>
      <c r="F112" s="167"/>
      <c r="G112" s="160"/>
      <c r="H112" s="166"/>
      <c r="I112" s="166"/>
      <c r="J112" s="166"/>
      <c r="K112" s="1912"/>
      <c r="L112" s="166"/>
      <c r="M112" s="166"/>
      <c r="N112" s="166"/>
      <c r="O112" s="166"/>
      <c r="P112" s="167"/>
      <c r="Q112" s="166"/>
      <c r="R112" s="406"/>
      <c r="S112" s="166"/>
      <c r="T112" s="390"/>
      <c r="U112" s="390"/>
      <c r="V112" s="390"/>
      <c r="W112" s="547"/>
      <c r="X112" s="390"/>
      <c r="Y112" s="390"/>
    </row>
    <row r="113" spans="1:25" s="62" customFormat="1" x14ac:dyDescent="0.2">
      <c r="A113" s="2836"/>
      <c r="B113" s="166"/>
      <c r="C113" s="166"/>
      <c r="D113" s="166"/>
      <c r="E113" s="166"/>
      <c r="F113" s="167"/>
      <c r="G113" s="160"/>
      <c r="H113" s="166"/>
      <c r="I113" s="166"/>
      <c r="J113" s="166"/>
      <c r="K113" s="1912"/>
      <c r="L113" s="166"/>
      <c r="M113" s="166"/>
      <c r="N113" s="166"/>
      <c r="O113" s="166"/>
      <c r="P113" s="167"/>
      <c r="Q113" s="166"/>
      <c r="R113" s="406"/>
      <c r="S113" s="166"/>
      <c r="T113" s="390"/>
      <c r="U113" s="390"/>
      <c r="V113" s="390"/>
      <c r="W113" s="547"/>
      <c r="X113" s="390"/>
      <c r="Y113" s="390"/>
    </row>
    <row r="114" spans="1:25" s="62" customFormat="1" ht="15.75" thickBot="1" x14ac:dyDescent="0.25">
      <c r="A114" s="2946"/>
      <c r="B114" s="194"/>
      <c r="C114" s="194"/>
      <c r="D114" s="194"/>
      <c r="E114" s="194"/>
      <c r="F114" s="408"/>
      <c r="G114" s="160"/>
      <c r="H114" s="194"/>
      <c r="I114" s="194"/>
      <c r="J114" s="194"/>
      <c r="K114" s="1870"/>
      <c r="L114" s="194"/>
      <c r="M114" s="194"/>
      <c r="N114" s="194"/>
      <c r="O114" s="194"/>
      <c r="P114" s="408"/>
      <c r="Q114" s="194"/>
      <c r="R114" s="409"/>
      <c r="S114" s="166"/>
      <c r="T114" s="410"/>
      <c r="U114" s="410"/>
      <c r="V114" s="410"/>
      <c r="W114" s="549"/>
      <c r="X114" s="410"/>
      <c r="Y114" s="408"/>
    </row>
    <row r="115" spans="1:25" s="62" customFormat="1" ht="15.75" thickTop="1" x14ac:dyDescent="0.2">
      <c r="A115" s="174" t="s">
        <v>144</v>
      </c>
      <c r="B115" s="176"/>
      <c r="C115" s="176"/>
      <c r="D115" s="176"/>
      <c r="E115" s="176"/>
      <c r="F115" s="173">
        <v>172962774</v>
      </c>
      <c r="G115" s="175"/>
      <c r="H115" s="176"/>
      <c r="I115" s="176"/>
      <c r="J115" s="176"/>
      <c r="K115" s="347"/>
      <c r="L115" s="176"/>
      <c r="M115" s="176"/>
      <c r="N115" s="176"/>
      <c r="O115" s="176"/>
      <c r="P115" s="173">
        <v>172962774</v>
      </c>
      <c r="Q115" s="176"/>
      <c r="R115" s="392"/>
      <c r="S115" s="393"/>
      <c r="T115" s="394"/>
      <c r="U115" s="176"/>
      <c r="V115" s="176"/>
      <c r="W115" s="550" t="e">
        <f>W96+W99+W108+W111+#REF!+#REF!+#REF!+#REF!+W113</f>
        <v>#REF!</v>
      </c>
      <c r="X115" s="176"/>
      <c r="Y115" s="173"/>
    </row>
    <row r="116" spans="1:25" s="62" customFormat="1" x14ac:dyDescent="0.2">
      <c r="A116" s="177"/>
      <c r="B116" s="177"/>
      <c r="C116" s="177"/>
      <c r="D116" s="177"/>
      <c r="E116" s="177"/>
      <c r="F116" s="167"/>
      <c r="G116" s="168"/>
      <c r="H116" s="177"/>
      <c r="I116" s="177"/>
      <c r="J116" s="177"/>
      <c r="K116" s="170"/>
      <c r="L116" s="177"/>
      <c r="M116" s="177"/>
      <c r="N116" s="177"/>
      <c r="O116" s="177"/>
      <c r="P116" s="167"/>
      <c r="Q116" s="177"/>
      <c r="R116" s="76"/>
      <c r="S116" s="76"/>
      <c r="T116" s="71"/>
      <c r="U116" s="177"/>
      <c r="V116" s="177"/>
      <c r="W116" s="543"/>
      <c r="X116" s="177"/>
      <c r="Y116" s="167"/>
    </row>
    <row r="117" spans="1:25" s="62" customFormat="1" x14ac:dyDescent="0.2">
      <c r="A117" s="152" t="s">
        <v>145</v>
      </c>
      <c r="K117" s="252"/>
      <c r="W117" s="551"/>
    </row>
  </sheetData>
  <mergeCells count="53">
    <mergeCell ref="A2:E2"/>
    <mergeCell ref="I3:J4"/>
    <mergeCell ref="G4:H4"/>
    <mergeCell ref="M4:N4"/>
    <mergeCell ref="A32:A33"/>
    <mergeCell ref="H17:I18"/>
    <mergeCell ref="C18:G18"/>
    <mergeCell ref="K18:L18"/>
    <mergeCell ref="M18:N18"/>
    <mergeCell ref="A17:C17"/>
    <mergeCell ref="A50:A51"/>
    <mergeCell ref="A35:A36"/>
    <mergeCell ref="A38:A39"/>
    <mergeCell ref="A41:A42"/>
    <mergeCell ref="A44:A45"/>
    <mergeCell ref="A47:A48"/>
    <mergeCell ref="O4:R4"/>
    <mergeCell ref="Y4:AB4"/>
    <mergeCell ref="A6:A7"/>
    <mergeCell ref="A9:A10"/>
    <mergeCell ref="A12:A13"/>
    <mergeCell ref="T4:U4"/>
    <mergeCell ref="V4:W4"/>
    <mergeCell ref="O18:R18"/>
    <mergeCell ref="A20:A21"/>
    <mergeCell ref="A23:A24"/>
    <mergeCell ref="A26:A27"/>
    <mergeCell ref="A29:A30"/>
    <mergeCell ref="A53:A54"/>
    <mergeCell ref="T71:W71"/>
    <mergeCell ref="A56:A57"/>
    <mergeCell ref="A59:A60"/>
    <mergeCell ref="A62:A63"/>
    <mergeCell ref="I70:J71"/>
    <mergeCell ref="C71:H71"/>
    <mergeCell ref="L71:M71"/>
    <mergeCell ref="N71:O71"/>
    <mergeCell ref="P71:S71"/>
    <mergeCell ref="A90:A91"/>
    <mergeCell ref="A93:A94"/>
    <mergeCell ref="A111:A112"/>
    <mergeCell ref="A113:A114"/>
    <mergeCell ref="A70:C70"/>
    <mergeCell ref="A96:A97"/>
    <mergeCell ref="A99:A100"/>
    <mergeCell ref="A102:A103"/>
    <mergeCell ref="A105:A106"/>
    <mergeCell ref="A108:A109"/>
    <mergeCell ref="A73:A74"/>
    <mergeCell ref="A76:A77"/>
    <mergeCell ref="A79:A80"/>
    <mergeCell ref="A84:A85"/>
    <mergeCell ref="A87:A88"/>
  </mergeCells>
  <pageMargins left="0.25" right="0.25" top="0.75" bottom="0.75" header="0.3" footer="0.3"/>
  <pageSetup paperSize="8" scale="7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2"/>
  <sheetViews>
    <sheetView view="pageBreakPreview" zoomScale="70" zoomScaleNormal="69" zoomScaleSheetLayoutView="70" workbookViewId="0">
      <selection activeCell="B3" sqref="B3:J3"/>
    </sheetView>
  </sheetViews>
  <sheetFormatPr defaultRowHeight="15" x14ac:dyDescent="0.2"/>
  <cols>
    <col min="1" max="1" width="49.7109375" style="1225" bestFit="1" customWidth="1"/>
    <col min="2" max="2" width="21.28515625" style="1225" bestFit="1" customWidth="1"/>
    <col min="3" max="3" width="26" style="1225" customWidth="1"/>
    <col min="4" max="4" width="13.42578125" style="1225" bestFit="1" customWidth="1"/>
    <col min="5" max="5" width="19.140625" style="1225" customWidth="1"/>
    <col min="6" max="6" width="20" style="1225" customWidth="1"/>
    <col min="7" max="7" width="14.85546875" style="1225" customWidth="1"/>
    <col min="8" max="8" width="18.28515625" style="1225" customWidth="1"/>
    <col min="9" max="9" width="18.5703125" style="1225" customWidth="1"/>
    <col min="10" max="10" width="11.140625" style="1225" customWidth="1"/>
    <col min="11" max="11" width="23.85546875" style="1225" customWidth="1"/>
    <col min="12" max="12" width="23" style="1225" customWidth="1"/>
    <col min="13" max="13" width="23.140625" style="1225" customWidth="1"/>
    <col min="14" max="14" width="16.140625" style="1225" customWidth="1"/>
    <col min="15" max="15" width="17.5703125" style="1225" customWidth="1"/>
    <col min="16" max="16" width="19.85546875" style="1225" customWidth="1"/>
    <col min="17" max="17" width="25" style="1225" customWidth="1"/>
    <col min="18" max="18" width="21.42578125" style="1225" bestFit="1" customWidth="1"/>
    <col min="19" max="19" width="17.42578125" style="1225" bestFit="1" customWidth="1"/>
    <col min="20" max="20" width="29.140625" style="1225" bestFit="1" customWidth="1"/>
    <col min="21" max="21" width="25.5703125" style="1225" customWidth="1"/>
    <col min="22" max="22" width="23.42578125" style="1225" customWidth="1"/>
    <col min="23" max="23" width="16.7109375" style="1225" customWidth="1"/>
    <col min="24" max="24" width="16.85546875" style="1225" customWidth="1"/>
    <col min="25" max="25" width="17.42578125" style="1225" customWidth="1"/>
    <col min="26" max="26" width="17.42578125" style="1225" bestFit="1" customWidth="1"/>
    <col min="27" max="27" width="17.140625" style="1225" bestFit="1" customWidth="1"/>
    <col min="28" max="28" width="15.42578125" style="1225" customWidth="1"/>
    <col min="29" max="29" width="19" style="1225" customWidth="1"/>
    <col min="30" max="30" width="17.5703125" style="1225" customWidth="1"/>
    <col min="31" max="31" width="18.5703125" style="1225" customWidth="1"/>
    <col min="32" max="33" width="9.140625" style="1225"/>
    <col min="34" max="34" width="15.85546875" style="1225" customWidth="1"/>
    <col min="35" max="35" width="9.140625" style="1225"/>
    <col min="36" max="36" width="16.7109375" style="1225" customWidth="1"/>
    <col min="37" max="16384" width="9.140625" style="1225"/>
  </cols>
  <sheetData>
    <row r="1" spans="1:36" ht="15" customHeight="1" x14ac:dyDescent="0.25">
      <c r="A1" s="3069" t="s">
        <v>6458</v>
      </c>
      <c r="B1" s="3070"/>
      <c r="C1" s="3070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  <c r="P1" s="2234"/>
      <c r="Q1" s="1224"/>
      <c r="R1" s="1224"/>
      <c r="S1" s="1224"/>
      <c r="T1" s="1224"/>
      <c r="U1" s="1224"/>
      <c r="V1" s="1224"/>
      <c r="W1" s="1224"/>
      <c r="X1" s="1224"/>
      <c r="Y1" s="1224"/>
      <c r="Z1" s="1224"/>
      <c r="AA1" s="1224"/>
      <c r="AB1" s="1224"/>
    </row>
    <row r="2" spans="1:36" ht="18" x14ac:dyDescent="0.2">
      <c r="A2" s="3030" t="s">
        <v>6421</v>
      </c>
      <c r="B2" s="3041"/>
      <c r="C2" s="3041"/>
      <c r="D2" s="3041"/>
      <c r="E2" s="3041"/>
      <c r="F2" s="3041"/>
      <c r="G2" s="3041"/>
      <c r="H2" s="3041"/>
      <c r="I2" s="3041"/>
      <c r="J2" s="3041"/>
      <c r="K2" s="3041"/>
      <c r="L2" s="3041"/>
      <c r="M2" s="3041"/>
      <c r="N2" s="3041"/>
      <c r="O2" s="3041"/>
      <c r="P2" s="3041"/>
      <c r="Q2" s="3041"/>
      <c r="R2" s="3041"/>
      <c r="S2" s="3041"/>
      <c r="T2" s="3041"/>
      <c r="U2" s="3041"/>
      <c r="V2" s="3041"/>
      <c r="W2" s="3041"/>
      <c r="X2" s="3041"/>
      <c r="Y2" s="3041"/>
      <c r="Z2" s="3041"/>
      <c r="AA2" s="3041"/>
      <c r="AB2" s="3041"/>
    </row>
    <row r="3" spans="1:36" ht="45" x14ac:dyDescent="0.2">
      <c r="A3" s="1226"/>
      <c r="B3" s="3066" t="s">
        <v>4259</v>
      </c>
      <c r="C3" s="3068"/>
      <c r="D3" s="3068"/>
      <c r="E3" s="3068"/>
      <c r="F3" s="3068"/>
      <c r="G3" s="3068"/>
      <c r="H3" s="3068"/>
      <c r="I3" s="3068"/>
      <c r="J3" s="3067"/>
      <c r="K3" s="3066" t="s">
        <v>4302</v>
      </c>
      <c r="L3" s="3067"/>
      <c r="M3" s="1897" t="s">
        <v>4303</v>
      </c>
      <c r="N3" s="3066" t="s">
        <v>4320</v>
      </c>
      <c r="O3" s="3067"/>
      <c r="P3" s="3066" t="s">
        <v>4305</v>
      </c>
      <c r="Q3" s="3067"/>
      <c r="R3" s="3066" t="s">
        <v>4265</v>
      </c>
      <c r="S3" s="3068"/>
      <c r="T3" s="3068"/>
      <c r="U3" s="3067"/>
      <c r="V3" s="3066" t="s">
        <v>4306</v>
      </c>
      <c r="W3" s="3068"/>
      <c r="X3" s="3067"/>
      <c r="Y3" s="3066" t="s">
        <v>4267</v>
      </c>
      <c r="Z3" s="3067"/>
      <c r="AA3" s="3066" t="s">
        <v>4268</v>
      </c>
      <c r="AB3" s="3067"/>
    </row>
    <row r="4" spans="1:36" ht="45.75" thickBot="1" x14ac:dyDescent="0.25">
      <c r="A4" s="1227" t="s">
        <v>4269</v>
      </c>
      <c r="B4" s="1227" t="s">
        <v>4270</v>
      </c>
      <c r="C4" s="1227" t="s">
        <v>4271</v>
      </c>
      <c r="D4" s="1227" t="s">
        <v>4272</v>
      </c>
      <c r="E4" s="1227" t="s">
        <v>4273</v>
      </c>
      <c r="F4" s="1227" t="s">
        <v>4274</v>
      </c>
      <c r="G4" s="1227" t="s">
        <v>4275</v>
      </c>
      <c r="H4" s="1227" t="s">
        <v>4276</v>
      </c>
      <c r="I4" s="1227" t="s">
        <v>4277</v>
      </c>
      <c r="J4" s="1227" t="s">
        <v>4278</v>
      </c>
      <c r="K4" s="1227" t="s">
        <v>4279</v>
      </c>
      <c r="L4" s="1227" t="s">
        <v>4280</v>
      </c>
      <c r="M4" s="1227" t="s">
        <v>4321</v>
      </c>
      <c r="N4" s="1227" t="s">
        <v>4308</v>
      </c>
      <c r="O4" s="1228" t="s">
        <v>4122</v>
      </c>
      <c r="P4" s="2235" t="s">
        <v>4310</v>
      </c>
      <c r="Q4" s="1228" t="s">
        <v>4123</v>
      </c>
      <c r="R4" s="1227" t="s">
        <v>4291</v>
      </c>
      <c r="S4" s="1227" t="s">
        <v>4292</v>
      </c>
      <c r="T4" s="1227" t="s">
        <v>4293</v>
      </c>
      <c r="U4" s="1227" t="s">
        <v>4294</v>
      </c>
      <c r="V4" s="1228" t="s">
        <v>4124</v>
      </c>
      <c r="W4" s="1227" t="s">
        <v>4312</v>
      </c>
      <c r="X4" s="1228" t="s">
        <v>4125</v>
      </c>
      <c r="Y4" s="1228" t="s">
        <v>1702</v>
      </c>
      <c r="Z4" s="1227" t="s">
        <v>4322</v>
      </c>
      <c r="AA4" s="1227" t="s">
        <v>4323</v>
      </c>
      <c r="AB4" s="1227" t="s">
        <v>4322</v>
      </c>
      <c r="AC4" s="1227" t="s">
        <v>4323</v>
      </c>
    </row>
    <row r="5" spans="1:36" ht="45.75" thickTop="1" x14ac:dyDescent="0.2">
      <c r="A5" s="1226" t="s">
        <v>3733</v>
      </c>
      <c r="B5" s="1897"/>
      <c r="C5" s="1897"/>
      <c r="D5" s="1897"/>
      <c r="E5" s="1897"/>
      <c r="F5" s="1897"/>
      <c r="G5" s="1897"/>
      <c r="H5" s="1897"/>
      <c r="I5" s="1897" t="s">
        <v>3734</v>
      </c>
      <c r="J5" s="1897"/>
      <c r="K5" s="1897" t="s">
        <v>3735</v>
      </c>
      <c r="L5" s="1897" t="s">
        <v>1762</v>
      </c>
      <c r="M5" s="1897" t="s">
        <v>1762</v>
      </c>
      <c r="N5" s="1897" t="s">
        <v>3794</v>
      </c>
      <c r="O5" s="1897" t="s">
        <v>3794</v>
      </c>
      <c r="P5" s="2236" t="s">
        <v>3735</v>
      </c>
      <c r="Q5" s="1897" t="s">
        <v>3737</v>
      </c>
      <c r="R5" s="1897"/>
      <c r="S5" s="1897" t="s">
        <v>1762</v>
      </c>
      <c r="T5" s="1897" t="s">
        <v>733</v>
      </c>
      <c r="U5" s="1897" t="s">
        <v>1762</v>
      </c>
      <c r="V5" s="1897" t="s">
        <v>3735</v>
      </c>
      <c r="W5" s="1897" t="s">
        <v>3736</v>
      </c>
      <c r="X5" s="1897" t="s">
        <v>1762</v>
      </c>
      <c r="Y5" s="1897"/>
      <c r="Z5" s="1897"/>
      <c r="AA5" s="1897"/>
      <c r="AB5" s="1897"/>
      <c r="AC5" s="1897"/>
    </row>
    <row r="6" spans="1:36" ht="15.75" thickBot="1" x14ac:dyDescent="0.25">
      <c r="A6" s="1227"/>
      <c r="B6" s="1227"/>
      <c r="C6" s="1227"/>
      <c r="D6" s="1227"/>
      <c r="E6" s="1227"/>
      <c r="F6" s="1227"/>
      <c r="G6" s="1227"/>
      <c r="H6" s="1227"/>
      <c r="I6" s="1227"/>
      <c r="J6" s="1227"/>
      <c r="K6" s="1227"/>
      <c r="L6" s="1227"/>
      <c r="M6" s="1227"/>
      <c r="N6" s="1227"/>
      <c r="O6" s="1227"/>
      <c r="P6" s="2235"/>
      <c r="Q6" s="1227"/>
      <c r="R6" s="1227"/>
      <c r="S6" s="1227"/>
      <c r="T6" s="1227"/>
      <c r="U6" s="1227"/>
      <c r="V6" s="1227"/>
      <c r="W6" s="1227"/>
      <c r="X6" s="1227"/>
      <c r="Y6" s="1227"/>
      <c r="Z6" s="1227"/>
      <c r="AA6" s="1227"/>
      <c r="AB6" s="1227"/>
      <c r="AC6" s="1227"/>
    </row>
    <row r="7" spans="1:36" ht="30.75" thickTop="1" x14ac:dyDescent="0.2">
      <c r="A7" s="1897" t="s">
        <v>281</v>
      </c>
      <c r="B7" s="1897" t="s">
        <v>282</v>
      </c>
      <c r="C7" s="1897" t="s">
        <v>283</v>
      </c>
      <c r="D7" s="1897" t="s">
        <v>284</v>
      </c>
      <c r="E7" s="1229">
        <v>14508354.289999999</v>
      </c>
      <c r="F7" s="1897" t="s">
        <v>7</v>
      </c>
      <c r="G7" s="1897" t="s">
        <v>285</v>
      </c>
      <c r="H7" s="1897" t="s">
        <v>286</v>
      </c>
      <c r="I7" s="1897" t="s">
        <v>287</v>
      </c>
      <c r="J7" s="1897"/>
      <c r="K7" s="1897" t="s">
        <v>288</v>
      </c>
      <c r="L7" s="1897" t="s">
        <v>289</v>
      </c>
      <c r="M7" s="1897" t="s">
        <v>290</v>
      </c>
      <c r="N7" s="1230" t="s">
        <v>291</v>
      </c>
      <c r="O7" s="1230" t="s">
        <v>292</v>
      </c>
      <c r="P7" s="2236" t="s">
        <v>293</v>
      </c>
      <c r="Q7" s="1897" t="s">
        <v>294</v>
      </c>
      <c r="R7" s="1229">
        <v>14508354.289999999</v>
      </c>
      <c r="S7" s="1897"/>
      <c r="T7" s="1897" t="s">
        <v>295</v>
      </c>
      <c r="U7" s="1897" t="s">
        <v>296</v>
      </c>
      <c r="V7" s="1897" t="s">
        <v>297</v>
      </c>
      <c r="W7" s="1897" t="s">
        <v>298</v>
      </c>
      <c r="X7" s="1230">
        <v>40743</v>
      </c>
      <c r="Y7" s="1229">
        <v>14508354.289999999</v>
      </c>
      <c r="Z7" s="1897" t="s">
        <v>299</v>
      </c>
      <c r="AA7" s="1897" t="s">
        <v>297</v>
      </c>
      <c r="AB7" s="1897" t="s">
        <v>299</v>
      </c>
      <c r="AC7" s="1231" t="s">
        <v>297</v>
      </c>
    </row>
    <row r="8" spans="1:36" ht="30" x14ac:dyDescent="0.2">
      <c r="A8" s="1897" t="s">
        <v>300</v>
      </c>
      <c r="B8" s="1897" t="s">
        <v>301</v>
      </c>
      <c r="C8" s="1897" t="s">
        <v>283</v>
      </c>
      <c r="D8" s="1897" t="s">
        <v>284</v>
      </c>
      <c r="E8" s="1229">
        <v>32616599.969999999</v>
      </c>
      <c r="F8" s="1897" t="s">
        <v>7</v>
      </c>
      <c r="G8" s="1897" t="s">
        <v>285</v>
      </c>
      <c r="H8" s="1897" t="s">
        <v>286</v>
      </c>
      <c r="I8" s="1897" t="s">
        <v>287</v>
      </c>
      <c r="J8" s="1897"/>
      <c r="K8" s="1897" t="s">
        <v>288</v>
      </c>
      <c r="L8" s="1897" t="s">
        <v>289</v>
      </c>
      <c r="M8" s="1897" t="s">
        <v>290</v>
      </c>
      <c r="N8" s="1230" t="s">
        <v>291</v>
      </c>
      <c r="O8" s="1230" t="s">
        <v>292</v>
      </c>
      <c r="P8" s="2236" t="s">
        <v>293</v>
      </c>
      <c r="Q8" s="1897" t="s">
        <v>294</v>
      </c>
      <c r="R8" s="1229">
        <v>32616599.969999999</v>
      </c>
      <c r="S8" s="1897"/>
      <c r="T8" s="1897" t="s">
        <v>295</v>
      </c>
      <c r="U8" s="1897" t="s">
        <v>296</v>
      </c>
      <c r="V8" s="1897" t="s">
        <v>297</v>
      </c>
      <c r="W8" s="1897" t="s">
        <v>298</v>
      </c>
      <c r="X8" s="1230">
        <v>40743</v>
      </c>
      <c r="Y8" s="1229">
        <v>32616599.969999999</v>
      </c>
      <c r="Z8" s="1897" t="s">
        <v>299</v>
      </c>
      <c r="AA8" s="1897" t="s">
        <v>297</v>
      </c>
      <c r="AB8" s="1897" t="s">
        <v>299</v>
      </c>
      <c r="AC8" s="1231" t="s">
        <v>297</v>
      </c>
    </row>
    <row r="9" spans="1:36" x14ac:dyDescent="0.2">
      <c r="A9" s="1897" t="s">
        <v>302</v>
      </c>
      <c r="B9" s="1897" t="s">
        <v>303</v>
      </c>
      <c r="C9" s="1897" t="s">
        <v>304</v>
      </c>
      <c r="D9" s="1897" t="s">
        <v>284</v>
      </c>
      <c r="E9" s="1229">
        <v>11827564.619999999</v>
      </c>
      <c r="F9" s="1897" t="s">
        <v>7</v>
      </c>
      <c r="G9" s="1897" t="s">
        <v>285</v>
      </c>
      <c r="H9" s="1897" t="s">
        <v>286</v>
      </c>
      <c r="I9" s="1897" t="s">
        <v>287</v>
      </c>
      <c r="J9" s="1897"/>
      <c r="K9" s="1897" t="s">
        <v>288</v>
      </c>
      <c r="L9" s="1897" t="s">
        <v>289</v>
      </c>
      <c r="M9" s="1897" t="s">
        <v>290</v>
      </c>
      <c r="N9" s="1230" t="s">
        <v>291</v>
      </c>
      <c r="O9" s="1230" t="s">
        <v>292</v>
      </c>
      <c r="P9" s="2236" t="s">
        <v>293</v>
      </c>
      <c r="Q9" s="1897" t="s">
        <v>294</v>
      </c>
      <c r="R9" s="1229">
        <v>11827564.619999999</v>
      </c>
      <c r="S9" s="1897"/>
      <c r="T9" s="1897" t="s">
        <v>295</v>
      </c>
      <c r="U9" s="1897" t="s">
        <v>296</v>
      </c>
      <c r="V9" s="1897" t="s">
        <v>297</v>
      </c>
      <c r="W9" s="1897" t="s">
        <v>298</v>
      </c>
      <c r="X9" s="1230">
        <v>40743</v>
      </c>
      <c r="Y9" s="1229">
        <v>11827564.619999999</v>
      </c>
      <c r="Z9" s="1897" t="s">
        <v>299</v>
      </c>
      <c r="AA9" s="1897" t="s">
        <v>297</v>
      </c>
      <c r="AB9" s="1897" t="s">
        <v>299</v>
      </c>
      <c r="AC9" s="1231" t="s">
        <v>297</v>
      </c>
      <c r="AD9" s="1888"/>
      <c r="AE9" s="1888"/>
      <c r="AF9" s="1888"/>
      <c r="AG9" s="1888"/>
      <c r="AH9" s="1888"/>
      <c r="AI9" s="1888"/>
      <c r="AJ9" s="1888"/>
    </row>
    <row r="10" spans="1:36" ht="30" x14ac:dyDescent="0.2">
      <c r="A10" s="1897" t="s">
        <v>305</v>
      </c>
      <c r="B10" s="1897" t="s">
        <v>306</v>
      </c>
      <c r="C10" s="1897" t="s">
        <v>307</v>
      </c>
      <c r="D10" s="1897" t="s">
        <v>284</v>
      </c>
      <c r="E10" s="1229">
        <v>120709983.29000001</v>
      </c>
      <c r="F10" s="1897" t="s">
        <v>7</v>
      </c>
      <c r="G10" s="1897" t="s">
        <v>285</v>
      </c>
      <c r="H10" s="1897" t="s">
        <v>286</v>
      </c>
      <c r="I10" s="1897" t="s">
        <v>287</v>
      </c>
      <c r="J10" s="1897"/>
      <c r="K10" s="1897" t="s">
        <v>288</v>
      </c>
      <c r="L10" s="1897" t="s">
        <v>289</v>
      </c>
      <c r="M10" s="1897" t="s">
        <v>290</v>
      </c>
      <c r="N10" s="1230" t="s">
        <v>291</v>
      </c>
      <c r="O10" s="1230" t="s">
        <v>292</v>
      </c>
      <c r="P10" s="2236" t="s">
        <v>293</v>
      </c>
      <c r="Q10" s="1897" t="s">
        <v>294</v>
      </c>
      <c r="R10" s="1229">
        <v>120709983.29000001</v>
      </c>
      <c r="S10" s="1897"/>
      <c r="T10" s="1897" t="s">
        <v>295</v>
      </c>
      <c r="U10" s="1897" t="s">
        <v>296</v>
      </c>
      <c r="V10" s="1897" t="s">
        <v>297</v>
      </c>
      <c r="W10" s="1897" t="s">
        <v>298</v>
      </c>
      <c r="X10" s="1230">
        <v>40743</v>
      </c>
      <c r="Y10" s="1229">
        <v>120709983.29000001</v>
      </c>
      <c r="Z10" s="1897" t="s">
        <v>299</v>
      </c>
      <c r="AA10" s="1897" t="s">
        <v>297</v>
      </c>
      <c r="AB10" s="1897" t="s">
        <v>299</v>
      </c>
      <c r="AC10" s="1231" t="s">
        <v>297</v>
      </c>
      <c r="AD10" s="1888"/>
      <c r="AE10" s="1888"/>
      <c r="AF10" s="1888"/>
      <c r="AG10" s="1888"/>
      <c r="AH10" s="1888"/>
      <c r="AI10" s="1888"/>
      <c r="AJ10" s="1888"/>
    </row>
    <row r="11" spans="1:36" x14ac:dyDescent="0.2">
      <c r="A11" s="1897" t="s">
        <v>308</v>
      </c>
      <c r="B11" s="1897" t="s">
        <v>309</v>
      </c>
      <c r="C11" s="1897" t="s">
        <v>310</v>
      </c>
      <c r="D11" s="1897" t="s">
        <v>284</v>
      </c>
      <c r="E11" s="1229">
        <v>10260334.25</v>
      </c>
      <c r="F11" s="1897" t="s">
        <v>7</v>
      </c>
      <c r="G11" s="1897" t="s">
        <v>285</v>
      </c>
      <c r="H11" s="1897" t="s">
        <v>286</v>
      </c>
      <c r="I11" s="1897" t="s">
        <v>287</v>
      </c>
      <c r="J11" s="1897"/>
      <c r="K11" s="1897" t="s">
        <v>288</v>
      </c>
      <c r="L11" s="1897" t="s">
        <v>289</v>
      </c>
      <c r="M11" s="1897" t="s">
        <v>290</v>
      </c>
      <c r="N11" s="1230" t="s">
        <v>291</v>
      </c>
      <c r="O11" s="1230" t="s">
        <v>292</v>
      </c>
      <c r="P11" s="2236" t="s">
        <v>293</v>
      </c>
      <c r="Q11" s="1897" t="s">
        <v>294</v>
      </c>
      <c r="R11" s="1229">
        <v>10260334.25</v>
      </c>
      <c r="S11" s="1897" t="s">
        <v>297</v>
      </c>
      <c r="T11" s="1897" t="s">
        <v>295</v>
      </c>
      <c r="U11" s="1897" t="s">
        <v>296</v>
      </c>
      <c r="V11" s="1897" t="s">
        <v>297</v>
      </c>
      <c r="W11" s="1897" t="s">
        <v>298</v>
      </c>
      <c r="X11" s="1230">
        <v>40743</v>
      </c>
      <c r="Y11" s="1229">
        <v>10260334.25</v>
      </c>
      <c r="Z11" s="1897" t="s">
        <v>299</v>
      </c>
      <c r="AA11" s="1897" t="s">
        <v>297</v>
      </c>
      <c r="AB11" s="1897" t="s">
        <v>311</v>
      </c>
      <c r="AC11" s="1231" t="s">
        <v>297</v>
      </c>
      <c r="AD11" s="1888"/>
      <c r="AE11" s="1888"/>
      <c r="AF11" s="1888"/>
      <c r="AG11" s="1888"/>
      <c r="AH11" s="1888"/>
      <c r="AI11" s="1888"/>
      <c r="AJ11" s="1888"/>
    </row>
    <row r="12" spans="1:36" x14ac:dyDescent="0.2">
      <c r="A12" s="1897" t="s">
        <v>312</v>
      </c>
      <c r="B12" s="1897" t="s">
        <v>313</v>
      </c>
      <c r="C12" s="1897" t="s">
        <v>314</v>
      </c>
      <c r="D12" s="1897" t="s">
        <v>284</v>
      </c>
      <c r="E12" s="1229">
        <v>15380024.58</v>
      </c>
      <c r="F12" s="1897" t="s">
        <v>7</v>
      </c>
      <c r="G12" s="1897" t="s">
        <v>285</v>
      </c>
      <c r="H12" s="1897" t="s">
        <v>286</v>
      </c>
      <c r="I12" s="1897" t="s">
        <v>287</v>
      </c>
      <c r="J12" s="1897"/>
      <c r="K12" s="1897" t="s">
        <v>288</v>
      </c>
      <c r="L12" s="1897" t="s">
        <v>289</v>
      </c>
      <c r="M12" s="1897" t="s">
        <v>290</v>
      </c>
      <c r="N12" s="1230" t="s">
        <v>291</v>
      </c>
      <c r="O12" s="1230" t="s">
        <v>292</v>
      </c>
      <c r="P12" s="2236" t="s">
        <v>293</v>
      </c>
      <c r="Q12" s="1897" t="s">
        <v>294</v>
      </c>
      <c r="R12" s="1229">
        <v>15380024.58</v>
      </c>
      <c r="S12" s="1897" t="s">
        <v>297</v>
      </c>
      <c r="T12" s="1897" t="s">
        <v>295</v>
      </c>
      <c r="U12" s="1897" t="s">
        <v>296</v>
      </c>
      <c r="V12" s="1897" t="s">
        <v>297</v>
      </c>
      <c r="W12" s="1897" t="s">
        <v>298</v>
      </c>
      <c r="X12" s="1230">
        <v>40743</v>
      </c>
      <c r="Y12" s="1229">
        <v>15380024.58</v>
      </c>
      <c r="Z12" s="1897" t="s">
        <v>299</v>
      </c>
      <c r="AA12" s="1897" t="s">
        <v>297</v>
      </c>
      <c r="AB12" s="1897" t="s">
        <v>311</v>
      </c>
      <c r="AC12" s="1231" t="s">
        <v>297</v>
      </c>
      <c r="AD12" s="1888"/>
      <c r="AE12" s="1888"/>
      <c r="AF12" s="1888"/>
      <c r="AG12" s="1888"/>
      <c r="AH12" s="1888"/>
      <c r="AI12" s="1888"/>
      <c r="AJ12" s="1888"/>
    </row>
    <row r="13" spans="1:36" x14ac:dyDescent="0.2">
      <c r="A13" s="1897" t="s">
        <v>315</v>
      </c>
      <c r="B13" s="1897" t="s">
        <v>316</v>
      </c>
      <c r="C13" s="1897" t="s">
        <v>310</v>
      </c>
      <c r="D13" s="1897" t="s">
        <v>284</v>
      </c>
      <c r="E13" s="1229">
        <v>53129339.259999998</v>
      </c>
      <c r="F13" s="1897" t="s">
        <v>7</v>
      </c>
      <c r="G13" s="1897" t="s">
        <v>285</v>
      </c>
      <c r="H13" s="1897" t="s">
        <v>286</v>
      </c>
      <c r="I13" s="1897" t="s">
        <v>287</v>
      </c>
      <c r="J13" s="1897"/>
      <c r="K13" s="1897"/>
      <c r="L13" s="1897" t="s">
        <v>289</v>
      </c>
      <c r="M13" s="1897" t="s">
        <v>290</v>
      </c>
      <c r="N13" s="1230" t="s">
        <v>291</v>
      </c>
      <c r="O13" s="1230" t="s">
        <v>292</v>
      </c>
      <c r="P13" s="2236" t="s">
        <v>293</v>
      </c>
      <c r="Q13" s="1897" t="s">
        <v>294</v>
      </c>
      <c r="R13" s="1229">
        <v>53129339.259999998</v>
      </c>
      <c r="S13" s="1897"/>
      <c r="T13" s="1897" t="s">
        <v>295</v>
      </c>
      <c r="U13" s="1897" t="s">
        <v>296</v>
      </c>
      <c r="V13" s="1897" t="s">
        <v>297</v>
      </c>
      <c r="W13" s="1897" t="s">
        <v>298</v>
      </c>
      <c r="X13" s="1230">
        <v>40743</v>
      </c>
      <c r="Y13" s="1229">
        <v>53129339.259999998</v>
      </c>
      <c r="Z13" s="1897" t="s">
        <v>299</v>
      </c>
      <c r="AA13" s="1897" t="s">
        <v>297</v>
      </c>
      <c r="AB13" s="1897" t="s">
        <v>311</v>
      </c>
      <c r="AC13" s="1231" t="s">
        <v>297</v>
      </c>
      <c r="AD13" s="1888"/>
      <c r="AE13" s="1888"/>
      <c r="AF13" s="1888"/>
      <c r="AG13" s="1888"/>
      <c r="AH13" s="1888"/>
      <c r="AI13" s="1888"/>
      <c r="AJ13" s="1888"/>
    </row>
    <row r="14" spans="1:36" x14ac:dyDescent="0.2">
      <c r="A14" s="1897" t="s">
        <v>317</v>
      </c>
      <c r="B14" s="1897" t="s">
        <v>318</v>
      </c>
      <c r="C14" s="1897" t="s">
        <v>310</v>
      </c>
      <c r="D14" s="1897" t="s">
        <v>284</v>
      </c>
      <c r="E14" s="1229">
        <v>18088604.23</v>
      </c>
      <c r="F14" s="1897" t="s">
        <v>7</v>
      </c>
      <c r="G14" s="1897" t="s">
        <v>285</v>
      </c>
      <c r="H14" s="1897" t="s">
        <v>286</v>
      </c>
      <c r="I14" s="1897" t="s">
        <v>287</v>
      </c>
      <c r="J14" s="1897"/>
      <c r="K14" s="1897" t="s">
        <v>288</v>
      </c>
      <c r="L14" s="1897" t="s">
        <v>289</v>
      </c>
      <c r="M14" s="1897" t="s">
        <v>290</v>
      </c>
      <c r="N14" s="1230" t="s">
        <v>291</v>
      </c>
      <c r="O14" s="1230" t="s">
        <v>292</v>
      </c>
      <c r="P14" s="2236" t="s">
        <v>293</v>
      </c>
      <c r="Q14" s="1897" t="s">
        <v>294</v>
      </c>
      <c r="R14" s="1229">
        <v>18088604.23</v>
      </c>
      <c r="S14" s="1897"/>
      <c r="T14" s="1897" t="s">
        <v>295</v>
      </c>
      <c r="U14" s="1897" t="s">
        <v>296</v>
      </c>
      <c r="V14" s="1897" t="s">
        <v>297</v>
      </c>
      <c r="W14" s="1897" t="s">
        <v>298</v>
      </c>
      <c r="X14" s="1230">
        <v>40743</v>
      </c>
      <c r="Y14" s="1229">
        <v>18088604.23</v>
      </c>
      <c r="Z14" s="1897" t="s">
        <v>299</v>
      </c>
      <c r="AA14" s="1897" t="s">
        <v>297</v>
      </c>
      <c r="AB14" s="1897" t="s">
        <v>311</v>
      </c>
      <c r="AC14" s="1231" t="s">
        <v>297</v>
      </c>
      <c r="AD14" s="1888"/>
      <c r="AE14" s="1888"/>
      <c r="AF14" s="1888"/>
      <c r="AG14" s="1888"/>
      <c r="AH14" s="1888"/>
      <c r="AI14" s="1888"/>
      <c r="AJ14" s="1888"/>
    </row>
    <row r="15" spans="1:36" x14ac:dyDescent="0.2">
      <c r="A15" s="1897" t="s">
        <v>319</v>
      </c>
      <c r="B15" s="1897" t="s">
        <v>320</v>
      </c>
      <c r="C15" s="1897" t="s">
        <v>321</v>
      </c>
      <c r="D15" s="1897" t="s">
        <v>284</v>
      </c>
      <c r="E15" s="1229">
        <v>10292835.17</v>
      </c>
      <c r="F15" s="1897" t="s">
        <v>7</v>
      </c>
      <c r="G15" s="1897" t="s">
        <v>285</v>
      </c>
      <c r="H15" s="1897" t="s">
        <v>286</v>
      </c>
      <c r="I15" s="1897" t="s">
        <v>287</v>
      </c>
      <c r="J15" s="1897"/>
      <c r="K15" s="1897" t="s">
        <v>288</v>
      </c>
      <c r="L15" s="1897" t="s">
        <v>289</v>
      </c>
      <c r="M15" s="1897" t="s">
        <v>290</v>
      </c>
      <c r="N15" s="1230" t="s">
        <v>291</v>
      </c>
      <c r="O15" s="1230" t="s">
        <v>292</v>
      </c>
      <c r="P15" s="2236" t="s">
        <v>293</v>
      </c>
      <c r="Q15" s="1897" t="s">
        <v>294</v>
      </c>
      <c r="R15" s="1229">
        <v>10292835.17</v>
      </c>
      <c r="S15" s="1897"/>
      <c r="T15" s="1897" t="s">
        <v>295</v>
      </c>
      <c r="U15" s="1897" t="s">
        <v>296</v>
      </c>
      <c r="V15" s="1897" t="s">
        <v>297</v>
      </c>
      <c r="W15" s="1897" t="s">
        <v>298</v>
      </c>
      <c r="X15" s="1230">
        <v>40743</v>
      </c>
      <c r="Y15" s="1229">
        <v>10292835.17</v>
      </c>
      <c r="Z15" s="1897" t="s">
        <v>299</v>
      </c>
      <c r="AA15" s="1897" t="s">
        <v>297</v>
      </c>
      <c r="AB15" s="1897" t="s">
        <v>311</v>
      </c>
      <c r="AC15" s="1231" t="s">
        <v>297</v>
      </c>
      <c r="AD15" s="1888"/>
      <c r="AE15" s="1888"/>
      <c r="AF15" s="1888"/>
      <c r="AG15" s="1888"/>
      <c r="AH15" s="1888"/>
      <c r="AI15" s="1888"/>
      <c r="AJ15" s="1888"/>
    </row>
    <row r="16" spans="1:36" x14ac:dyDescent="0.2">
      <c r="A16" s="1897"/>
      <c r="B16" s="1897"/>
      <c r="C16" s="1897"/>
      <c r="D16" s="1897"/>
      <c r="E16" s="1897"/>
      <c r="F16" s="1897"/>
      <c r="G16" s="1897"/>
      <c r="H16" s="1897" t="s">
        <v>286</v>
      </c>
      <c r="I16" s="1897" t="s">
        <v>287</v>
      </c>
      <c r="J16" s="1897"/>
      <c r="K16" s="1897"/>
      <c r="L16" s="1897"/>
      <c r="M16" s="1897"/>
      <c r="N16" s="1230" t="s">
        <v>291</v>
      </c>
      <c r="O16" s="1230" t="s">
        <v>292</v>
      </c>
      <c r="P16" s="2236"/>
      <c r="Q16" s="1897"/>
      <c r="R16" s="1897"/>
      <c r="S16" s="1897"/>
      <c r="T16" s="1897"/>
      <c r="U16" s="1897"/>
      <c r="V16" s="1897"/>
      <c r="W16" s="1897"/>
      <c r="X16" s="1230"/>
      <c r="Y16" s="1897"/>
      <c r="Z16" s="1897" t="s">
        <v>299</v>
      </c>
      <c r="AA16" s="1897" t="s">
        <v>297</v>
      </c>
      <c r="AB16" s="1897" t="s">
        <v>311</v>
      </c>
      <c r="AC16" s="1231" t="s">
        <v>297</v>
      </c>
      <c r="AD16" s="1888"/>
      <c r="AE16" s="1888"/>
      <c r="AF16" s="1888"/>
      <c r="AG16" s="1888"/>
      <c r="AH16" s="1888"/>
      <c r="AI16" s="1888"/>
      <c r="AJ16" s="1888"/>
    </row>
    <row r="17" spans="1:37" ht="30" x14ac:dyDescent="0.2">
      <c r="A17" s="1897" t="s">
        <v>322</v>
      </c>
      <c r="B17" s="1897" t="s">
        <v>323</v>
      </c>
      <c r="C17" s="1897" t="s">
        <v>310</v>
      </c>
      <c r="D17" s="1897" t="s">
        <v>284</v>
      </c>
      <c r="E17" s="1229">
        <v>20784118.039999999</v>
      </c>
      <c r="F17" s="1897" t="s">
        <v>7</v>
      </c>
      <c r="G17" s="1897" t="s">
        <v>285</v>
      </c>
      <c r="H17" s="1897" t="s">
        <v>286</v>
      </c>
      <c r="I17" s="1897" t="s">
        <v>287</v>
      </c>
      <c r="J17" s="1897"/>
      <c r="K17" s="1897" t="s">
        <v>324</v>
      </c>
      <c r="L17" s="1897" t="s">
        <v>325</v>
      </c>
      <c r="M17" s="1897" t="s">
        <v>326</v>
      </c>
      <c r="N17" s="1230" t="s">
        <v>291</v>
      </c>
      <c r="O17" s="1230" t="s">
        <v>292</v>
      </c>
      <c r="P17" s="2236" t="s">
        <v>293</v>
      </c>
      <c r="Q17" s="1897" t="s">
        <v>327</v>
      </c>
      <c r="R17" s="1229">
        <v>20784118.039999999</v>
      </c>
      <c r="S17" s="1897" t="s">
        <v>310</v>
      </c>
      <c r="T17" s="1897" t="s">
        <v>328</v>
      </c>
      <c r="U17" s="1897" t="s">
        <v>329</v>
      </c>
      <c r="V17" s="1897" t="s">
        <v>330</v>
      </c>
      <c r="W17" s="1897" t="s">
        <v>298</v>
      </c>
      <c r="X17" s="1230">
        <v>40743</v>
      </c>
      <c r="Y17" s="1229">
        <v>20784118.039999999</v>
      </c>
      <c r="Z17" s="1897" t="s">
        <v>299</v>
      </c>
      <c r="AA17" s="1897" t="s">
        <v>297</v>
      </c>
      <c r="AB17" s="1897" t="s">
        <v>299</v>
      </c>
      <c r="AC17" s="1231" t="s">
        <v>297</v>
      </c>
      <c r="AD17" s="1888"/>
      <c r="AE17" s="1888"/>
      <c r="AF17" s="1888"/>
      <c r="AG17" s="1888"/>
      <c r="AH17" s="1888"/>
      <c r="AI17" s="1888"/>
      <c r="AJ17" s="1888"/>
    </row>
    <row r="18" spans="1:37" ht="30" x14ac:dyDescent="0.2">
      <c r="A18" s="1897" t="s">
        <v>331</v>
      </c>
      <c r="B18" s="1897" t="s">
        <v>332</v>
      </c>
      <c r="C18" s="1897" t="s">
        <v>310</v>
      </c>
      <c r="D18" s="1897" t="s">
        <v>284</v>
      </c>
      <c r="E18" s="1229">
        <v>3060441.48</v>
      </c>
      <c r="F18" s="1897" t="s">
        <v>7</v>
      </c>
      <c r="G18" s="1897" t="s">
        <v>285</v>
      </c>
      <c r="H18" s="1897" t="s">
        <v>286</v>
      </c>
      <c r="I18" s="1897" t="s">
        <v>287</v>
      </c>
      <c r="J18" s="1897"/>
      <c r="K18" s="1897" t="s">
        <v>324</v>
      </c>
      <c r="L18" s="1897" t="s">
        <v>325</v>
      </c>
      <c r="M18" s="1897" t="s">
        <v>326</v>
      </c>
      <c r="N18" s="1230" t="s">
        <v>291</v>
      </c>
      <c r="O18" s="1230" t="s">
        <v>292</v>
      </c>
      <c r="P18" s="2236" t="s">
        <v>293</v>
      </c>
      <c r="Q18" s="1897" t="s">
        <v>327</v>
      </c>
      <c r="R18" s="1229">
        <v>3060441.48</v>
      </c>
      <c r="S18" s="1897" t="s">
        <v>297</v>
      </c>
      <c r="T18" s="1897" t="s">
        <v>328</v>
      </c>
      <c r="U18" s="1897" t="s">
        <v>328</v>
      </c>
      <c r="V18" s="1897" t="s">
        <v>328</v>
      </c>
      <c r="W18" s="1897" t="s">
        <v>298</v>
      </c>
      <c r="X18" s="1230">
        <v>40799</v>
      </c>
      <c r="Y18" s="1229">
        <v>3060441.48</v>
      </c>
      <c r="Z18" s="1897" t="s">
        <v>311</v>
      </c>
      <c r="AA18" s="1897" t="s">
        <v>297</v>
      </c>
      <c r="AB18" s="1897" t="s">
        <v>311</v>
      </c>
      <c r="AC18" s="1231" t="s">
        <v>333</v>
      </c>
      <c r="AD18" s="1888"/>
      <c r="AE18" s="1888"/>
      <c r="AF18" s="1888"/>
      <c r="AG18" s="1888"/>
      <c r="AH18" s="1888"/>
      <c r="AI18" s="1888"/>
      <c r="AJ18" s="1888"/>
    </row>
    <row r="19" spans="1:37" ht="30" x14ac:dyDescent="0.2">
      <c r="A19" s="1897" t="s">
        <v>334</v>
      </c>
      <c r="B19" s="1897" t="s">
        <v>335</v>
      </c>
      <c r="C19" s="1897" t="s">
        <v>310</v>
      </c>
      <c r="D19" s="1897" t="s">
        <v>284</v>
      </c>
      <c r="E19" s="1229">
        <v>38439585.020000003</v>
      </c>
      <c r="F19" s="1897" t="s">
        <v>7</v>
      </c>
      <c r="G19" s="1897" t="s">
        <v>285</v>
      </c>
      <c r="H19" s="1897" t="s">
        <v>286</v>
      </c>
      <c r="I19" s="1897" t="s">
        <v>287</v>
      </c>
      <c r="J19" s="1897"/>
      <c r="K19" s="1897" t="s">
        <v>324</v>
      </c>
      <c r="L19" s="1897" t="s">
        <v>336</v>
      </c>
      <c r="M19" s="1897" t="s">
        <v>337</v>
      </c>
      <c r="N19" s="1230" t="s">
        <v>291</v>
      </c>
      <c r="O19" s="1230" t="s">
        <v>292</v>
      </c>
      <c r="P19" s="2236" t="s">
        <v>293</v>
      </c>
      <c r="Q19" s="1897" t="s">
        <v>327</v>
      </c>
      <c r="R19" s="1229">
        <v>38439585.020000003</v>
      </c>
      <c r="S19" s="1897" t="s">
        <v>338</v>
      </c>
      <c r="T19" s="1897" t="s">
        <v>328</v>
      </c>
      <c r="U19" s="1897" t="s">
        <v>329</v>
      </c>
      <c r="V19" s="1897" t="s">
        <v>330</v>
      </c>
      <c r="W19" s="1897" t="s">
        <v>298</v>
      </c>
      <c r="X19" s="1230">
        <v>40799</v>
      </c>
      <c r="Y19" s="1229">
        <v>38439585.020000003</v>
      </c>
      <c r="Z19" s="1897" t="s">
        <v>299</v>
      </c>
      <c r="AA19" s="1897" t="s">
        <v>297</v>
      </c>
      <c r="AB19" s="1897" t="s">
        <v>299</v>
      </c>
      <c r="AC19" s="1231" t="s">
        <v>297</v>
      </c>
      <c r="AD19" s="1888"/>
      <c r="AE19" s="1888"/>
      <c r="AF19" s="1888"/>
      <c r="AG19" s="1888"/>
      <c r="AH19" s="1888"/>
      <c r="AI19" s="1888"/>
      <c r="AJ19" s="1888"/>
    </row>
    <row r="20" spans="1:37" ht="30" x14ac:dyDescent="0.2">
      <c r="A20" s="1897" t="s">
        <v>339</v>
      </c>
      <c r="B20" s="1897" t="s">
        <v>340</v>
      </c>
      <c r="C20" s="1897" t="s">
        <v>310</v>
      </c>
      <c r="D20" s="1897" t="s">
        <v>284</v>
      </c>
      <c r="E20" s="1229">
        <v>87872689.219999999</v>
      </c>
      <c r="F20" s="1897" t="s">
        <v>7</v>
      </c>
      <c r="G20" s="1897" t="s">
        <v>285</v>
      </c>
      <c r="H20" s="1897" t="s">
        <v>286</v>
      </c>
      <c r="I20" s="1897" t="s">
        <v>287</v>
      </c>
      <c r="J20" s="1897"/>
      <c r="K20" s="1897" t="s">
        <v>341</v>
      </c>
      <c r="L20" s="1897" t="s">
        <v>336</v>
      </c>
      <c r="M20" s="1897" t="s">
        <v>337</v>
      </c>
      <c r="N20" s="1230" t="s">
        <v>291</v>
      </c>
      <c r="O20" s="1230" t="s">
        <v>292</v>
      </c>
      <c r="P20" s="2236" t="s">
        <v>293</v>
      </c>
      <c r="Q20" s="1897" t="s">
        <v>342</v>
      </c>
      <c r="R20" s="1229">
        <v>87872689.219999999</v>
      </c>
      <c r="S20" s="1897" t="s">
        <v>338</v>
      </c>
      <c r="T20" s="1897" t="s">
        <v>328</v>
      </c>
      <c r="U20" s="1897" t="s">
        <v>343</v>
      </c>
      <c r="V20" s="1897" t="s">
        <v>330</v>
      </c>
      <c r="W20" s="1897" t="s">
        <v>298</v>
      </c>
      <c r="X20" s="1230">
        <v>40799</v>
      </c>
      <c r="Y20" s="1229">
        <v>87872689.219999999</v>
      </c>
      <c r="Z20" s="1897" t="s">
        <v>299</v>
      </c>
      <c r="AA20" s="1897" t="s">
        <v>297</v>
      </c>
      <c r="AB20" s="1897" t="s">
        <v>299</v>
      </c>
      <c r="AC20" s="1231" t="s">
        <v>297</v>
      </c>
      <c r="AD20" s="1888"/>
      <c r="AE20" s="1888"/>
      <c r="AF20" s="1888"/>
      <c r="AG20" s="1888"/>
      <c r="AH20" s="1888"/>
      <c r="AI20" s="1888"/>
      <c r="AJ20" s="1888"/>
    </row>
    <row r="21" spans="1:37" ht="30" x14ac:dyDescent="0.2">
      <c r="A21" s="1897" t="s">
        <v>344</v>
      </c>
      <c r="B21" s="1897" t="s">
        <v>345</v>
      </c>
      <c r="C21" s="1897" t="s">
        <v>310</v>
      </c>
      <c r="D21" s="1897" t="s">
        <v>284</v>
      </c>
      <c r="E21" s="1229">
        <v>151571267.87</v>
      </c>
      <c r="F21" s="1897" t="s">
        <v>7</v>
      </c>
      <c r="G21" s="1897" t="s">
        <v>285</v>
      </c>
      <c r="H21" s="1897" t="s">
        <v>286</v>
      </c>
      <c r="I21" s="1897" t="s">
        <v>287</v>
      </c>
      <c r="J21" s="1897"/>
      <c r="K21" s="1897" t="s">
        <v>346</v>
      </c>
      <c r="L21" s="1897" t="s">
        <v>336</v>
      </c>
      <c r="M21" s="1897" t="s">
        <v>337</v>
      </c>
      <c r="N21" s="1230" t="s">
        <v>291</v>
      </c>
      <c r="O21" s="1230" t="s">
        <v>292</v>
      </c>
      <c r="P21" s="2236" t="s">
        <v>293</v>
      </c>
      <c r="Q21" s="1897" t="s">
        <v>347</v>
      </c>
      <c r="R21" s="1229">
        <v>151571267.87</v>
      </c>
      <c r="S21" s="1897" t="s">
        <v>297</v>
      </c>
      <c r="T21" s="1897" t="s">
        <v>295</v>
      </c>
      <c r="U21" s="1897" t="s">
        <v>343</v>
      </c>
      <c r="V21" s="1897" t="s">
        <v>297</v>
      </c>
      <c r="W21" s="1230">
        <v>40742</v>
      </c>
      <c r="X21" s="1230">
        <v>40799</v>
      </c>
      <c r="Y21" s="1229">
        <v>151571267.87</v>
      </c>
      <c r="Z21" s="1897" t="s">
        <v>299</v>
      </c>
      <c r="AA21" s="1897" t="s">
        <v>297</v>
      </c>
      <c r="AB21" s="1897" t="s">
        <v>299</v>
      </c>
      <c r="AC21" s="1231" t="s">
        <v>297</v>
      </c>
      <c r="AD21" s="1888"/>
      <c r="AE21" s="1888"/>
      <c r="AF21" s="1888"/>
      <c r="AG21" s="1888"/>
      <c r="AH21" s="1888"/>
      <c r="AI21" s="1888"/>
      <c r="AJ21" s="1888"/>
    </row>
    <row r="22" spans="1:37" x14ac:dyDescent="0.2">
      <c r="A22" s="1897" t="s">
        <v>348</v>
      </c>
      <c r="B22" s="1897" t="s">
        <v>349</v>
      </c>
      <c r="C22" s="1897" t="s">
        <v>350</v>
      </c>
      <c r="D22" s="1897" t="s">
        <v>284</v>
      </c>
      <c r="E22" s="1229">
        <v>124970491.33</v>
      </c>
      <c r="F22" s="1897" t="s">
        <v>7</v>
      </c>
      <c r="G22" s="1897" t="s">
        <v>285</v>
      </c>
      <c r="H22" s="1897" t="s">
        <v>286</v>
      </c>
      <c r="I22" s="1897" t="s">
        <v>287</v>
      </c>
      <c r="J22" s="1897"/>
      <c r="K22" s="1897" t="s">
        <v>346</v>
      </c>
      <c r="L22" s="1897" t="s">
        <v>351</v>
      </c>
      <c r="M22" s="1897" t="s">
        <v>352</v>
      </c>
      <c r="N22" s="1230" t="s">
        <v>291</v>
      </c>
      <c r="O22" s="1230" t="s">
        <v>292</v>
      </c>
      <c r="P22" s="2236" t="s">
        <v>293</v>
      </c>
      <c r="Q22" s="1897" t="s">
        <v>342</v>
      </c>
      <c r="R22" s="1229">
        <v>124970491.33</v>
      </c>
      <c r="S22" s="1897" t="s">
        <v>353</v>
      </c>
      <c r="T22" s="1897" t="s">
        <v>354</v>
      </c>
      <c r="U22" s="1897" t="s">
        <v>355</v>
      </c>
      <c r="V22" s="1897" t="s">
        <v>297</v>
      </c>
      <c r="W22" s="1897" t="s">
        <v>298</v>
      </c>
      <c r="X22" s="1230">
        <v>40743</v>
      </c>
      <c r="Y22" s="1229">
        <v>124970491.33</v>
      </c>
      <c r="Z22" s="1897" t="s">
        <v>311</v>
      </c>
      <c r="AA22" s="1897" t="s">
        <v>297</v>
      </c>
      <c r="AB22" s="1897" t="s">
        <v>311</v>
      </c>
      <c r="AC22" s="1231" t="s">
        <v>297</v>
      </c>
      <c r="AD22" s="73"/>
      <c r="AE22" s="1888"/>
      <c r="AF22" s="1888"/>
      <c r="AG22" s="1888"/>
      <c r="AH22" s="1888"/>
      <c r="AI22" s="1888"/>
      <c r="AJ22" s="1888"/>
    </row>
    <row r="23" spans="1:37" x14ac:dyDescent="0.2">
      <c r="A23" s="1897" t="s">
        <v>356</v>
      </c>
      <c r="B23" s="1897" t="s">
        <v>357</v>
      </c>
      <c r="C23" s="1897" t="s">
        <v>358</v>
      </c>
      <c r="D23" s="1897" t="s">
        <v>284</v>
      </c>
      <c r="E23" s="1229">
        <v>20100781.370000001</v>
      </c>
      <c r="F23" s="1897" t="s">
        <v>7</v>
      </c>
      <c r="G23" s="1897" t="s">
        <v>285</v>
      </c>
      <c r="H23" s="1897" t="s">
        <v>286</v>
      </c>
      <c r="I23" s="1897" t="s">
        <v>287</v>
      </c>
      <c r="J23" s="1897"/>
      <c r="K23" s="1897" t="s">
        <v>346</v>
      </c>
      <c r="L23" s="1897" t="s">
        <v>351</v>
      </c>
      <c r="M23" s="1897" t="s">
        <v>352</v>
      </c>
      <c r="N23" s="1230" t="s">
        <v>291</v>
      </c>
      <c r="O23" s="1230" t="s">
        <v>292</v>
      </c>
      <c r="P23" s="2236" t="s">
        <v>293</v>
      </c>
      <c r="Q23" s="1897" t="s">
        <v>342</v>
      </c>
      <c r="R23" s="1229">
        <v>20100781.370000001</v>
      </c>
      <c r="S23" s="1897" t="s">
        <v>297</v>
      </c>
      <c r="T23" s="1897" t="s">
        <v>354</v>
      </c>
      <c r="U23" s="1897" t="s">
        <v>355</v>
      </c>
      <c r="V23" s="1897" t="s">
        <v>297</v>
      </c>
      <c r="W23" s="1897" t="s">
        <v>298</v>
      </c>
      <c r="X23" s="1230">
        <v>40743</v>
      </c>
      <c r="Y23" s="1229">
        <v>20100781.370000001</v>
      </c>
      <c r="Z23" s="1897" t="s">
        <v>311</v>
      </c>
      <c r="AA23" s="1897" t="s">
        <v>297</v>
      </c>
      <c r="AB23" s="1897" t="s">
        <v>311</v>
      </c>
      <c r="AC23" s="1231" t="s">
        <v>297</v>
      </c>
      <c r="AD23" s="73"/>
      <c r="AE23" s="1888"/>
      <c r="AF23" s="1888"/>
      <c r="AG23" s="1888"/>
      <c r="AH23" s="1888"/>
      <c r="AI23" s="1888"/>
      <c r="AJ23" s="1888"/>
    </row>
    <row r="24" spans="1:37" ht="30" x14ac:dyDescent="0.2">
      <c r="A24" s="1897" t="s">
        <v>359</v>
      </c>
      <c r="B24" s="1897" t="s">
        <v>360</v>
      </c>
      <c r="C24" s="1897" t="s">
        <v>314</v>
      </c>
      <c r="D24" s="1897" t="s">
        <v>284</v>
      </c>
      <c r="E24" s="1229">
        <v>24989664.02</v>
      </c>
      <c r="F24" s="1897" t="s">
        <v>7</v>
      </c>
      <c r="G24" s="1897" t="s">
        <v>285</v>
      </c>
      <c r="H24" s="1897" t="s">
        <v>286</v>
      </c>
      <c r="I24" s="1897" t="s">
        <v>287</v>
      </c>
      <c r="J24" s="1897"/>
      <c r="K24" s="1897" t="s">
        <v>346</v>
      </c>
      <c r="L24" s="1897" t="s">
        <v>351</v>
      </c>
      <c r="M24" s="1897" t="s">
        <v>352</v>
      </c>
      <c r="N24" s="1230" t="s">
        <v>291</v>
      </c>
      <c r="O24" s="1230" t="s">
        <v>292</v>
      </c>
      <c r="P24" s="2236" t="s">
        <v>293</v>
      </c>
      <c r="Q24" s="1897" t="s">
        <v>342</v>
      </c>
      <c r="R24" s="1229">
        <v>24989664.02</v>
      </c>
      <c r="S24" s="1897" t="s">
        <v>297</v>
      </c>
      <c r="T24" s="1897" t="s">
        <v>354</v>
      </c>
      <c r="U24" s="1897" t="s">
        <v>355</v>
      </c>
      <c r="V24" s="1897" t="s">
        <v>297</v>
      </c>
      <c r="W24" s="1897" t="s">
        <v>298</v>
      </c>
      <c r="X24" s="1230">
        <v>40743</v>
      </c>
      <c r="Y24" s="1229">
        <v>24989664.02</v>
      </c>
      <c r="Z24" s="1897" t="s">
        <v>361</v>
      </c>
      <c r="AA24" s="1897" t="s">
        <v>297</v>
      </c>
      <c r="AB24" s="1897" t="s">
        <v>311</v>
      </c>
      <c r="AC24" s="1231" t="s">
        <v>297</v>
      </c>
      <c r="AD24" s="73"/>
      <c r="AE24" s="1888"/>
      <c r="AF24" s="1888"/>
      <c r="AG24" s="1888"/>
      <c r="AH24" s="1888"/>
      <c r="AI24" s="1888"/>
      <c r="AJ24" s="1888"/>
    </row>
    <row r="25" spans="1:37" x14ac:dyDescent="0.2">
      <c r="A25" s="1897"/>
      <c r="B25" s="1897"/>
      <c r="C25" s="1897"/>
      <c r="D25" s="1897"/>
      <c r="E25" s="1897"/>
      <c r="F25" s="1897"/>
      <c r="G25" s="1897"/>
      <c r="H25" s="1897"/>
      <c r="I25" s="1897"/>
      <c r="J25" s="1897"/>
      <c r="K25" s="1897"/>
      <c r="L25" s="1897"/>
      <c r="M25" s="1897"/>
      <c r="N25" s="1897"/>
      <c r="O25" s="1230" t="s">
        <v>292</v>
      </c>
      <c r="P25" s="2236" t="s">
        <v>293</v>
      </c>
      <c r="Q25" s="1897"/>
      <c r="R25" s="1897"/>
      <c r="S25" s="1897"/>
      <c r="T25" s="1897"/>
      <c r="U25" s="1897"/>
      <c r="V25" s="1897" t="s">
        <v>297</v>
      </c>
      <c r="W25" s="1897"/>
      <c r="X25" s="1230">
        <v>40743</v>
      </c>
      <c r="Y25" s="1897"/>
      <c r="Z25" s="1897"/>
      <c r="AA25" s="1897"/>
      <c r="AB25" s="1897"/>
      <c r="AC25" s="1231"/>
      <c r="AD25" s="73"/>
      <c r="AE25" s="1888"/>
      <c r="AF25" s="1888"/>
      <c r="AG25" s="1888"/>
      <c r="AH25" s="1888"/>
      <c r="AI25" s="1888"/>
      <c r="AJ25" s="1888"/>
    </row>
    <row r="26" spans="1:37" ht="30" x14ac:dyDescent="0.2">
      <c r="A26" s="1897" t="s">
        <v>362</v>
      </c>
      <c r="B26" s="1897" t="s">
        <v>363</v>
      </c>
      <c r="C26" s="1897" t="s">
        <v>364</v>
      </c>
      <c r="D26" s="1897" t="s">
        <v>6</v>
      </c>
      <c r="E26" s="1229">
        <v>45187292.75</v>
      </c>
      <c r="F26" s="1897" t="s">
        <v>7</v>
      </c>
      <c r="G26" s="1897" t="s">
        <v>285</v>
      </c>
      <c r="H26" s="1897" t="s">
        <v>286</v>
      </c>
      <c r="I26" s="1897" t="s">
        <v>287</v>
      </c>
      <c r="J26" s="1897"/>
      <c r="K26" s="1897" t="s">
        <v>346</v>
      </c>
      <c r="L26" s="1897" t="s">
        <v>351</v>
      </c>
      <c r="M26" s="1897" t="s">
        <v>352</v>
      </c>
      <c r="N26" s="1230" t="s">
        <v>291</v>
      </c>
      <c r="O26" s="1230" t="s">
        <v>292</v>
      </c>
      <c r="P26" s="2236" t="s">
        <v>293</v>
      </c>
      <c r="Q26" s="1897" t="s">
        <v>342</v>
      </c>
      <c r="R26" s="1229">
        <v>45187292.75</v>
      </c>
      <c r="S26" s="1897" t="s">
        <v>297</v>
      </c>
      <c r="T26" s="1897" t="s">
        <v>354</v>
      </c>
      <c r="U26" s="1897" t="s">
        <v>355</v>
      </c>
      <c r="V26" s="1897" t="s">
        <v>297</v>
      </c>
      <c r="W26" s="1897" t="s">
        <v>298</v>
      </c>
      <c r="X26" s="1230">
        <v>40743</v>
      </c>
      <c r="Y26" s="1229">
        <v>45187292.75</v>
      </c>
      <c r="Z26" s="1897" t="s">
        <v>361</v>
      </c>
      <c r="AA26" s="1897" t="s">
        <v>297</v>
      </c>
      <c r="AB26" s="1897" t="s">
        <v>311</v>
      </c>
      <c r="AC26" s="1231" t="s">
        <v>297</v>
      </c>
      <c r="AD26" s="73"/>
      <c r="AE26" s="1888"/>
      <c r="AF26" s="1888"/>
      <c r="AG26" s="1888"/>
      <c r="AH26" s="1888"/>
      <c r="AI26" s="1888"/>
      <c r="AJ26" s="1888"/>
    </row>
    <row r="27" spans="1:37" x14ac:dyDescent="0.2">
      <c r="A27" s="1897"/>
      <c r="B27" s="1897"/>
      <c r="C27" s="1897"/>
      <c r="D27" s="1897"/>
      <c r="E27" s="1897"/>
      <c r="F27" s="1897"/>
      <c r="G27" s="1897"/>
      <c r="H27" s="1897" t="s">
        <v>286</v>
      </c>
      <c r="I27" s="1897"/>
      <c r="J27" s="1897" t="s">
        <v>365</v>
      </c>
      <c r="K27" s="1897"/>
      <c r="L27" s="1897"/>
      <c r="M27" s="1897"/>
      <c r="N27" s="1897"/>
      <c r="O27" s="1230" t="s">
        <v>292</v>
      </c>
      <c r="P27" s="2236" t="s">
        <v>293</v>
      </c>
      <c r="Q27" s="1897"/>
      <c r="R27" s="1897"/>
      <c r="S27" s="1897"/>
      <c r="T27" s="1897"/>
      <c r="U27" s="1897"/>
      <c r="V27" s="1897" t="s">
        <v>297</v>
      </c>
      <c r="W27" s="1897"/>
      <c r="X27" s="1230">
        <v>40743</v>
      </c>
      <c r="Y27" s="1897"/>
      <c r="Z27" s="1897"/>
      <c r="AA27" s="1897"/>
      <c r="AB27" s="1897"/>
      <c r="AC27" s="1231"/>
      <c r="AD27" s="73"/>
      <c r="AE27" s="1888"/>
      <c r="AF27" s="1888"/>
      <c r="AG27" s="1888"/>
      <c r="AH27" s="1888"/>
      <c r="AI27" s="1888"/>
      <c r="AJ27" s="1888"/>
    </row>
    <row r="28" spans="1:37" ht="30" x14ac:dyDescent="0.2">
      <c r="A28" s="1897" t="s">
        <v>366</v>
      </c>
      <c r="B28" s="1229" t="s">
        <v>367</v>
      </c>
      <c r="C28" s="1897" t="s">
        <v>368</v>
      </c>
      <c r="D28" s="1897" t="s">
        <v>284</v>
      </c>
      <c r="E28" s="1229">
        <v>12874984.18</v>
      </c>
      <c r="F28" s="1897" t="s">
        <v>7</v>
      </c>
      <c r="G28" s="1897" t="s">
        <v>285</v>
      </c>
      <c r="H28" s="1897" t="s">
        <v>286</v>
      </c>
      <c r="I28" s="1897" t="s">
        <v>287</v>
      </c>
      <c r="J28" s="1897"/>
      <c r="K28" s="1897" t="s">
        <v>346</v>
      </c>
      <c r="L28" s="1897" t="s">
        <v>351</v>
      </c>
      <c r="M28" s="1897" t="s">
        <v>352</v>
      </c>
      <c r="N28" s="1230" t="s">
        <v>291</v>
      </c>
      <c r="O28" s="1230" t="s">
        <v>292</v>
      </c>
      <c r="P28" s="2236" t="s">
        <v>293</v>
      </c>
      <c r="Q28" s="1897" t="s">
        <v>342</v>
      </c>
      <c r="R28" s="1229">
        <v>12874984.18</v>
      </c>
      <c r="S28" s="1897" t="s">
        <v>297</v>
      </c>
      <c r="T28" s="1897" t="s">
        <v>354</v>
      </c>
      <c r="U28" s="1897" t="s">
        <v>355</v>
      </c>
      <c r="V28" s="1897" t="s">
        <v>297</v>
      </c>
      <c r="W28" s="1897" t="s">
        <v>298</v>
      </c>
      <c r="X28" s="1230">
        <v>40743</v>
      </c>
      <c r="Y28" s="1229">
        <v>12874984.18</v>
      </c>
      <c r="Z28" s="1897" t="s">
        <v>311</v>
      </c>
      <c r="AA28" s="1897" t="s">
        <v>297</v>
      </c>
      <c r="AB28" s="1897" t="s">
        <v>311</v>
      </c>
      <c r="AC28" s="1231" t="s">
        <v>297</v>
      </c>
      <c r="AD28" s="73"/>
      <c r="AE28" s="1888"/>
      <c r="AF28" s="1888"/>
      <c r="AG28" s="1888"/>
      <c r="AH28" s="1888"/>
      <c r="AI28" s="1888"/>
      <c r="AJ28" s="1888"/>
    </row>
    <row r="31" spans="1:37" x14ac:dyDescent="0.2">
      <c r="A31" s="3034" t="s">
        <v>76</v>
      </c>
      <c r="B31" s="3033"/>
      <c r="C31" s="3033"/>
      <c r="D31" s="3033"/>
      <c r="E31" s="3033"/>
      <c r="F31" s="3033"/>
      <c r="G31" s="3033"/>
      <c r="H31" s="3033"/>
      <c r="I31" s="3033"/>
      <c r="J31" s="3033"/>
      <c r="K31" s="3033"/>
      <c r="L31" s="3033"/>
      <c r="M31" s="3033"/>
      <c r="N31" s="3033"/>
      <c r="O31" s="3033"/>
      <c r="P31" s="3033"/>
      <c r="Q31" s="3033"/>
      <c r="R31" s="3033"/>
      <c r="S31" s="3033"/>
      <c r="T31" s="3033"/>
      <c r="U31" s="3033"/>
      <c r="V31" s="3033"/>
      <c r="W31" s="3033"/>
      <c r="X31" s="3033"/>
      <c r="Y31" s="3033"/>
      <c r="Z31" s="3033"/>
      <c r="AA31" s="3033"/>
      <c r="AB31" s="3033"/>
      <c r="AC31" s="3033"/>
      <c r="AD31" s="75"/>
      <c r="AE31" s="75"/>
      <c r="AF31" s="75"/>
      <c r="AG31" s="75"/>
      <c r="AH31" s="75"/>
      <c r="AI31" s="75"/>
      <c r="AJ31" s="75"/>
      <c r="AK31" s="75"/>
    </row>
    <row r="32" spans="1:37" ht="45" x14ac:dyDescent="0.2">
      <c r="A32" s="1226"/>
      <c r="B32" s="3066" t="s">
        <v>4259</v>
      </c>
      <c r="C32" s="3068"/>
      <c r="D32" s="3068"/>
      <c r="E32" s="3068"/>
      <c r="F32" s="3068"/>
      <c r="G32" s="3068"/>
      <c r="H32" s="3068"/>
      <c r="I32" s="3068"/>
      <c r="J32" s="3067"/>
      <c r="K32" s="3066" t="s">
        <v>4302</v>
      </c>
      <c r="L32" s="3067"/>
      <c r="M32" s="1897" t="s">
        <v>4303</v>
      </c>
      <c r="N32" s="3066" t="s">
        <v>4320</v>
      </c>
      <c r="O32" s="3067"/>
      <c r="P32" s="3066" t="s">
        <v>4305</v>
      </c>
      <c r="Q32" s="3067"/>
      <c r="R32" s="3066" t="s">
        <v>4265</v>
      </c>
      <c r="S32" s="3068"/>
      <c r="T32" s="3068"/>
      <c r="U32" s="3067"/>
      <c r="V32" s="3066" t="s">
        <v>4315</v>
      </c>
      <c r="W32" s="3068"/>
      <c r="X32" s="3068"/>
      <c r="Y32" s="3067"/>
      <c r="Z32" s="3066" t="s">
        <v>4267</v>
      </c>
      <c r="AA32" s="3067"/>
      <c r="AB32" s="3066" t="s">
        <v>4268</v>
      </c>
      <c r="AC32" s="3068"/>
      <c r="AD32" s="74"/>
      <c r="AE32" s="75"/>
      <c r="AF32" s="75"/>
      <c r="AG32" s="75"/>
      <c r="AH32" s="75"/>
      <c r="AI32" s="75"/>
      <c r="AJ32" s="75"/>
      <c r="AK32" s="75"/>
    </row>
    <row r="33" spans="1:37" ht="45.75" thickBot="1" x14ac:dyDescent="0.25">
      <c r="A33" s="1227" t="s">
        <v>4269</v>
      </c>
      <c r="B33" s="1227" t="s">
        <v>4270</v>
      </c>
      <c r="C33" s="1227" t="s">
        <v>4271</v>
      </c>
      <c r="D33" s="1227" t="s">
        <v>4272</v>
      </c>
      <c r="E33" s="1227" t="s">
        <v>4273</v>
      </c>
      <c r="F33" s="1227" t="s">
        <v>4274</v>
      </c>
      <c r="G33" s="1227" t="s">
        <v>4275</v>
      </c>
      <c r="H33" s="1227" t="s">
        <v>4276</v>
      </c>
      <c r="I33" s="1227" t="s">
        <v>4277</v>
      </c>
      <c r="J33" s="1227" t="s">
        <v>4278</v>
      </c>
      <c r="K33" s="1227" t="s">
        <v>4279</v>
      </c>
      <c r="L33" s="1227" t="s">
        <v>4280</v>
      </c>
      <c r="M33" s="1227" t="s">
        <v>4321</v>
      </c>
      <c r="N33" s="1227" t="s">
        <v>4308</v>
      </c>
      <c r="O33" s="1227" t="s">
        <v>4309</v>
      </c>
      <c r="P33" s="2235" t="s">
        <v>4310</v>
      </c>
      <c r="Q33" s="1227" t="s">
        <v>4311</v>
      </c>
      <c r="R33" s="1227" t="s">
        <v>4291</v>
      </c>
      <c r="S33" s="1227" t="s">
        <v>4292</v>
      </c>
      <c r="T33" s="1227" t="s">
        <v>4293</v>
      </c>
      <c r="U33" s="1227" t="s">
        <v>4294</v>
      </c>
      <c r="V33" s="1227" t="s">
        <v>4295</v>
      </c>
      <c r="W33" s="1227" t="s">
        <v>4318</v>
      </c>
      <c r="X33" s="1227" t="s">
        <v>4319</v>
      </c>
      <c r="Y33" s="1228" t="s">
        <v>1702</v>
      </c>
      <c r="Z33" s="1227" t="s">
        <v>4322</v>
      </c>
      <c r="AA33" s="1227" t="s">
        <v>4323</v>
      </c>
      <c r="AB33" s="1227" t="s">
        <v>4322</v>
      </c>
      <c r="AC33" s="1232" t="s">
        <v>4323</v>
      </c>
      <c r="AD33" s="74"/>
      <c r="AE33" s="75"/>
      <c r="AF33" s="75"/>
      <c r="AG33" s="75"/>
      <c r="AH33" s="75"/>
      <c r="AI33" s="75"/>
      <c r="AJ33" s="75"/>
      <c r="AK33" s="75"/>
    </row>
    <row r="34" spans="1:37" ht="45.75" thickTop="1" x14ac:dyDescent="0.2">
      <c r="A34" s="1226" t="s">
        <v>3733</v>
      </c>
      <c r="B34" s="1897"/>
      <c r="C34" s="1897"/>
      <c r="D34" s="1897"/>
      <c r="E34" s="1897"/>
      <c r="F34" s="1897"/>
      <c r="G34" s="1897"/>
      <c r="H34" s="1897"/>
      <c r="I34" s="1897" t="s">
        <v>3734</v>
      </c>
      <c r="J34" s="1897"/>
      <c r="K34" s="1897" t="s">
        <v>3735</v>
      </c>
      <c r="L34" s="1897" t="s">
        <v>1762</v>
      </c>
      <c r="M34" s="1897" t="s">
        <v>1762</v>
      </c>
      <c r="N34" s="1897" t="s">
        <v>3794</v>
      </c>
      <c r="O34" s="1897" t="s">
        <v>3794</v>
      </c>
      <c r="P34" s="2236" t="s">
        <v>3735</v>
      </c>
      <c r="Q34" s="1897" t="s">
        <v>3737</v>
      </c>
      <c r="R34" s="1897"/>
      <c r="S34" s="1897" t="s">
        <v>1762</v>
      </c>
      <c r="T34" s="1897" t="s">
        <v>733</v>
      </c>
      <c r="U34" s="1897" t="s">
        <v>1762</v>
      </c>
      <c r="V34" s="1897" t="s">
        <v>3735</v>
      </c>
      <c r="W34" s="1897"/>
      <c r="X34" s="1897" t="s">
        <v>3736</v>
      </c>
      <c r="Y34" s="1897"/>
      <c r="Z34" s="1897"/>
      <c r="AA34" s="1897"/>
      <c r="AB34" s="1897"/>
      <c r="AC34" s="1231"/>
      <c r="AD34" s="74"/>
      <c r="AE34" s="75"/>
      <c r="AF34" s="75"/>
      <c r="AG34" s="75"/>
      <c r="AH34" s="75"/>
      <c r="AI34" s="75"/>
      <c r="AJ34" s="75"/>
      <c r="AK34" s="75"/>
    </row>
    <row r="35" spans="1:37" ht="15.75" thickBot="1" x14ac:dyDescent="0.25">
      <c r="A35" s="1227"/>
      <c r="B35" s="1227"/>
      <c r="C35" s="1227"/>
      <c r="D35" s="1227"/>
      <c r="E35" s="1227"/>
      <c r="F35" s="1227"/>
      <c r="G35" s="1227"/>
      <c r="H35" s="1227"/>
      <c r="I35" s="1227"/>
      <c r="J35" s="1227"/>
      <c r="K35" s="1227"/>
      <c r="L35" s="1227"/>
      <c r="M35" s="1227"/>
      <c r="N35" s="1227"/>
      <c r="O35" s="1227"/>
      <c r="P35" s="2235"/>
      <c r="Q35" s="1227"/>
      <c r="R35" s="1227"/>
      <c r="S35" s="1227"/>
      <c r="T35" s="1227"/>
      <c r="U35" s="1227"/>
      <c r="V35" s="1227"/>
      <c r="W35" s="1227"/>
      <c r="X35" s="1227"/>
      <c r="Y35" s="1227"/>
      <c r="Z35" s="1227"/>
      <c r="AA35" s="1227"/>
      <c r="AB35" s="1227"/>
      <c r="AC35" s="1232"/>
      <c r="AD35" s="74"/>
      <c r="AE35" s="75"/>
      <c r="AF35" s="75"/>
      <c r="AG35" s="75"/>
      <c r="AH35" s="75"/>
      <c r="AI35" s="75"/>
      <c r="AJ35" s="75"/>
      <c r="AK35" s="75"/>
    </row>
    <row r="36" spans="1:37" ht="15.75" thickTop="1" x14ac:dyDescent="0.2">
      <c r="A36" s="1233"/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2237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4"/>
      <c r="AD36" s="74"/>
      <c r="AE36" s="75"/>
      <c r="AF36" s="75"/>
      <c r="AG36" s="75"/>
      <c r="AH36" s="75"/>
      <c r="AI36" s="75"/>
      <c r="AJ36" s="75"/>
      <c r="AK36" s="75"/>
    </row>
    <row r="37" spans="1:37" ht="30" x14ac:dyDescent="0.2">
      <c r="A37" s="1897" t="s">
        <v>396</v>
      </c>
      <c r="B37" s="1897" t="s">
        <v>397</v>
      </c>
      <c r="C37" s="1897" t="s">
        <v>398</v>
      </c>
      <c r="D37" s="1897" t="s">
        <v>284</v>
      </c>
      <c r="E37" s="1235">
        <v>9597508.7400000002</v>
      </c>
      <c r="F37" s="1897" t="s">
        <v>7</v>
      </c>
      <c r="G37" s="1897" t="s">
        <v>285</v>
      </c>
      <c r="H37" s="1897"/>
      <c r="I37" s="1897" t="s">
        <v>287</v>
      </c>
      <c r="J37" s="1897"/>
      <c r="K37" s="1897" t="s">
        <v>346</v>
      </c>
      <c r="L37" s="1897" t="s">
        <v>351</v>
      </c>
      <c r="M37" s="1897" t="s">
        <v>352</v>
      </c>
      <c r="N37" s="1230" t="s">
        <v>291</v>
      </c>
      <c r="O37" s="1230" t="s">
        <v>292</v>
      </c>
      <c r="P37" s="2236" t="s">
        <v>293</v>
      </c>
      <c r="Q37" s="1897" t="s">
        <v>342</v>
      </c>
      <c r="R37" s="1229">
        <v>9597508.7400000002</v>
      </c>
      <c r="S37" s="1897" t="s">
        <v>297</v>
      </c>
      <c r="T37" s="1897" t="s">
        <v>354</v>
      </c>
      <c r="U37" s="1897" t="s">
        <v>355</v>
      </c>
      <c r="V37" s="1897" t="s">
        <v>399</v>
      </c>
      <c r="W37" s="1230">
        <v>40798</v>
      </c>
      <c r="X37" s="1230">
        <v>40799</v>
      </c>
      <c r="Y37" s="1235">
        <v>9597508.7400000002</v>
      </c>
      <c r="Z37" s="1897" t="s">
        <v>311</v>
      </c>
      <c r="AA37" s="1897" t="s">
        <v>297</v>
      </c>
      <c r="AB37" s="1897" t="s">
        <v>311</v>
      </c>
      <c r="AC37" s="1231" t="s">
        <v>297</v>
      </c>
      <c r="AD37" s="73"/>
      <c r="AE37" s="1888"/>
      <c r="AF37" s="1888"/>
      <c r="AG37" s="1888"/>
      <c r="AH37" s="1888"/>
      <c r="AI37" s="1888"/>
      <c r="AJ37" s="1888"/>
      <c r="AK37" s="75"/>
    </row>
    <row r="38" spans="1:37" ht="30" x14ac:dyDescent="0.2">
      <c r="A38" s="1897" t="s">
        <v>400</v>
      </c>
      <c r="B38" s="1897" t="s">
        <v>401</v>
      </c>
      <c r="C38" s="1897" t="s">
        <v>402</v>
      </c>
      <c r="D38" s="1897" t="s">
        <v>6</v>
      </c>
      <c r="E38" s="1229">
        <v>24522608.960000001</v>
      </c>
      <c r="F38" s="1897" t="s">
        <v>7</v>
      </c>
      <c r="G38" s="1897" t="s">
        <v>285</v>
      </c>
      <c r="H38" s="1897" t="s">
        <v>286</v>
      </c>
      <c r="I38" s="1897" t="s">
        <v>287</v>
      </c>
      <c r="J38" s="1897"/>
      <c r="K38" s="1897" t="s">
        <v>346</v>
      </c>
      <c r="L38" s="1897" t="s">
        <v>336</v>
      </c>
      <c r="M38" s="1897" t="s">
        <v>337</v>
      </c>
      <c r="N38" s="1230" t="s">
        <v>291</v>
      </c>
      <c r="O38" s="1230" t="s">
        <v>292</v>
      </c>
      <c r="P38" s="2236" t="s">
        <v>293</v>
      </c>
      <c r="Q38" s="1897" t="s">
        <v>347</v>
      </c>
      <c r="R38" s="1229">
        <v>24522608.960000001</v>
      </c>
      <c r="S38" s="1897" t="s">
        <v>297</v>
      </c>
      <c r="T38" s="1897" t="s">
        <v>295</v>
      </c>
      <c r="U38" s="1897" t="s">
        <v>343</v>
      </c>
      <c r="V38" s="1897" t="s">
        <v>399</v>
      </c>
      <c r="W38" s="1230">
        <v>40742</v>
      </c>
      <c r="X38" s="1230">
        <v>40799</v>
      </c>
      <c r="Y38" s="1229">
        <v>24522608.960000001</v>
      </c>
      <c r="Z38" s="1897" t="s">
        <v>403</v>
      </c>
      <c r="AA38" s="1897" t="s">
        <v>297</v>
      </c>
      <c r="AB38" s="1897" t="s">
        <v>311</v>
      </c>
      <c r="AC38" s="1231" t="s">
        <v>297</v>
      </c>
      <c r="AD38" s="74"/>
      <c r="AE38" s="75"/>
      <c r="AF38" s="75"/>
      <c r="AG38" s="75"/>
      <c r="AH38" s="75"/>
      <c r="AI38" s="75"/>
      <c r="AJ38" s="75"/>
      <c r="AK38" s="75"/>
    </row>
    <row r="39" spans="1:37" ht="45" x14ac:dyDescent="0.2">
      <c r="A39" s="1897" t="s">
        <v>404</v>
      </c>
      <c r="B39" s="1897" t="s">
        <v>405</v>
      </c>
      <c r="C39" s="1897" t="s">
        <v>402</v>
      </c>
      <c r="D39" s="1897" t="s">
        <v>6</v>
      </c>
      <c r="E39" s="1229">
        <v>425523182.49000001</v>
      </c>
      <c r="F39" s="1897" t="s">
        <v>7</v>
      </c>
      <c r="G39" s="1897" t="s">
        <v>406</v>
      </c>
      <c r="H39" s="1897" t="s">
        <v>286</v>
      </c>
      <c r="I39" s="1897" t="s">
        <v>287</v>
      </c>
      <c r="J39" s="1897"/>
      <c r="K39" s="1897" t="s">
        <v>324</v>
      </c>
      <c r="L39" s="1897" t="s">
        <v>336</v>
      </c>
      <c r="M39" s="1897" t="s">
        <v>337</v>
      </c>
      <c r="N39" s="1230" t="s">
        <v>291</v>
      </c>
      <c r="O39" s="1230" t="s">
        <v>292</v>
      </c>
      <c r="P39" s="2236" t="s">
        <v>293</v>
      </c>
      <c r="Q39" s="1897" t="s">
        <v>347</v>
      </c>
      <c r="R39" s="1229">
        <v>425523182.49000001</v>
      </c>
      <c r="S39" s="1897" t="s">
        <v>297</v>
      </c>
      <c r="T39" s="1897" t="s">
        <v>328</v>
      </c>
      <c r="U39" s="1897" t="s">
        <v>329</v>
      </c>
      <c r="V39" s="1897" t="s">
        <v>330</v>
      </c>
      <c r="W39" s="1230">
        <v>40798</v>
      </c>
      <c r="X39" s="1230">
        <v>40799</v>
      </c>
      <c r="Y39" s="1229">
        <v>425523182.49000001</v>
      </c>
      <c r="Z39" s="1897" t="s">
        <v>407</v>
      </c>
      <c r="AA39" s="1897" t="s">
        <v>297</v>
      </c>
      <c r="AB39" s="1897" t="s">
        <v>299</v>
      </c>
      <c r="AC39" s="1231" t="s">
        <v>297</v>
      </c>
      <c r="AD39" s="75"/>
      <c r="AE39" s="75"/>
      <c r="AF39" s="75"/>
      <c r="AG39" s="75"/>
      <c r="AH39" s="75"/>
      <c r="AI39" s="75"/>
      <c r="AJ39" s="75"/>
      <c r="AK39" s="75"/>
    </row>
    <row r="40" spans="1:37" ht="30" x14ac:dyDescent="0.2">
      <c r="A40" s="1897" t="s">
        <v>408</v>
      </c>
      <c r="B40" s="1897" t="s">
        <v>405</v>
      </c>
      <c r="C40" s="1897" t="s">
        <v>402</v>
      </c>
      <c r="D40" s="1897" t="s">
        <v>6</v>
      </c>
      <c r="E40" s="1229">
        <v>26846012.210000001</v>
      </c>
      <c r="F40" s="1897" t="s">
        <v>7</v>
      </c>
      <c r="G40" s="1897" t="s">
        <v>285</v>
      </c>
      <c r="H40" s="1897" t="s">
        <v>286</v>
      </c>
      <c r="I40" s="1897" t="s">
        <v>287</v>
      </c>
      <c r="J40" s="1897"/>
      <c r="K40" s="1897" t="s">
        <v>324</v>
      </c>
      <c r="L40" s="1897" t="s">
        <v>336</v>
      </c>
      <c r="M40" s="1897" t="s">
        <v>337</v>
      </c>
      <c r="N40" s="1230" t="s">
        <v>291</v>
      </c>
      <c r="O40" s="1230" t="s">
        <v>292</v>
      </c>
      <c r="P40" s="2236" t="s">
        <v>293</v>
      </c>
      <c r="Q40" s="1897" t="s">
        <v>327</v>
      </c>
      <c r="R40" s="1229">
        <v>26846012.210000001</v>
      </c>
      <c r="S40" s="1897" t="s">
        <v>338</v>
      </c>
      <c r="T40" s="1897" t="s">
        <v>328</v>
      </c>
      <c r="U40" s="1897" t="s">
        <v>329</v>
      </c>
      <c r="V40" s="1897" t="s">
        <v>330</v>
      </c>
      <c r="W40" s="1230">
        <v>40798</v>
      </c>
      <c r="X40" s="1230">
        <v>40799</v>
      </c>
      <c r="Y40" s="1229">
        <v>26846012.210000001</v>
      </c>
      <c r="Z40" s="1897" t="s">
        <v>299</v>
      </c>
      <c r="AA40" s="1897" t="s">
        <v>297</v>
      </c>
      <c r="AB40" s="1897" t="s">
        <v>299</v>
      </c>
      <c r="AC40" s="1231" t="s">
        <v>297</v>
      </c>
      <c r="AD40" s="75"/>
      <c r="AE40" s="75"/>
      <c r="AF40" s="75"/>
      <c r="AG40" s="75"/>
      <c r="AH40" s="75"/>
      <c r="AI40" s="75"/>
      <c r="AJ40" s="75"/>
      <c r="AK40" s="75"/>
    </row>
    <row r="41" spans="1:37" ht="30" x14ac:dyDescent="0.2">
      <c r="A41" s="1897" t="s">
        <v>409</v>
      </c>
      <c r="B41" s="1897" t="s">
        <v>405</v>
      </c>
      <c r="C41" s="1897" t="s">
        <v>410</v>
      </c>
      <c r="D41" s="1897" t="s">
        <v>6</v>
      </c>
      <c r="E41" s="1229">
        <v>423110952.44999999</v>
      </c>
      <c r="F41" s="1897" t="s">
        <v>7</v>
      </c>
      <c r="G41" s="1897" t="s">
        <v>406</v>
      </c>
      <c r="H41" s="1897" t="s">
        <v>411</v>
      </c>
      <c r="I41" s="1897" t="s">
        <v>287</v>
      </c>
      <c r="J41" s="1897"/>
      <c r="K41" s="1897" t="s">
        <v>412</v>
      </c>
      <c r="L41" s="1897" t="s">
        <v>413</v>
      </c>
      <c r="M41" s="1897" t="s">
        <v>414</v>
      </c>
      <c r="N41" s="1230" t="s">
        <v>291</v>
      </c>
      <c r="O41" s="1230" t="s">
        <v>292</v>
      </c>
      <c r="P41" s="2236" t="s">
        <v>293</v>
      </c>
      <c r="Q41" s="1897" t="s">
        <v>415</v>
      </c>
      <c r="R41" s="1229">
        <v>423110952.44999999</v>
      </c>
      <c r="S41" s="1897" t="s">
        <v>383</v>
      </c>
      <c r="T41" s="1897" t="s">
        <v>416</v>
      </c>
      <c r="U41" s="1897" t="s">
        <v>417</v>
      </c>
      <c r="V41" s="1897" t="s">
        <v>418</v>
      </c>
      <c r="W41" s="1230">
        <v>40798</v>
      </c>
      <c r="X41" s="1230">
        <v>40799</v>
      </c>
      <c r="Y41" s="1229">
        <v>423110952.44999999</v>
      </c>
      <c r="Z41" s="1897" t="s">
        <v>311</v>
      </c>
      <c r="AA41" s="1897" t="s">
        <v>419</v>
      </c>
      <c r="AB41" s="1897" t="s">
        <v>311</v>
      </c>
      <c r="AC41" s="1231" t="s">
        <v>383</v>
      </c>
      <c r="AD41" s="75"/>
      <c r="AE41" s="75"/>
      <c r="AF41" s="75"/>
      <c r="AG41" s="75"/>
      <c r="AH41" s="75"/>
      <c r="AI41" s="75"/>
      <c r="AJ41" s="75"/>
      <c r="AK41" s="75"/>
    </row>
    <row r="42" spans="1:37" ht="30" x14ac:dyDescent="0.2">
      <c r="A42" s="1897" t="s">
        <v>420</v>
      </c>
      <c r="B42" s="1897" t="s">
        <v>421</v>
      </c>
      <c r="C42" s="1897" t="s">
        <v>422</v>
      </c>
      <c r="D42" s="1897" t="s">
        <v>6</v>
      </c>
      <c r="E42" s="1229">
        <v>177709823.75</v>
      </c>
      <c r="F42" s="1897" t="s">
        <v>7</v>
      </c>
      <c r="G42" s="1897" t="s">
        <v>285</v>
      </c>
      <c r="H42" s="1897" t="s">
        <v>411</v>
      </c>
      <c r="I42" s="1897" t="s">
        <v>287</v>
      </c>
      <c r="J42" s="1897"/>
      <c r="K42" s="1897" t="s">
        <v>412</v>
      </c>
      <c r="L42" s="1897" t="s">
        <v>413</v>
      </c>
      <c r="M42" s="1897" t="s">
        <v>414</v>
      </c>
      <c r="N42" s="1230" t="s">
        <v>291</v>
      </c>
      <c r="O42" s="1230" t="s">
        <v>292</v>
      </c>
      <c r="P42" s="2236" t="s">
        <v>293</v>
      </c>
      <c r="Q42" s="1897" t="s">
        <v>415</v>
      </c>
      <c r="R42" s="1229">
        <v>177709823.75</v>
      </c>
      <c r="S42" s="1897" t="s">
        <v>383</v>
      </c>
      <c r="T42" s="1897" t="s">
        <v>416</v>
      </c>
      <c r="U42" s="1897" t="s">
        <v>417</v>
      </c>
      <c r="V42" s="1897" t="s">
        <v>418</v>
      </c>
      <c r="W42" s="1230">
        <v>40798</v>
      </c>
      <c r="X42" s="1230">
        <v>40799</v>
      </c>
      <c r="Y42" s="1229">
        <v>177709823.75</v>
      </c>
      <c r="Z42" s="1897" t="s">
        <v>311</v>
      </c>
      <c r="AA42" s="1897" t="s">
        <v>419</v>
      </c>
      <c r="AB42" s="1897" t="s">
        <v>311</v>
      </c>
      <c r="AC42" s="1231" t="s">
        <v>383</v>
      </c>
      <c r="AD42" s="75"/>
      <c r="AE42" s="75"/>
      <c r="AF42" s="75"/>
      <c r="AG42" s="75"/>
      <c r="AH42" s="75"/>
      <c r="AI42" s="75"/>
      <c r="AJ42" s="75"/>
      <c r="AK42" s="75"/>
    </row>
    <row r="43" spans="1:37" ht="30" x14ac:dyDescent="0.2">
      <c r="A43" s="1897" t="s">
        <v>423</v>
      </c>
      <c r="B43" s="1897" t="s">
        <v>424</v>
      </c>
      <c r="C43" s="1897" t="s">
        <v>425</v>
      </c>
      <c r="D43" s="1897" t="s">
        <v>6</v>
      </c>
      <c r="E43" s="1229">
        <v>84413387.849999994</v>
      </c>
      <c r="F43" s="1897" t="s">
        <v>7</v>
      </c>
      <c r="G43" s="1897" t="s">
        <v>285</v>
      </c>
      <c r="H43" s="1897" t="s">
        <v>411</v>
      </c>
      <c r="I43" s="1897" t="s">
        <v>287</v>
      </c>
      <c r="J43" s="1897"/>
      <c r="K43" s="1897" t="s">
        <v>412</v>
      </c>
      <c r="L43" s="1897" t="s">
        <v>413</v>
      </c>
      <c r="M43" s="1897" t="s">
        <v>414</v>
      </c>
      <c r="N43" s="1230" t="s">
        <v>291</v>
      </c>
      <c r="O43" s="1230" t="s">
        <v>292</v>
      </c>
      <c r="P43" s="2236" t="s">
        <v>293</v>
      </c>
      <c r="Q43" s="1897" t="s">
        <v>415</v>
      </c>
      <c r="R43" s="1229">
        <v>84413387.849999994</v>
      </c>
      <c r="S43" s="1897" t="s">
        <v>383</v>
      </c>
      <c r="T43" s="1897" t="s">
        <v>416</v>
      </c>
      <c r="U43" s="1897" t="s">
        <v>417</v>
      </c>
      <c r="V43" s="1897" t="s">
        <v>418</v>
      </c>
      <c r="W43" s="1230">
        <v>40798</v>
      </c>
      <c r="X43" s="1230">
        <v>40799</v>
      </c>
      <c r="Y43" s="1229">
        <v>84413387.849999994</v>
      </c>
      <c r="Z43" s="1897" t="s">
        <v>311</v>
      </c>
      <c r="AA43" s="1897" t="s">
        <v>383</v>
      </c>
      <c r="AB43" s="1897" t="s">
        <v>311</v>
      </c>
      <c r="AC43" s="1231" t="s">
        <v>383</v>
      </c>
      <c r="AD43" s="75"/>
      <c r="AE43" s="75"/>
      <c r="AF43" s="75"/>
      <c r="AG43" s="75"/>
      <c r="AH43" s="75"/>
      <c r="AI43" s="75"/>
      <c r="AJ43" s="75"/>
      <c r="AK43" s="75"/>
    </row>
    <row r="44" spans="1:37" ht="30" x14ac:dyDescent="0.2">
      <c r="A44" s="1897" t="s">
        <v>426</v>
      </c>
      <c r="B44" s="1897" t="s">
        <v>427</v>
      </c>
      <c r="C44" s="1897" t="s">
        <v>402</v>
      </c>
      <c r="D44" s="1897" t="s">
        <v>6</v>
      </c>
      <c r="E44" s="1229">
        <v>130694589.08</v>
      </c>
      <c r="F44" s="1897" t="s">
        <v>7</v>
      </c>
      <c r="G44" s="1897" t="s">
        <v>285</v>
      </c>
      <c r="H44" s="1897" t="s">
        <v>428</v>
      </c>
      <c r="I44" s="1897" t="s">
        <v>287</v>
      </c>
      <c r="J44" s="1897"/>
      <c r="K44" s="1897" t="s">
        <v>429</v>
      </c>
      <c r="L44" s="1897" t="s">
        <v>430</v>
      </c>
      <c r="M44" s="1897" t="s">
        <v>431</v>
      </c>
      <c r="N44" s="1230" t="s">
        <v>291</v>
      </c>
      <c r="O44" s="1230" t="s">
        <v>292</v>
      </c>
      <c r="P44" s="2236" t="s">
        <v>293</v>
      </c>
      <c r="Q44" s="1897" t="s">
        <v>432</v>
      </c>
      <c r="R44" s="1229">
        <v>130694589.08</v>
      </c>
      <c r="S44" s="1897" t="s">
        <v>297</v>
      </c>
      <c r="T44" s="1897" t="s">
        <v>433</v>
      </c>
      <c r="U44" s="1897" t="s">
        <v>434</v>
      </c>
      <c r="V44" s="1897" t="s">
        <v>435</v>
      </c>
      <c r="W44" s="1230">
        <v>40798</v>
      </c>
      <c r="X44" s="1230">
        <v>40799</v>
      </c>
      <c r="Y44" s="1229">
        <v>130694589.08</v>
      </c>
      <c r="Z44" s="1897" t="s">
        <v>436</v>
      </c>
      <c r="AA44" s="1231" t="s">
        <v>383</v>
      </c>
      <c r="AB44" s="1897" t="s">
        <v>311</v>
      </c>
      <c r="AC44" s="1231" t="s">
        <v>383</v>
      </c>
      <c r="AD44" s="75"/>
      <c r="AE44" s="75"/>
      <c r="AF44" s="75"/>
      <c r="AG44" s="75"/>
      <c r="AH44" s="75"/>
      <c r="AI44" s="75"/>
      <c r="AJ44" s="75"/>
      <c r="AK44" s="75"/>
    </row>
    <row r="45" spans="1:37" ht="45" x14ac:dyDescent="0.2">
      <c r="A45" s="1897" t="s">
        <v>437</v>
      </c>
      <c r="B45" s="1897" t="s">
        <v>438</v>
      </c>
      <c r="C45" s="1897" t="s">
        <v>402</v>
      </c>
      <c r="D45" s="1897" t="s">
        <v>6</v>
      </c>
      <c r="E45" s="1229">
        <v>361958888.57999998</v>
      </c>
      <c r="F45" s="1897" t="s">
        <v>7</v>
      </c>
      <c r="G45" s="1897" t="s">
        <v>406</v>
      </c>
      <c r="H45" s="1897" t="s">
        <v>428</v>
      </c>
      <c r="I45" s="1897" t="s">
        <v>287</v>
      </c>
      <c r="J45" s="1897"/>
      <c r="K45" s="1897" t="s">
        <v>429</v>
      </c>
      <c r="L45" s="1897" t="s">
        <v>430</v>
      </c>
      <c r="M45" s="1897" t="s">
        <v>431</v>
      </c>
      <c r="N45" s="1230" t="s">
        <v>291</v>
      </c>
      <c r="O45" s="1230" t="s">
        <v>292</v>
      </c>
      <c r="P45" s="2236" t="s">
        <v>293</v>
      </c>
      <c r="Q45" s="1897" t="s">
        <v>432</v>
      </c>
      <c r="R45" s="1229">
        <v>361958888.57999998</v>
      </c>
      <c r="S45" s="1897" t="s">
        <v>297</v>
      </c>
      <c r="T45" s="1897" t="s">
        <v>433</v>
      </c>
      <c r="U45" s="1897" t="s">
        <v>434</v>
      </c>
      <c r="V45" s="1897" t="s">
        <v>435</v>
      </c>
      <c r="W45" s="1230">
        <v>40798</v>
      </c>
      <c r="X45" s="1230">
        <v>40799</v>
      </c>
      <c r="Y45" s="1229">
        <v>361958888.57999998</v>
      </c>
      <c r="Z45" s="1897" t="s">
        <v>436</v>
      </c>
      <c r="AA45" s="1897" t="s">
        <v>383</v>
      </c>
      <c r="AB45" s="1897" t="s">
        <v>311</v>
      </c>
      <c r="AC45" s="1231" t="s">
        <v>383</v>
      </c>
      <c r="AD45" s="75"/>
      <c r="AE45" s="75"/>
      <c r="AF45" s="75"/>
      <c r="AG45" s="75"/>
      <c r="AH45" s="75"/>
      <c r="AI45" s="75"/>
      <c r="AJ45" s="75"/>
      <c r="AK45" s="75"/>
    </row>
    <row r="46" spans="1:37" ht="30" x14ac:dyDescent="0.2">
      <c r="A46" s="1897" t="s">
        <v>439</v>
      </c>
      <c r="B46" s="1897" t="s">
        <v>440</v>
      </c>
      <c r="C46" s="1897" t="s">
        <v>402</v>
      </c>
      <c r="D46" s="1897" t="s">
        <v>6</v>
      </c>
      <c r="E46" s="1229">
        <v>298012788.47000003</v>
      </c>
      <c r="F46" s="1897" t="s">
        <v>7</v>
      </c>
      <c r="G46" s="1897" t="s">
        <v>406</v>
      </c>
      <c r="H46" s="1897" t="s">
        <v>428</v>
      </c>
      <c r="I46" s="1897" t="s">
        <v>287</v>
      </c>
      <c r="J46" s="1897"/>
      <c r="K46" s="1897" t="s">
        <v>429</v>
      </c>
      <c r="L46" s="1897" t="s">
        <v>430</v>
      </c>
      <c r="M46" s="1897" t="s">
        <v>431</v>
      </c>
      <c r="N46" s="1230" t="s">
        <v>291</v>
      </c>
      <c r="O46" s="1230" t="s">
        <v>292</v>
      </c>
      <c r="P46" s="2236" t="s">
        <v>293</v>
      </c>
      <c r="Q46" s="1897" t="s">
        <v>432</v>
      </c>
      <c r="R46" s="1229">
        <v>298012788.47000003</v>
      </c>
      <c r="S46" s="1897" t="s">
        <v>297</v>
      </c>
      <c r="T46" s="1897" t="s">
        <v>433</v>
      </c>
      <c r="U46" s="1897" t="s">
        <v>434</v>
      </c>
      <c r="V46" s="1897" t="s">
        <v>435</v>
      </c>
      <c r="W46" s="1230">
        <v>40798</v>
      </c>
      <c r="X46" s="1230">
        <v>40799</v>
      </c>
      <c r="Y46" s="1229">
        <v>298012788.47000003</v>
      </c>
      <c r="Z46" s="1897" t="s">
        <v>436</v>
      </c>
      <c r="AA46" s="1897" t="s">
        <v>383</v>
      </c>
      <c r="AB46" s="1897" t="s">
        <v>311</v>
      </c>
      <c r="AC46" s="1231" t="s">
        <v>383</v>
      </c>
      <c r="AD46" s="75"/>
      <c r="AE46" s="75"/>
      <c r="AF46" s="75"/>
      <c r="AG46" s="75"/>
      <c r="AH46" s="75"/>
      <c r="AI46" s="75"/>
      <c r="AJ46" s="75"/>
      <c r="AK46" s="75"/>
    </row>
    <row r="47" spans="1:37" ht="45" x14ac:dyDescent="0.2">
      <c r="A47" s="1897" t="s">
        <v>441</v>
      </c>
      <c r="B47" s="1897" t="s">
        <v>442</v>
      </c>
      <c r="C47" s="1897" t="s">
        <v>402</v>
      </c>
      <c r="D47" s="1897" t="s">
        <v>6</v>
      </c>
      <c r="E47" s="1229">
        <v>385026132.87</v>
      </c>
      <c r="F47" s="1897" t="s">
        <v>7</v>
      </c>
      <c r="G47" s="1897" t="s">
        <v>406</v>
      </c>
      <c r="H47" s="1897" t="s">
        <v>428</v>
      </c>
      <c r="I47" s="1897" t="s">
        <v>287</v>
      </c>
      <c r="J47" s="1897"/>
      <c r="K47" s="1897" t="s">
        <v>429</v>
      </c>
      <c r="L47" s="1897" t="s">
        <v>430</v>
      </c>
      <c r="M47" s="1897" t="s">
        <v>431</v>
      </c>
      <c r="N47" s="1230" t="s">
        <v>291</v>
      </c>
      <c r="O47" s="1230" t="s">
        <v>292</v>
      </c>
      <c r="P47" s="2236" t="s">
        <v>293</v>
      </c>
      <c r="Q47" s="1897" t="s">
        <v>432</v>
      </c>
      <c r="R47" s="1229">
        <v>385026132.87</v>
      </c>
      <c r="S47" s="1897" t="s">
        <v>297</v>
      </c>
      <c r="T47" s="1897" t="s">
        <v>433</v>
      </c>
      <c r="U47" s="1897" t="s">
        <v>434</v>
      </c>
      <c r="V47" s="1897" t="s">
        <v>435</v>
      </c>
      <c r="W47" s="1230">
        <v>40798</v>
      </c>
      <c r="X47" s="1230">
        <v>40799</v>
      </c>
      <c r="Y47" s="1229">
        <v>385026132.87</v>
      </c>
      <c r="Z47" s="1897" t="s">
        <v>436</v>
      </c>
      <c r="AA47" s="1897" t="s">
        <v>383</v>
      </c>
      <c r="AB47" s="1897" t="s">
        <v>311</v>
      </c>
      <c r="AC47" s="1231" t="s">
        <v>383</v>
      </c>
      <c r="AD47" s="75"/>
      <c r="AE47" s="75"/>
      <c r="AF47" s="75"/>
      <c r="AG47" s="75"/>
      <c r="AH47" s="75"/>
      <c r="AI47" s="75"/>
      <c r="AJ47" s="75"/>
      <c r="AK47" s="75"/>
    </row>
    <row r="48" spans="1:37" ht="30" x14ac:dyDescent="0.2">
      <c r="A48" s="1897" t="s">
        <v>443</v>
      </c>
      <c r="B48" s="1897" t="s">
        <v>444</v>
      </c>
      <c r="C48" s="1897" t="s">
        <v>402</v>
      </c>
      <c r="D48" s="1897" t="s">
        <v>6</v>
      </c>
      <c r="E48" s="1229">
        <v>47347219.630000003</v>
      </c>
      <c r="F48" s="1897" t="s">
        <v>7</v>
      </c>
      <c r="G48" s="1897" t="s">
        <v>285</v>
      </c>
      <c r="H48" s="1897" t="s">
        <v>428</v>
      </c>
      <c r="I48" s="1897" t="s">
        <v>287</v>
      </c>
      <c r="J48" s="1897"/>
      <c r="K48" s="1897" t="s">
        <v>429</v>
      </c>
      <c r="L48" s="1897" t="s">
        <v>430</v>
      </c>
      <c r="M48" s="1897" t="s">
        <v>431</v>
      </c>
      <c r="N48" s="1230" t="s">
        <v>291</v>
      </c>
      <c r="O48" s="1230" t="s">
        <v>292</v>
      </c>
      <c r="P48" s="2236" t="s">
        <v>293</v>
      </c>
      <c r="Q48" s="1897" t="s">
        <v>432</v>
      </c>
      <c r="R48" s="1229">
        <v>47347219.630000003</v>
      </c>
      <c r="S48" s="1897" t="s">
        <v>297</v>
      </c>
      <c r="T48" s="1897" t="s">
        <v>433</v>
      </c>
      <c r="U48" s="1897" t="s">
        <v>434</v>
      </c>
      <c r="V48" s="1897" t="s">
        <v>435</v>
      </c>
      <c r="W48" s="1230">
        <v>40798</v>
      </c>
      <c r="X48" s="1230">
        <v>40799</v>
      </c>
      <c r="Y48" s="1229">
        <v>47347219.630000003</v>
      </c>
      <c r="Z48" s="1897" t="s">
        <v>436</v>
      </c>
      <c r="AA48" s="1897" t="s">
        <v>383</v>
      </c>
      <c r="AB48" s="1897" t="s">
        <v>311</v>
      </c>
      <c r="AC48" s="1231" t="s">
        <v>383</v>
      </c>
      <c r="AD48" s="75"/>
      <c r="AE48" s="75"/>
      <c r="AF48" s="75"/>
      <c r="AG48" s="75"/>
      <c r="AH48" s="75"/>
      <c r="AI48" s="75"/>
      <c r="AJ48" s="75"/>
      <c r="AK48" s="75"/>
    </row>
    <row r="49" spans="1:37" ht="30" x14ac:dyDescent="0.2">
      <c r="A49" s="1897" t="s">
        <v>445</v>
      </c>
      <c r="B49" s="1897" t="s">
        <v>446</v>
      </c>
      <c r="C49" s="1897" t="s">
        <v>402</v>
      </c>
      <c r="D49" s="1897" t="s">
        <v>6</v>
      </c>
      <c r="E49" s="1229">
        <v>70418274.159999996</v>
      </c>
      <c r="F49" s="1897" t="s">
        <v>7</v>
      </c>
      <c r="G49" s="1897" t="s">
        <v>285</v>
      </c>
      <c r="H49" s="1897" t="s">
        <v>428</v>
      </c>
      <c r="I49" s="1897" t="s">
        <v>287</v>
      </c>
      <c r="J49" s="1897"/>
      <c r="K49" s="1897" t="s">
        <v>429</v>
      </c>
      <c r="L49" s="1897" t="s">
        <v>430</v>
      </c>
      <c r="M49" s="1897" t="s">
        <v>431</v>
      </c>
      <c r="N49" s="1230" t="s">
        <v>291</v>
      </c>
      <c r="O49" s="1230" t="s">
        <v>292</v>
      </c>
      <c r="P49" s="2236" t="s">
        <v>293</v>
      </c>
      <c r="Q49" s="1897" t="s">
        <v>432</v>
      </c>
      <c r="R49" s="1229">
        <v>70418274.159999996</v>
      </c>
      <c r="S49" s="1897" t="s">
        <v>297</v>
      </c>
      <c r="T49" s="1897" t="s">
        <v>433</v>
      </c>
      <c r="U49" s="1897" t="s">
        <v>434</v>
      </c>
      <c r="V49" s="1897" t="s">
        <v>435</v>
      </c>
      <c r="W49" s="1230">
        <v>40798</v>
      </c>
      <c r="X49" s="1230">
        <v>40799</v>
      </c>
      <c r="Y49" s="1229">
        <v>70418274.159999996</v>
      </c>
      <c r="Z49" s="1897" t="s">
        <v>436</v>
      </c>
      <c r="AA49" s="1897" t="s">
        <v>383</v>
      </c>
      <c r="AB49" s="1897" t="s">
        <v>311</v>
      </c>
      <c r="AC49" s="1231" t="s">
        <v>383</v>
      </c>
      <c r="AD49" s="75"/>
      <c r="AE49" s="75"/>
      <c r="AF49" s="75"/>
      <c r="AG49" s="75"/>
      <c r="AH49" s="75"/>
      <c r="AI49" s="75"/>
      <c r="AJ49" s="75"/>
      <c r="AK49" s="75"/>
    </row>
    <row r="50" spans="1:37" ht="30" x14ac:dyDescent="0.2">
      <c r="A50" s="1897" t="s">
        <v>447</v>
      </c>
      <c r="B50" s="1897" t="s">
        <v>448</v>
      </c>
      <c r="C50" s="1897" t="s">
        <v>402</v>
      </c>
      <c r="D50" s="1897" t="s">
        <v>6</v>
      </c>
      <c r="E50" s="1229">
        <v>6460895.8799999999</v>
      </c>
      <c r="F50" s="1897" t="s">
        <v>7</v>
      </c>
      <c r="G50" s="1897" t="s">
        <v>285</v>
      </c>
      <c r="H50" s="1897" t="s">
        <v>428</v>
      </c>
      <c r="I50" s="1897" t="s">
        <v>287</v>
      </c>
      <c r="J50" s="1897"/>
      <c r="K50" s="1897" t="s">
        <v>429</v>
      </c>
      <c r="L50" s="1897" t="s">
        <v>430</v>
      </c>
      <c r="M50" s="1897" t="s">
        <v>431</v>
      </c>
      <c r="N50" s="1230" t="s">
        <v>291</v>
      </c>
      <c r="O50" s="1230" t="s">
        <v>292</v>
      </c>
      <c r="P50" s="2236" t="s">
        <v>293</v>
      </c>
      <c r="Q50" s="1897" t="s">
        <v>432</v>
      </c>
      <c r="R50" s="1229">
        <v>6460895.8799999999</v>
      </c>
      <c r="S50" s="1897" t="s">
        <v>297</v>
      </c>
      <c r="T50" s="1897" t="s">
        <v>433</v>
      </c>
      <c r="U50" s="1897" t="s">
        <v>434</v>
      </c>
      <c r="V50" s="1897" t="s">
        <v>435</v>
      </c>
      <c r="W50" s="1230">
        <v>40798</v>
      </c>
      <c r="X50" s="1230">
        <v>40799</v>
      </c>
      <c r="Y50" s="1229">
        <v>6460895.8799999999</v>
      </c>
      <c r="Z50" s="1897" t="s">
        <v>436</v>
      </c>
      <c r="AA50" s="1897" t="s">
        <v>383</v>
      </c>
      <c r="AB50" s="1897" t="s">
        <v>311</v>
      </c>
      <c r="AC50" s="1231" t="s">
        <v>383</v>
      </c>
      <c r="AD50" s="75"/>
      <c r="AE50" s="75"/>
      <c r="AF50" s="75"/>
      <c r="AG50" s="75"/>
      <c r="AH50" s="75"/>
      <c r="AI50" s="75"/>
      <c r="AJ50" s="75"/>
      <c r="AK50" s="75"/>
    </row>
    <row r="51" spans="1:37" ht="30" x14ac:dyDescent="0.2">
      <c r="A51" s="1897" t="s">
        <v>449</v>
      </c>
      <c r="B51" s="1897" t="s">
        <v>450</v>
      </c>
      <c r="C51" s="1897" t="s">
        <v>402</v>
      </c>
      <c r="D51" s="1897" t="s">
        <v>6</v>
      </c>
      <c r="E51" s="1229">
        <v>147844557.78</v>
      </c>
      <c r="F51" s="1897" t="s">
        <v>7</v>
      </c>
      <c r="G51" s="1897" t="s">
        <v>285</v>
      </c>
      <c r="H51" s="1897" t="s">
        <v>428</v>
      </c>
      <c r="I51" s="1897" t="s">
        <v>287</v>
      </c>
      <c r="J51" s="1897"/>
      <c r="K51" s="1897" t="s">
        <v>429</v>
      </c>
      <c r="L51" s="1897" t="s">
        <v>430</v>
      </c>
      <c r="M51" s="1897" t="s">
        <v>431</v>
      </c>
      <c r="N51" s="1230" t="s">
        <v>291</v>
      </c>
      <c r="O51" s="1230" t="s">
        <v>292</v>
      </c>
      <c r="P51" s="2236" t="s">
        <v>293</v>
      </c>
      <c r="Q51" s="1897" t="s">
        <v>432</v>
      </c>
      <c r="R51" s="1229">
        <v>147844557.78</v>
      </c>
      <c r="S51" s="1897" t="s">
        <v>297</v>
      </c>
      <c r="T51" s="1897" t="s">
        <v>433</v>
      </c>
      <c r="U51" s="1897" t="s">
        <v>434</v>
      </c>
      <c r="V51" s="1897" t="s">
        <v>435</v>
      </c>
      <c r="W51" s="1230">
        <v>40798</v>
      </c>
      <c r="X51" s="1230">
        <v>40799</v>
      </c>
      <c r="Y51" s="1229">
        <v>147844557.78</v>
      </c>
      <c r="Z51" s="1897" t="s">
        <v>436</v>
      </c>
      <c r="AA51" s="1897" t="s">
        <v>383</v>
      </c>
      <c r="AB51" s="1897" t="s">
        <v>311</v>
      </c>
      <c r="AC51" s="1231" t="s">
        <v>383</v>
      </c>
      <c r="AD51" s="75"/>
      <c r="AE51" s="75"/>
      <c r="AF51" s="75"/>
      <c r="AG51" s="75"/>
      <c r="AH51" s="75"/>
      <c r="AI51" s="75"/>
      <c r="AJ51" s="75"/>
      <c r="AK51" s="75"/>
    </row>
    <row r="52" spans="1:37" ht="30" x14ac:dyDescent="0.2">
      <c r="A52" s="1897" t="s">
        <v>451</v>
      </c>
      <c r="B52" s="1897" t="s">
        <v>452</v>
      </c>
      <c r="C52" s="1897" t="s">
        <v>402</v>
      </c>
      <c r="D52" s="1897" t="s">
        <v>6</v>
      </c>
      <c r="E52" s="1229">
        <v>15258444.84</v>
      </c>
      <c r="F52" s="1897" t="s">
        <v>7</v>
      </c>
      <c r="G52" s="1897" t="s">
        <v>285</v>
      </c>
      <c r="H52" s="1897" t="s">
        <v>428</v>
      </c>
      <c r="I52" s="1897" t="s">
        <v>287</v>
      </c>
      <c r="J52" s="1897"/>
      <c r="K52" s="1897" t="s">
        <v>429</v>
      </c>
      <c r="L52" s="1897" t="s">
        <v>430</v>
      </c>
      <c r="M52" s="1897" t="s">
        <v>431</v>
      </c>
      <c r="N52" s="1230" t="s">
        <v>291</v>
      </c>
      <c r="O52" s="1230" t="s">
        <v>292</v>
      </c>
      <c r="P52" s="2236" t="s">
        <v>293</v>
      </c>
      <c r="Q52" s="1897" t="s">
        <v>432</v>
      </c>
      <c r="R52" s="1229">
        <v>15258444.84</v>
      </c>
      <c r="S52" s="1897" t="s">
        <v>297</v>
      </c>
      <c r="T52" s="1897" t="s">
        <v>433</v>
      </c>
      <c r="U52" s="1897" t="s">
        <v>434</v>
      </c>
      <c r="V52" s="1897" t="s">
        <v>435</v>
      </c>
      <c r="W52" s="1230">
        <v>40798</v>
      </c>
      <c r="X52" s="1230">
        <v>40799</v>
      </c>
      <c r="Y52" s="1229">
        <v>15258444.84</v>
      </c>
      <c r="Z52" s="1897" t="s">
        <v>436</v>
      </c>
      <c r="AA52" s="1897" t="s">
        <v>383</v>
      </c>
      <c r="AB52" s="1897" t="s">
        <v>311</v>
      </c>
      <c r="AC52" s="1231" t="s">
        <v>383</v>
      </c>
      <c r="AD52" s="75"/>
      <c r="AE52" s="75"/>
      <c r="AF52" s="75"/>
      <c r="AG52" s="75"/>
      <c r="AH52" s="75"/>
      <c r="AI52" s="75"/>
      <c r="AJ52" s="75"/>
      <c r="AK52" s="75"/>
    </row>
    <row r="53" spans="1:37" ht="30" x14ac:dyDescent="0.2">
      <c r="A53" s="1897" t="s">
        <v>453</v>
      </c>
      <c r="B53" s="1897" t="s">
        <v>454</v>
      </c>
      <c r="C53" s="1897" t="s">
        <v>402</v>
      </c>
      <c r="D53" s="1897" t="s">
        <v>6</v>
      </c>
      <c r="E53" s="1229">
        <v>38144569.490000002</v>
      </c>
      <c r="F53" s="1897" t="s">
        <v>7</v>
      </c>
      <c r="G53" s="1897" t="s">
        <v>285</v>
      </c>
      <c r="H53" s="1897" t="s">
        <v>286</v>
      </c>
      <c r="I53" s="1897" t="s">
        <v>287</v>
      </c>
      <c r="J53" s="1897"/>
      <c r="K53" s="1230" t="s">
        <v>378</v>
      </c>
      <c r="L53" s="1897" t="s">
        <v>379</v>
      </c>
      <c r="M53" s="1897" t="s">
        <v>380</v>
      </c>
      <c r="N53" s="1230" t="s">
        <v>291</v>
      </c>
      <c r="O53" s="1230" t="s">
        <v>292</v>
      </c>
      <c r="P53" s="2236" t="s">
        <v>293</v>
      </c>
      <c r="Q53" s="1897" t="s">
        <v>382</v>
      </c>
      <c r="R53" s="1897">
        <v>38144569.490000002</v>
      </c>
      <c r="S53" s="1897" t="s">
        <v>297</v>
      </c>
      <c r="T53" s="1897" t="s">
        <v>384</v>
      </c>
      <c r="U53" s="1897" t="s">
        <v>385</v>
      </c>
      <c r="V53" s="1897" t="s">
        <v>455</v>
      </c>
      <c r="W53" s="1230">
        <v>40798</v>
      </c>
      <c r="X53" s="1230">
        <v>40799</v>
      </c>
      <c r="Y53" s="1897">
        <v>38144569.490000002</v>
      </c>
      <c r="Z53" s="1897" t="s">
        <v>387</v>
      </c>
      <c r="AA53" s="1897" t="s">
        <v>297</v>
      </c>
      <c r="AB53" s="1897" t="s">
        <v>387</v>
      </c>
      <c r="AC53" s="1897" t="s">
        <v>297</v>
      </c>
      <c r="AD53" s="75"/>
      <c r="AE53" s="75"/>
      <c r="AF53" s="75"/>
      <c r="AG53" s="75"/>
      <c r="AH53" s="75"/>
      <c r="AI53" s="75"/>
      <c r="AJ53" s="75"/>
      <c r="AK53" s="75"/>
    </row>
    <row r="54" spans="1:37" ht="15" customHeight="1" x14ac:dyDescent="0.2">
      <c r="A54" s="1897"/>
      <c r="B54" s="1897"/>
      <c r="C54" s="1897"/>
      <c r="D54" s="1897" t="s">
        <v>6</v>
      </c>
      <c r="E54" s="1897"/>
      <c r="F54" s="1897"/>
      <c r="G54" s="1897" t="s">
        <v>285</v>
      </c>
      <c r="H54" s="1897"/>
      <c r="I54" s="1897"/>
      <c r="J54" s="1897"/>
      <c r="K54" s="1897"/>
      <c r="L54" s="1897"/>
      <c r="M54" s="1897"/>
      <c r="N54" s="1897"/>
      <c r="O54" s="1230" t="s">
        <v>292</v>
      </c>
      <c r="P54" s="2236" t="s">
        <v>293</v>
      </c>
      <c r="Q54" s="1897"/>
      <c r="R54" s="1897"/>
      <c r="S54" s="1897" t="s">
        <v>297</v>
      </c>
      <c r="T54" s="1897"/>
      <c r="U54" s="1897"/>
      <c r="V54" s="1897"/>
      <c r="W54" s="1230">
        <v>40798</v>
      </c>
      <c r="X54" s="1230">
        <v>40799</v>
      </c>
      <c r="Y54" s="1897"/>
      <c r="Z54" s="1897"/>
      <c r="AA54" s="1897"/>
      <c r="AB54" s="1897"/>
      <c r="AC54" s="1231"/>
      <c r="AD54" s="75"/>
      <c r="AE54" s="75"/>
      <c r="AF54" s="75"/>
      <c r="AG54" s="75"/>
      <c r="AH54" s="75"/>
      <c r="AI54" s="75"/>
      <c r="AJ54" s="75"/>
      <c r="AK54" s="75"/>
    </row>
    <row r="55" spans="1:37" ht="30" x14ac:dyDescent="0.2">
      <c r="A55" s="1897" t="s">
        <v>456</v>
      </c>
      <c r="B55" s="1897" t="s">
        <v>457</v>
      </c>
      <c r="C55" s="1897" t="s">
        <v>402</v>
      </c>
      <c r="D55" s="1897" t="s">
        <v>6</v>
      </c>
      <c r="E55" s="1229">
        <v>95241444.019999996</v>
      </c>
      <c r="F55" s="1897" t="s">
        <v>7</v>
      </c>
      <c r="G55" s="1897" t="s">
        <v>285</v>
      </c>
      <c r="H55" s="1897" t="s">
        <v>286</v>
      </c>
      <c r="I55" s="1897" t="s">
        <v>287</v>
      </c>
      <c r="J55" s="1897"/>
      <c r="K55" s="1230" t="s">
        <v>378</v>
      </c>
      <c r="L55" s="1897" t="s">
        <v>379</v>
      </c>
      <c r="M55" s="1897" t="s">
        <v>380</v>
      </c>
      <c r="N55" s="1230" t="s">
        <v>291</v>
      </c>
      <c r="O55" s="1230" t="s">
        <v>292</v>
      </c>
      <c r="P55" s="2236" t="s">
        <v>293</v>
      </c>
      <c r="Q55" s="1897" t="s">
        <v>382</v>
      </c>
      <c r="R55" s="1229">
        <v>95241444.019999996</v>
      </c>
      <c r="S55" s="1897" t="s">
        <v>297</v>
      </c>
      <c r="T55" s="1897" t="s">
        <v>384</v>
      </c>
      <c r="U55" s="1897" t="s">
        <v>385</v>
      </c>
      <c r="V55" s="1897" t="s">
        <v>455</v>
      </c>
      <c r="W55" s="1230">
        <v>40798</v>
      </c>
      <c r="X55" s="1230">
        <v>40799</v>
      </c>
      <c r="Y55" s="1229">
        <v>95241444.019999996</v>
      </c>
      <c r="Z55" s="1897" t="s">
        <v>387</v>
      </c>
      <c r="AA55" s="1897" t="s">
        <v>297</v>
      </c>
      <c r="AB55" s="1897" t="s">
        <v>387</v>
      </c>
      <c r="AC55" s="1897" t="s">
        <v>297</v>
      </c>
      <c r="AD55" s="75"/>
      <c r="AE55" s="75"/>
      <c r="AF55" s="75"/>
      <c r="AG55" s="75"/>
      <c r="AH55" s="75"/>
      <c r="AI55" s="75"/>
      <c r="AJ55" s="75"/>
      <c r="AK55" s="75"/>
    </row>
    <row r="56" spans="1:37" ht="14.25" customHeight="1" x14ac:dyDescent="0.2">
      <c r="A56" s="1897"/>
      <c r="B56" s="1897"/>
      <c r="C56" s="1897"/>
      <c r="D56" s="1897" t="s">
        <v>6</v>
      </c>
      <c r="E56" s="1897"/>
      <c r="F56" s="1897"/>
      <c r="G56" s="1897" t="s">
        <v>285</v>
      </c>
      <c r="H56" s="1897"/>
      <c r="I56" s="1897"/>
      <c r="J56" s="1897"/>
      <c r="K56" s="1897"/>
      <c r="L56" s="1897"/>
      <c r="M56" s="1897"/>
      <c r="N56" s="1897"/>
      <c r="O56" s="1230" t="s">
        <v>292</v>
      </c>
      <c r="P56" s="2236" t="s">
        <v>293</v>
      </c>
      <c r="Q56" s="1897"/>
      <c r="R56" s="1897"/>
      <c r="S56" s="1897" t="s">
        <v>297</v>
      </c>
      <c r="T56" s="1897"/>
      <c r="U56" s="1897"/>
      <c r="V56" s="1897"/>
      <c r="W56" s="1230">
        <v>40798</v>
      </c>
      <c r="X56" s="1230">
        <v>40799</v>
      </c>
      <c r="Y56" s="1897"/>
      <c r="Z56" s="1897"/>
      <c r="AA56" s="1897"/>
      <c r="AB56" s="1897"/>
      <c r="AC56" s="1231"/>
      <c r="AD56" s="75"/>
      <c r="AE56" s="75"/>
      <c r="AF56" s="75"/>
      <c r="AG56" s="75"/>
      <c r="AH56" s="75"/>
      <c r="AI56" s="75"/>
      <c r="AJ56" s="75"/>
      <c r="AK56" s="75"/>
    </row>
    <row r="57" spans="1:37" ht="45" x14ac:dyDescent="0.2">
      <c r="A57" s="1897" t="s">
        <v>458</v>
      </c>
      <c r="B57" s="1897" t="s">
        <v>459</v>
      </c>
      <c r="C57" s="1897" t="s">
        <v>402</v>
      </c>
      <c r="D57" s="1897" t="s">
        <v>6</v>
      </c>
      <c r="E57" s="1229">
        <v>19377180.140000001</v>
      </c>
      <c r="F57" s="1897" t="s">
        <v>7</v>
      </c>
      <c r="G57" s="1897" t="s">
        <v>285</v>
      </c>
      <c r="H57" s="1897" t="s">
        <v>286</v>
      </c>
      <c r="I57" s="1897" t="s">
        <v>287</v>
      </c>
      <c r="J57" s="1897"/>
      <c r="K57" s="1230" t="s">
        <v>378</v>
      </c>
      <c r="L57" s="1897" t="s">
        <v>379</v>
      </c>
      <c r="M57" s="1897" t="s">
        <v>380</v>
      </c>
      <c r="N57" s="1230" t="s">
        <v>291</v>
      </c>
      <c r="O57" s="1230" t="s">
        <v>292</v>
      </c>
      <c r="P57" s="2236" t="s">
        <v>293</v>
      </c>
      <c r="Q57" s="1897" t="s">
        <v>382</v>
      </c>
      <c r="R57" s="1229">
        <v>19377180.140000001</v>
      </c>
      <c r="S57" s="1897" t="s">
        <v>297</v>
      </c>
      <c r="T57" s="1897" t="s">
        <v>384</v>
      </c>
      <c r="U57" s="1897" t="s">
        <v>385</v>
      </c>
      <c r="V57" s="1897" t="s">
        <v>455</v>
      </c>
      <c r="W57" s="1230">
        <v>40798</v>
      </c>
      <c r="X57" s="1230">
        <v>40799</v>
      </c>
      <c r="Y57" s="1229">
        <v>15213086.720000001</v>
      </c>
      <c r="Z57" s="1897" t="s">
        <v>387</v>
      </c>
      <c r="AA57" s="1897" t="s">
        <v>297</v>
      </c>
      <c r="AB57" s="1897" t="s">
        <v>387</v>
      </c>
      <c r="AC57" s="1897" t="s">
        <v>297</v>
      </c>
      <c r="AD57" s="75"/>
      <c r="AE57" s="75"/>
      <c r="AF57" s="75"/>
      <c r="AG57" s="75"/>
      <c r="AH57" s="75"/>
      <c r="AI57" s="75"/>
      <c r="AJ57" s="75"/>
      <c r="AK57" s="75"/>
    </row>
    <row r="58" spans="1:37" x14ac:dyDescent="0.2">
      <c r="A58" s="1897"/>
      <c r="B58" s="1897"/>
      <c r="C58" s="1897"/>
      <c r="D58" s="1897" t="s">
        <v>6</v>
      </c>
      <c r="E58" s="1897"/>
      <c r="F58" s="1897"/>
      <c r="G58" s="1897" t="s">
        <v>285</v>
      </c>
      <c r="H58" s="1897"/>
      <c r="I58" s="1897"/>
      <c r="J58" s="1897"/>
      <c r="K58" s="1897"/>
      <c r="L58" s="1897"/>
      <c r="M58" s="1897"/>
      <c r="N58" s="1897"/>
      <c r="O58" s="1230" t="s">
        <v>292</v>
      </c>
      <c r="P58" s="2236" t="s">
        <v>293</v>
      </c>
      <c r="Q58" s="1897"/>
      <c r="R58" s="1897"/>
      <c r="S58" s="1897" t="s">
        <v>297</v>
      </c>
      <c r="T58" s="1897"/>
      <c r="U58" s="1897"/>
      <c r="V58" s="1897"/>
      <c r="W58" s="1230">
        <v>40798</v>
      </c>
      <c r="X58" s="1230">
        <v>40799</v>
      </c>
      <c r="Y58" s="1897"/>
      <c r="Z58" s="1897"/>
      <c r="AA58" s="1897"/>
      <c r="AB58" s="1897"/>
      <c r="AC58" s="1231"/>
      <c r="AD58" s="75"/>
      <c r="AE58" s="75"/>
      <c r="AF58" s="75"/>
      <c r="AG58" s="75"/>
      <c r="AH58" s="75"/>
      <c r="AI58" s="75"/>
      <c r="AJ58" s="75"/>
      <c r="AK58" s="75"/>
    </row>
    <row r="59" spans="1:37" ht="30" x14ac:dyDescent="0.2">
      <c r="A59" s="1897" t="s">
        <v>460</v>
      </c>
      <c r="B59" s="1897" t="s">
        <v>461</v>
      </c>
      <c r="C59" s="1897" t="s">
        <v>402</v>
      </c>
      <c r="D59" s="1897" t="s">
        <v>6</v>
      </c>
      <c r="E59" s="1229">
        <v>98035807.280000001</v>
      </c>
      <c r="F59" s="1897" t="s">
        <v>7</v>
      </c>
      <c r="G59" s="1897" t="s">
        <v>285</v>
      </c>
      <c r="H59" s="1897" t="s">
        <v>286</v>
      </c>
      <c r="I59" s="1897" t="s">
        <v>287</v>
      </c>
      <c r="J59" s="1897"/>
      <c r="K59" s="1230" t="s">
        <v>378</v>
      </c>
      <c r="L59" s="1897" t="s">
        <v>379</v>
      </c>
      <c r="M59" s="1897" t="s">
        <v>380</v>
      </c>
      <c r="N59" s="1230" t="s">
        <v>291</v>
      </c>
      <c r="O59" s="1230" t="s">
        <v>292</v>
      </c>
      <c r="P59" s="2236" t="s">
        <v>293</v>
      </c>
      <c r="Q59" s="1897" t="s">
        <v>382</v>
      </c>
      <c r="R59" s="1229">
        <v>98035807.280000001</v>
      </c>
      <c r="S59" s="1897" t="s">
        <v>297</v>
      </c>
      <c r="T59" s="1897" t="s">
        <v>384</v>
      </c>
      <c r="U59" s="1897" t="s">
        <v>385</v>
      </c>
      <c r="V59" s="1897" t="s">
        <v>455</v>
      </c>
      <c r="W59" s="1230">
        <v>40798</v>
      </c>
      <c r="X59" s="1230">
        <v>40799</v>
      </c>
      <c r="Y59" s="1229">
        <v>98035807.280000001</v>
      </c>
      <c r="Z59" s="1897" t="s">
        <v>387</v>
      </c>
      <c r="AA59" s="1897" t="s">
        <v>297</v>
      </c>
      <c r="AB59" s="1897" t="s">
        <v>387</v>
      </c>
      <c r="AC59" s="1897" t="s">
        <v>297</v>
      </c>
      <c r="AD59" s="75"/>
      <c r="AE59" s="75"/>
      <c r="AF59" s="75"/>
      <c r="AG59" s="75"/>
      <c r="AH59" s="75"/>
      <c r="AI59" s="75"/>
      <c r="AJ59" s="75"/>
      <c r="AK59" s="75"/>
    </row>
    <row r="60" spans="1:37" ht="30" x14ac:dyDescent="0.2">
      <c r="A60" s="1897" t="s">
        <v>462</v>
      </c>
      <c r="B60" s="1897" t="s">
        <v>463</v>
      </c>
      <c r="C60" s="1897" t="s">
        <v>402</v>
      </c>
      <c r="D60" s="1897" t="s">
        <v>6</v>
      </c>
      <c r="E60" s="1229">
        <v>902021528.00999999</v>
      </c>
      <c r="F60" s="1897" t="s">
        <v>7</v>
      </c>
      <c r="G60" s="1897" t="s">
        <v>406</v>
      </c>
      <c r="H60" s="1897" t="s">
        <v>464</v>
      </c>
      <c r="I60" s="1897" t="s">
        <v>287</v>
      </c>
      <c r="J60" s="1897"/>
      <c r="K60" s="1897" t="s">
        <v>412</v>
      </c>
      <c r="L60" s="1897" t="s">
        <v>413</v>
      </c>
      <c r="M60" s="1897" t="s">
        <v>414</v>
      </c>
      <c r="N60" s="1230" t="s">
        <v>291</v>
      </c>
      <c r="O60" s="1230" t="s">
        <v>292</v>
      </c>
      <c r="P60" s="2236" t="s">
        <v>293</v>
      </c>
      <c r="Q60" s="1897" t="s">
        <v>415</v>
      </c>
      <c r="R60" s="1229">
        <v>902021528.00999999</v>
      </c>
      <c r="S60" s="1897" t="s">
        <v>419</v>
      </c>
      <c r="T60" s="1897" t="s">
        <v>416</v>
      </c>
      <c r="U60" s="1897" t="s">
        <v>417</v>
      </c>
      <c r="V60" s="1897" t="s">
        <v>418</v>
      </c>
      <c r="W60" s="1230">
        <v>40798</v>
      </c>
      <c r="X60" s="1230">
        <v>40799</v>
      </c>
      <c r="Y60" s="1229">
        <v>902021528.00999999</v>
      </c>
      <c r="Z60" s="1897" t="s">
        <v>311</v>
      </c>
      <c r="AA60" s="1897" t="s">
        <v>383</v>
      </c>
      <c r="AB60" s="1897" t="s">
        <v>465</v>
      </c>
      <c r="AC60" s="1231" t="s">
        <v>383</v>
      </c>
      <c r="AD60" s="75"/>
      <c r="AE60" s="75"/>
      <c r="AF60" s="75"/>
      <c r="AG60" s="75"/>
      <c r="AH60" s="75"/>
      <c r="AI60" s="75"/>
      <c r="AJ60" s="75"/>
      <c r="AK60" s="75"/>
    </row>
    <row r="61" spans="1:37" x14ac:dyDescent="0.2">
      <c r="A61" s="1897"/>
      <c r="B61" s="1897"/>
      <c r="C61" s="1897" t="s">
        <v>402</v>
      </c>
      <c r="D61" s="1897" t="s">
        <v>6</v>
      </c>
      <c r="E61" s="1897"/>
      <c r="F61" s="1897"/>
      <c r="G61" s="1897"/>
      <c r="H61" s="1897"/>
      <c r="I61" s="1897"/>
      <c r="J61" s="1897"/>
      <c r="K61" s="1897"/>
      <c r="L61" s="1897"/>
      <c r="M61" s="1897"/>
      <c r="N61" s="1897"/>
      <c r="O61" s="1230" t="s">
        <v>292</v>
      </c>
      <c r="P61" s="2236" t="s">
        <v>293</v>
      </c>
      <c r="Q61" s="1897"/>
      <c r="R61" s="1897"/>
      <c r="S61" s="1897"/>
      <c r="T61" s="1897"/>
      <c r="U61" s="1897"/>
      <c r="V61" s="1897"/>
      <c r="W61" s="1230">
        <v>40798</v>
      </c>
      <c r="X61" s="1230">
        <v>40799</v>
      </c>
      <c r="Y61" s="1897"/>
      <c r="Z61" s="1897"/>
      <c r="AA61" s="1897"/>
      <c r="AB61" s="1897"/>
      <c r="AC61" s="1231"/>
      <c r="AD61" s="75"/>
      <c r="AE61" s="75"/>
      <c r="AF61" s="75"/>
      <c r="AG61" s="75"/>
      <c r="AH61" s="75"/>
      <c r="AI61" s="75"/>
      <c r="AJ61" s="75"/>
      <c r="AK61" s="75"/>
    </row>
    <row r="62" spans="1:37" ht="30" x14ac:dyDescent="0.2">
      <c r="A62" s="1897" t="s">
        <v>466</v>
      </c>
      <c r="B62" s="1897" t="s">
        <v>467</v>
      </c>
      <c r="C62" s="1897" t="s">
        <v>402</v>
      </c>
      <c r="D62" s="1897" t="s">
        <v>6</v>
      </c>
      <c r="E62" s="1229">
        <v>16064422.99</v>
      </c>
      <c r="F62" s="1897" t="s">
        <v>7</v>
      </c>
      <c r="G62" s="1897" t="s">
        <v>285</v>
      </c>
      <c r="H62" s="1897" t="s">
        <v>464</v>
      </c>
      <c r="I62" s="1897" t="s">
        <v>287</v>
      </c>
      <c r="J62" s="1897"/>
      <c r="K62" s="1897" t="s">
        <v>412</v>
      </c>
      <c r="L62" s="1897" t="s">
        <v>413</v>
      </c>
      <c r="M62" s="1897" t="s">
        <v>414</v>
      </c>
      <c r="N62" s="1230" t="s">
        <v>291</v>
      </c>
      <c r="O62" s="1230" t="s">
        <v>292</v>
      </c>
      <c r="P62" s="2236" t="s">
        <v>293</v>
      </c>
      <c r="Q62" s="1897" t="s">
        <v>415</v>
      </c>
      <c r="R62" s="1229">
        <v>16064422.99</v>
      </c>
      <c r="S62" s="1897" t="s">
        <v>419</v>
      </c>
      <c r="T62" s="1897" t="s">
        <v>416</v>
      </c>
      <c r="U62" s="1897" t="s">
        <v>417</v>
      </c>
      <c r="V62" s="1897" t="s">
        <v>418</v>
      </c>
      <c r="W62" s="1230">
        <v>40798</v>
      </c>
      <c r="X62" s="1230">
        <v>40799</v>
      </c>
      <c r="Y62" s="1229">
        <v>16064422.99</v>
      </c>
      <c r="Z62" s="1897" t="s">
        <v>311</v>
      </c>
      <c r="AA62" s="1897" t="s">
        <v>383</v>
      </c>
      <c r="AB62" s="1897" t="s">
        <v>311</v>
      </c>
      <c r="AC62" s="1231" t="s">
        <v>383</v>
      </c>
      <c r="AD62" s="75"/>
      <c r="AE62" s="75"/>
      <c r="AF62" s="75"/>
      <c r="AG62" s="75"/>
      <c r="AH62" s="75"/>
      <c r="AI62" s="75"/>
      <c r="AJ62" s="75"/>
      <c r="AK62" s="75"/>
    </row>
    <row r="63" spans="1:37" ht="30" x14ac:dyDescent="0.2">
      <c r="A63" s="1897" t="s">
        <v>468</v>
      </c>
      <c r="B63" s="1897" t="s">
        <v>469</v>
      </c>
      <c r="C63" s="1897" t="s">
        <v>402</v>
      </c>
      <c r="D63" s="1897" t="s">
        <v>6</v>
      </c>
      <c r="E63" s="1229">
        <v>15156581.710000001</v>
      </c>
      <c r="F63" s="1897" t="s">
        <v>7</v>
      </c>
      <c r="G63" s="1897" t="s">
        <v>285</v>
      </c>
      <c r="H63" s="1897" t="s">
        <v>464</v>
      </c>
      <c r="I63" s="1897" t="s">
        <v>287</v>
      </c>
      <c r="J63" s="1897"/>
      <c r="K63" s="1897" t="s">
        <v>412</v>
      </c>
      <c r="L63" s="1897" t="s">
        <v>413</v>
      </c>
      <c r="M63" s="1897" t="s">
        <v>414</v>
      </c>
      <c r="N63" s="1230" t="s">
        <v>291</v>
      </c>
      <c r="O63" s="1230" t="s">
        <v>292</v>
      </c>
      <c r="P63" s="2236" t="s">
        <v>293</v>
      </c>
      <c r="Q63" s="1897" t="s">
        <v>415</v>
      </c>
      <c r="R63" s="1229">
        <v>15156581.710000001</v>
      </c>
      <c r="S63" s="1897" t="s">
        <v>383</v>
      </c>
      <c r="T63" s="1897" t="s">
        <v>416</v>
      </c>
      <c r="U63" s="1897" t="s">
        <v>417</v>
      </c>
      <c r="V63" s="1897" t="s">
        <v>418</v>
      </c>
      <c r="W63" s="1230">
        <v>40798</v>
      </c>
      <c r="X63" s="1230">
        <v>40799</v>
      </c>
      <c r="Y63" s="1229">
        <v>15156581.710000001</v>
      </c>
      <c r="Z63" s="1897" t="s">
        <v>311</v>
      </c>
      <c r="AA63" s="1897" t="s">
        <v>383</v>
      </c>
      <c r="AB63" s="1897" t="s">
        <v>465</v>
      </c>
      <c r="AC63" s="1231" t="s">
        <v>383</v>
      </c>
      <c r="AD63" s="75"/>
      <c r="AE63" s="75"/>
      <c r="AF63" s="75"/>
      <c r="AG63" s="75"/>
      <c r="AH63" s="75"/>
      <c r="AI63" s="75"/>
      <c r="AJ63" s="75"/>
      <c r="AK63" s="75"/>
    </row>
    <row r="64" spans="1:37" ht="45" x14ac:dyDescent="0.2">
      <c r="A64" s="1897" t="s">
        <v>470</v>
      </c>
      <c r="B64" s="1897" t="s">
        <v>471</v>
      </c>
      <c r="C64" s="1897" t="s">
        <v>402</v>
      </c>
      <c r="D64" s="1897" t="s">
        <v>6</v>
      </c>
      <c r="E64" s="1229">
        <v>59448296.68</v>
      </c>
      <c r="F64" s="1897" t="s">
        <v>7</v>
      </c>
      <c r="G64" s="1897" t="s">
        <v>285</v>
      </c>
      <c r="H64" s="1897" t="s">
        <v>464</v>
      </c>
      <c r="I64" s="1897" t="s">
        <v>287</v>
      </c>
      <c r="J64" s="1897"/>
      <c r="K64" s="1897" t="s">
        <v>412</v>
      </c>
      <c r="L64" s="1897" t="s">
        <v>413</v>
      </c>
      <c r="M64" s="1897" t="s">
        <v>414</v>
      </c>
      <c r="N64" s="1230" t="s">
        <v>291</v>
      </c>
      <c r="O64" s="1230" t="s">
        <v>292</v>
      </c>
      <c r="P64" s="2236" t="s">
        <v>293</v>
      </c>
      <c r="Q64" s="1897" t="s">
        <v>415</v>
      </c>
      <c r="R64" s="1229">
        <v>59448296.68</v>
      </c>
      <c r="S64" s="1897" t="s">
        <v>383</v>
      </c>
      <c r="T64" s="1897" t="s">
        <v>416</v>
      </c>
      <c r="U64" s="1897" t="s">
        <v>417</v>
      </c>
      <c r="V64" s="1897" t="s">
        <v>418</v>
      </c>
      <c r="W64" s="1230">
        <v>40798</v>
      </c>
      <c r="X64" s="1230">
        <v>40799</v>
      </c>
      <c r="Y64" s="1229">
        <v>59448296.68</v>
      </c>
      <c r="Z64" s="1897" t="s">
        <v>311</v>
      </c>
      <c r="AA64" s="1897" t="s">
        <v>383</v>
      </c>
      <c r="AB64" s="1897" t="s">
        <v>465</v>
      </c>
      <c r="AC64" s="1231" t="s">
        <v>383</v>
      </c>
      <c r="AD64" s="75"/>
      <c r="AE64" s="75"/>
      <c r="AF64" s="75"/>
      <c r="AG64" s="75"/>
      <c r="AH64" s="75"/>
      <c r="AI64" s="75"/>
      <c r="AJ64" s="75"/>
      <c r="AK64" s="75"/>
    </row>
    <row r="65" spans="1:37" ht="30" x14ac:dyDescent="0.2">
      <c r="A65" s="1897" t="s">
        <v>472</v>
      </c>
      <c r="B65" s="1897" t="s">
        <v>473</v>
      </c>
      <c r="C65" s="1897" t="s">
        <v>402</v>
      </c>
      <c r="D65" s="1897" t="s">
        <v>6</v>
      </c>
      <c r="E65" s="1229">
        <v>214106375.13999999</v>
      </c>
      <c r="F65" s="1897" t="s">
        <v>7</v>
      </c>
      <c r="G65" s="1897" t="s">
        <v>285</v>
      </c>
      <c r="H65" s="1897" t="s">
        <v>464</v>
      </c>
      <c r="I65" s="1897" t="s">
        <v>287</v>
      </c>
      <c r="J65" s="1897"/>
      <c r="K65" s="1897" t="s">
        <v>412</v>
      </c>
      <c r="L65" s="1897" t="s">
        <v>413</v>
      </c>
      <c r="M65" s="1897" t="s">
        <v>414</v>
      </c>
      <c r="N65" s="1230" t="s">
        <v>291</v>
      </c>
      <c r="O65" s="1230" t="s">
        <v>292</v>
      </c>
      <c r="P65" s="2236" t="s">
        <v>293</v>
      </c>
      <c r="Q65" s="1897" t="s">
        <v>415</v>
      </c>
      <c r="R65" s="1229">
        <v>214106375.13999999</v>
      </c>
      <c r="S65" s="1897" t="s">
        <v>383</v>
      </c>
      <c r="T65" s="1897" t="s">
        <v>416</v>
      </c>
      <c r="U65" s="1897" t="s">
        <v>417</v>
      </c>
      <c r="V65" s="1897" t="s">
        <v>418</v>
      </c>
      <c r="W65" s="1230">
        <v>40798</v>
      </c>
      <c r="X65" s="1230">
        <v>40799</v>
      </c>
      <c r="Y65" s="1229">
        <v>214106375.13999999</v>
      </c>
      <c r="Z65" s="1897" t="s">
        <v>311</v>
      </c>
      <c r="AA65" s="1897" t="s">
        <v>383</v>
      </c>
      <c r="AB65" s="1897" t="s">
        <v>465</v>
      </c>
      <c r="AC65" s="1231" t="s">
        <v>383</v>
      </c>
      <c r="AD65" s="75"/>
      <c r="AE65" s="75"/>
      <c r="AF65" s="75"/>
      <c r="AG65" s="75"/>
      <c r="AH65" s="75"/>
      <c r="AI65" s="75"/>
      <c r="AJ65" s="75"/>
      <c r="AK65" s="75"/>
    </row>
    <row r="66" spans="1:37" ht="30" x14ac:dyDescent="0.2">
      <c r="A66" s="1897" t="s">
        <v>474</v>
      </c>
      <c r="B66" s="1897" t="s">
        <v>475</v>
      </c>
      <c r="C66" s="1897" t="s">
        <v>402</v>
      </c>
      <c r="D66" s="1897" t="s">
        <v>6</v>
      </c>
      <c r="E66" s="1229">
        <v>176822091.09999999</v>
      </c>
      <c r="F66" s="1897" t="s">
        <v>7</v>
      </c>
      <c r="G66" s="1897" t="s">
        <v>406</v>
      </c>
      <c r="H66" s="1897" t="s">
        <v>464</v>
      </c>
      <c r="I66" s="1897" t="s">
        <v>287</v>
      </c>
      <c r="J66" s="1897"/>
      <c r="K66" s="1897" t="s">
        <v>412</v>
      </c>
      <c r="L66" s="1897" t="s">
        <v>413</v>
      </c>
      <c r="M66" s="1897" t="s">
        <v>414</v>
      </c>
      <c r="N66" s="1230" t="s">
        <v>291</v>
      </c>
      <c r="O66" s="1230" t="s">
        <v>292</v>
      </c>
      <c r="P66" s="2236" t="s">
        <v>293</v>
      </c>
      <c r="Q66" s="1897" t="s">
        <v>415</v>
      </c>
      <c r="R66" s="1229">
        <v>176822091.09999999</v>
      </c>
      <c r="S66" s="1897" t="s">
        <v>383</v>
      </c>
      <c r="T66" s="1897" t="s">
        <v>416</v>
      </c>
      <c r="U66" s="1897" t="s">
        <v>417</v>
      </c>
      <c r="V66" s="1897" t="s">
        <v>418</v>
      </c>
      <c r="W66" s="1230">
        <v>40798</v>
      </c>
      <c r="X66" s="1230">
        <v>40799</v>
      </c>
      <c r="Y66" s="1229">
        <v>176822091.09999999</v>
      </c>
      <c r="Z66" s="1897" t="s">
        <v>311</v>
      </c>
      <c r="AA66" s="1897" t="s">
        <v>383</v>
      </c>
      <c r="AB66" s="1897" t="s">
        <v>465</v>
      </c>
      <c r="AC66" s="1231" t="s">
        <v>383</v>
      </c>
      <c r="AD66" s="75"/>
      <c r="AE66" s="75"/>
      <c r="AF66" s="75"/>
      <c r="AG66" s="75"/>
      <c r="AH66" s="75"/>
      <c r="AI66" s="75"/>
      <c r="AJ66" s="75"/>
      <c r="AK66" s="75"/>
    </row>
    <row r="67" spans="1:37" ht="45" x14ac:dyDescent="0.2">
      <c r="A67" s="1897" t="s">
        <v>476</v>
      </c>
      <c r="B67" s="1897" t="s">
        <v>405</v>
      </c>
      <c r="C67" s="1897" t="s">
        <v>402</v>
      </c>
      <c r="D67" s="1897" t="s">
        <v>6</v>
      </c>
      <c r="E67" s="1229">
        <v>29639980.43</v>
      </c>
      <c r="F67" s="1897" t="s">
        <v>7</v>
      </c>
      <c r="G67" s="1897" t="s">
        <v>285</v>
      </c>
      <c r="H67" s="1897" t="s">
        <v>464</v>
      </c>
      <c r="I67" s="1897" t="s">
        <v>287</v>
      </c>
      <c r="J67" s="1897"/>
      <c r="K67" s="1897" t="s">
        <v>412</v>
      </c>
      <c r="L67" s="1897" t="s">
        <v>413</v>
      </c>
      <c r="M67" s="1897" t="s">
        <v>414</v>
      </c>
      <c r="N67" s="1230" t="s">
        <v>291</v>
      </c>
      <c r="O67" s="1230" t="s">
        <v>292</v>
      </c>
      <c r="P67" s="2236" t="s">
        <v>477</v>
      </c>
      <c r="Q67" s="1897" t="s">
        <v>415</v>
      </c>
      <c r="R67" s="1229">
        <v>29639980.43</v>
      </c>
      <c r="S67" s="1897" t="s">
        <v>383</v>
      </c>
      <c r="T67" s="1897" t="s">
        <v>416</v>
      </c>
      <c r="U67" s="1897" t="s">
        <v>417</v>
      </c>
      <c r="V67" s="1897" t="s">
        <v>418</v>
      </c>
      <c r="W67" s="1230">
        <v>40798</v>
      </c>
      <c r="X67" s="1230">
        <v>40799</v>
      </c>
      <c r="Y67" s="1229">
        <v>29639980.43</v>
      </c>
      <c r="Z67" s="1897" t="s">
        <v>311</v>
      </c>
      <c r="AA67" s="1897" t="s">
        <v>383</v>
      </c>
      <c r="AB67" s="1897" t="s">
        <v>465</v>
      </c>
      <c r="AC67" s="1231" t="s">
        <v>383</v>
      </c>
      <c r="AD67" s="75"/>
      <c r="AE67" s="75"/>
      <c r="AF67" s="75"/>
      <c r="AG67" s="75"/>
      <c r="AH67" s="75"/>
      <c r="AI67" s="75"/>
      <c r="AJ67" s="75"/>
      <c r="AK67" s="75"/>
    </row>
    <row r="68" spans="1:37" x14ac:dyDescent="0.2">
      <c r="A68" s="1897"/>
      <c r="B68" s="1897"/>
      <c r="C68" s="1897"/>
      <c r="D68" s="1897"/>
      <c r="E68" s="1897"/>
      <c r="F68" s="1897"/>
      <c r="G68" s="1897"/>
      <c r="H68" s="1897"/>
      <c r="I68" s="1897"/>
      <c r="J68" s="1897"/>
      <c r="K68" s="1897"/>
      <c r="L68" s="1897"/>
      <c r="M68" s="1897"/>
      <c r="N68" s="1897"/>
      <c r="O68" s="1230"/>
      <c r="P68" s="2236"/>
      <c r="Q68" s="1897"/>
      <c r="R68" s="1897"/>
      <c r="S68" s="1897"/>
      <c r="T68" s="1897"/>
      <c r="U68" s="1897"/>
      <c r="V68" s="1897"/>
      <c r="W68" s="1897"/>
      <c r="X68" s="1897"/>
      <c r="Y68" s="1897"/>
      <c r="Z68" s="1897"/>
      <c r="AA68" s="1897"/>
      <c r="AB68" s="1897"/>
      <c r="AC68" s="1231"/>
      <c r="AD68" s="75"/>
      <c r="AE68" s="75"/>
      <c r="AF68" s="75"/>
      <c r="AG68" s="75"/>
      <c r="AH68" s="75"/>
      <c r="AI68" s="75"/>
      <c r="AJ68" s="75"/>
      <c r="AK68" s="75"/>
    </row>
    <row r="72" spans="1:37" x14ac:dyDescent="0.2">
      <c r="A72" s="3034" t="s">
        <v>395</v>
      </c>
      <c r="B72" s="3033"/>
      <c r="C72" s="3033"/>
      <c r="D72" s="3033"/>
      <c r="E72" s="3033"/>
      <c r="F72" s="3033"/>
      <c r="G72" s="3033"/>
      <c r="H72" s="3033"/>
      <c r="I72" s="3033"/>
      <c r="J72" s="3033"/>
      <c r="K72" s="3033"/>
      <c r="L72" s="3033"/>
      <c r="M72" s="3033"/>
      <c r="N72" s="3033"/>
      <c r="O72" s="3033"/>
      <c r="P72" s="3033"/>
      <c r="Q72" s="3033"/>
      <c r="R72" s="3033"/>
      <c r="S72" s="3033"/>
      <c r="T72" s="3033"/>
      <c r="U72" s="3033"/>
      <c r="V72" s="3033"/>
      <c r="W72" s="3033"/>
      <c r="X72" s="3033"/>
      <c r="Y72" s="3033"/>
      <c r="Z72" s="3033"/>
      <c r="AA72" s="3033"/>
      <c r="AB72" s="3033"/>
      <c r="AC72" s="3033"/>
      <c r="AD72" s="3033"/>
      <c r="AE72" s="3033"/>
      <c r="AF72" s="3033"/>
      <c r="AG72" s="3033"/>
      <c r="AH72" s="3033"/>
      <c r="AI72" s="3033"/>
      <c r="AJ72" s="3033"/>
    </row>
    <row r="73" spans="1:37" x14ac:dyDescent="0.2">
      <c r="A73" s="1226"/>
      <c r="B73" s="3066" t="s">
        <v>4259</v>
      </c>
      <c r="C73" s="3068"/>
      <c r="D73" s="3068"/>
      <c r="E73" s="3068"/>
      <c r="F73" s="3068"/>
      <c r="G73" s="3068"/>
      <c r="H73" s="3068"/>
      <c r="I73" s="3068"/>
      <c r="J73" s="3067"/>
      <c r="K73" s="3066" t="s">
        <v>4260</v>
      </c>
      <c r="L73" s="3067"/>
      <c r="M73" s="3066" t="s">
        <v>4261</v>
      </c>
      <c r="N73" s="3067"/>
      <c r="O73" s="3066" t="s">
        <v>4262</v>
      </c>
      <c r="P73" s="3067"/>
      <c r="Q73" s="3066" t="s">
        <v>4263</v>
      </c>
      <c r="R73" s="3067"/>
      <c r="S73" s="3066" t="s">
        <v>4264</v>
      </c>
      <c r="T73" s="3068"/>
      <c r="U73" s="3068"/>
      <c r="V73" s="3068"/>
      <c r="W73" s="3068"/>
      <c r="X73" s="3067"/>
      <c r="Y73" s="3066" t="s">
        <v>4265</v>
      </c>
      <c r="Z73" s="3068"/>
      <c r="AA73" s="3068"/>
      <c r="AB73" s="3067"/>
      <c r="AC73" s="3066" t="s">
        <v>4266</v>
      </c>
      <c r="AD73" s="3068"/>
      <c r="AE73" s="3068"/>
      <c r="AF73" s="3067"/>
      <c r="AG73" s="3066" t="s">
        <v>4267</v>
      </c>
      <c r="AH73" s="3067"/>
      <c r="AI73" s="3066" t="s">
        <v>4268</v>
      </c>
      <c r="AJ73" s="3067"/>
    </row>
    <row r="74" spans="1:37" ht="75.75" thickBot="1" x14ac:dyDescent="0.25">
      <c r="A74" s="1233" t="s">
        <v>4269</v>
      </c>
      <c r="B74" s="1227" t="s">
        <v>4270</v>
      </c>
      <c r="C74" s="1227" t="s">
        <v>4271</v>
      </c>
      <c r="D74" s="1227" t="s">
        <v>4272</v>
      </c>
      <c r="E74" s="1227" t="s">
        <v>4273</v>
      </c>
      <c r="F74" s="1227" t="s">
        <v>4274</v>
      </c>
      <c r="G74" s="1227" t="s">
        <v>4275</v>
      </c>
      <c r="H74" s="1227" t="s">
        <v>4276</v>
      </c>
      <c r="I74" s="1227" t="s">
        <v>4277</v>
      </c>
      <c r="J74" s="1227" t="s">
        <v>4278</v>
      </c>
      <c r="K74" s="1227" t="s">
        <v>4279</v>
      </c>
      <c r="L74" s="1227" t="s">
        <v>4280</v>
      </c>
      <c r="M74" s="1227" t="s">
        <v>4281</v>
      </c>
      <c r="N74" s="1227" t="s">
        <v>4282</v>
      </c>
      <c r="O74" s="1227" t="s">
        <v>4283</v>
      </c>
      <c r="P74" s="2235" t="s">
        <v>4280</v>
      </c>
      <c r="Q74" s="1227" t="s">
        <v>4284</v>
      </c>
      <c r="R74" s="1227" t="s">
        <v>4285</v>
      </c>
      <c r="S74" s="1227" t="s">
        <v>4286</v>
      </c>
      <c r="T74" s="1227" t="s">
        <v>4280</v>
      </c>
      <c r="U74" s="1227" t="s">
        <v>4287</v>
      </c>
      <c r="V74" s="1227" t="s">
        <v>4288</v>
      </c>
      <c r="W74" s="1227" t="s">
        <v>4289</v>
      </c>
      <c r="X74" s="1227" t="s">
        <v>4290</v>
      </c>
      <c r="Y74" s="1227" t="s">
        <v>4291</v>
      </c>
      <c r="Z74" s="1227" t="s">
        <v>4292</v>
      </c>
      <c r="AA74" s="1227" t="s">
        <v>4293</v>
      </c>
      <c r="AB74" s="1227" t="s">
        <v>4294</v>
      </c>
      <c r="AC74" s="1228" t="s">
        <v>4124</v>
      </c>
      <c r="AD74" s="1227" t="s">
        <v>4296</v>
      </c>
      <c r="AE74" s="1227" t="s">
        <v>4297</v>
      </c>
      <c r="AF74" s="1227" t="s">
        <v>4298</v>
      </c>
      <c r="AG74" s="1227" t="s">
        <v>4322</v>
      </c>
      <c r="AH74" s="1227" t="s">
        <v>4323</v>
      </c>
      <c r="AI74" s="1227" t="s">
        <v>4322</v>
      </c>
      <c r="AJ74" s="1227" t="s">
        <v>4323</v>
      </c>
    </row>
    <row r="75" spans="1:37" ht="45.75" thickTop="1" x14ac:dyDescent="0.2">
      <c r="A75" s="1236" t="s">
        <v>3733</v>
      </c>
      <c r="B75" s="1897"/>
      <c r="C75" s="1897"/>
      <c r="D75" s="1897"/>
      <c r="E75" s="1897"/>
      <c r="F75" s="1897"/>
      <c r="G75" s="1897"/>
      <c r="H75" s="1897"/>
      <c r="I75" s="1897" t="s">
        <v>3734</v>
      </c>
      <c r="J75" s="1897"/>
      <c r="K75" s="1897" t="s">
        <v>3735</v>
      </c>
      <c r="L75" s="1897" t="s">
        <v>1762</v>
      </c>
      <c r="M75" s="1897" t="s">
        <v>1762</v>
      </c>
      <c r="N75" s="1897" t="s">
        <v>3736</v>
      </c>
      <c r="O75" s="1897" t="s">
        <v>3737</v>
      </c>
      <c r="P75" s="2236" t="s">
        <v>1762</v>
      </c>
      <c r="Q75" s="1897" t="s">
        <v>1762</v>
      </c>
      <c r="R75" s="1897"/>
      <c r="S75" s="1897" t="s">
        <v>1762</v>
      </c>
      <c r="T75" s="1897" t="s">
        <v>1762</v>
      </c>
      <c r="U75" s="1897" t="s">
        <v>1762</v>
      </c>
      <c r="V75" s="1897" t="s">
        <v>1762</v>
      </c>
      <c r="W75" s="1897" t="s">
        <v>1762</v>
      </c>
      <c r="X75" s="1897" t="s">
        <v>3737</v>
      </c>
      <c r="Y75" s="1897"/>
      <c r="Z75" s="1897" t="s">
        <v>1762</v>
      </c>
      <c r="AA75" s="1897" t="s">
        <v>733</v>
      </c>
      <c r="AB75" s="1897" t="s">
        <v>1762</v>
      </c>
      <c r="AC75" s="1897" t="s">
        <v>3735</v>
      </c>
      <c r="AD75" s="1897"/>
      <c r="AE75" s="1897"/>
      <c r="AF75" s="1897"/>
      <c r="AG75" s="1897"/>
      <c r="AH75" s="1897"/>
      <c r="AI75" s="1897"/>
      <c r="AJ75" s="1897"/>
    </row>
    <row r="76" spans="1:37" ht="15.75" thickBot="1" x14ac:dyDescent="0.25">
      <c r="A76" s="1237"/>
      <c r="B76" s="1237"/>
      <c r="C76" s="1237"/>
      <c r="D76" s="1237"/>
      <c r="E76" s="1237"/>
      <c r="F76" s="1237"/>
      <c r="G76" s="1237"/>
      <c r="H76" s="1237"/>
      <c r="I76" s="1237"/>
      <c r="J76" s="1237"/>
      <c r="K76" s="1237"/>
      <c r="L76" s="1237"/>
      <c r="M76" s="1237"/>
      <c r="N76" s="1237"/>
      <c r="O76" s="1237"/>
      <c r="P76" s="2238"/>
      <c r="Q76" s="1237"/>
      <c r="R76" s="1237"/>
      <c r="S76" s="1237"/>
      <c r="T76" s="1237"/>
      <c r="U76" s="1237"/>
      <c r="V76" s="1237"/>
      <c r="W76" s="1237"/>
      <c r="X76" s="1237"/>
      <c r="Y76" s="1237"/>
      <c r="Z76" s="1237"/>
      <c r="AA76" s="1237"/>
      <c r="AB76" s="1237"/>
      <c r="AC76" s="1238"/>
      <c r="AD76" s="1238"/>
      <c r="AE76" s="1238"/>
      <c r="AF76" s="1238"/>
      <c r="AG76" s="1238"/>
      <c r="AH76" s="1238"/>
      <c r="AI76" s="1238"/>
      <c r="AJ76" s="1238"/>
    </row>
    <row r="77" spans="1:37" ht="30.75" thickTop="1" x14ac:dyDescent="0.2">
      <c r="A77" s="1897" t="s">
        <v>369</v>
      </c>
      <c r="B77" s="1897" t="s">
        <v>370</v>
      </c>
      <c r="C77" s="1897" t="s">
        <v>371</v>
      </c>
      <c r="D77" s="1897" t="s">
        <v>372</v>
      </c>
      <c r="E77" s="1229">
        <v>22265468.460000001</v>
      </c>
      <c r="F77" s="1897" t="s">
        <v>7</v>
      </c>
      <c r="G77" s="1897" t="s">
        <v>285</v>
      </c>
      <c r="H77" s="1897" t="s">
        <v>373</v>
      </c>
      <c r="I77" s="1897" t="s">
        <v>287</v>
      </c>
      <c r="J77" s="1897"/>
      <c r="K77" s="1897" t="s">
        <v>346</v>
      </c>
      <c r="L77" s="1897" t="s">
        <v>351</v>
      </c>
      <c r="M77" s="1897" t="s">
        <v>352</v>
      </c>
      <c r="N77" s="1230" t="s">
        <v>291</v>
      </c>
      <c r="O77" s="1230" t="s">
        <v>292</v>
      </c>
      <c r="P77" s="2236" t="s">
        <v>293</v>
      </c>
      <c r="Q77" s="1897" t="s">
        <v>342</v>
      </c>
      <c r="R77" s="1229">
        <v>22265468.48</v>
      </c>
      <c r="S77" s="1897" t="s">
        <v>297</v>
      </c>
      <c r="T77" s="1897" t="s">
        <v>354</v>
      </c>
      <c r="U77" s="1897" t="s">
        <v>355</v>
      </c>
      <c r="V77" s="1897" t="s">
        <v>297</v>
      </c>
      <c r="W77" s="1230" t="s">
        <v>374</v>
      </c>
      <c r="X77" s="1230">
        <v>40743</v>
      </c>
      <c r="Y77" s="1229">
        <v>22265468.460000001</v>
      </c>
      <c r="Z77" s="1897" t="s">
        <v>311</v>
      </c>
      <c r="AA77" s="1897" t="s">
        <v>297</v>
      </c>
      <c r="AB77" s="1897" t="s">
        <v>311</v>
      </c>
      <c r="AC77" s="1231" t="s">
        <v>297</v>
      </c>
      <c r="AD77" s="1239"/>
      <c r="AE77" s="1239"/>
      <c r="AF77" s="1239"/>
      <c r="AG77" s="1239"/>
      <c r="AH77" s="1239"/>
      <c r="AI77" s="1239"/>
      <c r="AJ77" s="1240"/>
    </row>
    <row r="78" spans="1:37" ht="30" x14ac:dyDescent="0.2">
      <c r="A78" s="1897" t="s">
        <v>375</v>
      </c>
      <c r="B78" s="1897" t="s">
        <v>376</v>
      </c>
      <c r="C78" s="1897" t="s">
        <v>377</v>
      </c>
      <c r="D78" s="1897" t="s">
        <v>284</v>
      </c>
      <c r="E78" s="1229">
        <v>15213086.720000001</v>
      </c>
      <c r="F78" s="1897" t="s">
        <v>7</v>
      </c>
      <c r="G78" s="1897" t="s">
        <v>285</v>
      </c>
      <c r="H78" s="1897" t="s">
        <v>286</v>
      </c>
      <c r="I78" s="1897" t="s">
        <v>287</v>
      </c>
      <c r="J78" s="1897"/>
      <c r="K78" s="1230" t="s">
        <v>378</v>
      </c>
      <c r="L78" s="1897" t="s">
        <v>379</v>
      </c>
      <c r="M78" s="1897" t="s">
        <v>380</v>
      </c>
      <c r="N78" s="1230" t="s">
        <v>291</v>
      </c>
      <c r="O78" s="1230" t="s">
        <v>292</v>
      </c>
      <c r="P78" s="2236" t="s">
        <v>381</v>
      </c>
      <c r="Q78" s="1897" t="s">
        <v>382</v>
      </c>
      <c r="R78" s="1229">
        <v>15213086.720000001</v>
      </c>
      <c r="S78" s="1897" t="s">
        <v>383</v>
      </c>
      <c r="T78" s="1897" t="s">
        <v>384</v>
      </c>
      <c r="U78" s="1897" t="s">
        <v>385</v>
      </c>
      <c r="V78" s="1897" t="s">
        <v>297</v>
      </c>
      <c r="W78" s="1230">
        <v>40742</v>
      </c>
      <c r="X78" s="1897" t="s">
        <v>386</v>
      </c>
      <c r="Y78" s="1897">
        <v>38144569.490000002</v>
      </c>
      <c r="Z78" s="1897" t="s">
        <v>387</v>
      </c>
      <c r="AA78" s="1897" t="s">
        <v>297</v>
      </c>
      <c r="AB78" s="1897" t="s">
        <v>387</v>
      </c>
      <c r="AC78" s="1897" t="s">
        <v>297</v>
      </c>
      <c r="AD78" s="1241"/>
      <c r="AE78" s="1241"/>
      <c r="AF78" s="1241"/>
      <c r="AG78" s="1241"/>
      <c r="AH78" s="1241"/>
      <c r="AI78" s="1241"/>
      <c r="AJ78" s="1242"/>
    </row>
    <row r="79" spans="1:37" ht="45" x14ac:dyDescent="0.2">
      <c r="A79" s="1897" t="s">
        <v>388</v>
      </c>
      <c r="B79" s="1897" t="s">
        <v>389</v>
      </c>
      <c r="C79" s="1897" t="s">
        <v>377</v>
      </c>
      <c r="D79" s="1897" t="s">
        <v>284</v>
      </c>
      <c r="E79" s="1229">
        <v>60098638.869999997</v>
      </c>
      <c r="F79" s="1897" t="s">
        <v>7</v>
      </c>
      <c r="G79" s="1897" t="s">
        <v>285</v>
      </c>
      <c r="H79" s="1897" t="s">
        <v>286</v>
      </c>
      <c r="I79" s="1897" t="s">
        <v>287</v>
      </c>
      <c r="J79" s="1897"/>
      <c r="K79" s="1230" t="s">
        <v>378</v>
      </c>
      <c r="L79" s="1897" t="s">
        <v>379</v>
      </c>
      <c r="M79" s="1897" t="s">
        <v>380</v>
      </c>
      <c r="N79" s="1230" t="s">
        <v>291</v>
      </c>
      <c r="O79" s="1230" t="s">
        <v>292</v>
      </c>
      <c r="P79" s="2236" t="s">
        <v>381</v>
      </c>
      <c r="Q79" s="1897" t="s">
        <v>382</v>
      </c>
      <c r="R79" s="1229">
        <v>60098638.869999997</v>
      </c>
      <c r="S79" s="1897" t="s">
        <v>383</v>
      </c>
      <c r="T79" s="1897" t="s">
        <v>384</v>
      </c>
      <c r="U79" s="1897" t="s">
        <v>385</v>
      </c>
      <c r="V79" s="1897" t="s">
        <v>297</v>
      </c>
      <c r="W79" s="1230">
        <v>40742</v>
      </c>
      <c r="X79" s="1897" t="s">
        <v>386</v>
      </c>
      <c r="Y79" s="1229">
        <v>60098638.869999997</v>
      </c>
      <c r="Z79" s="1897" t="s">
        <v>387</v>
      </c>
      <c r="AA79" s="1897" t="s">
        <v>297</v>
      </c>
      <c r="AB79" s="1897" t="s">
        <v>387</v>
      </c>
      <c r="AC79" s="1897" t="s">
        <v>297</v>
      </c>
      <c r="AD79" s="1236"/>
      <c r="AE79" s="1236"/>
      <c r="AF79" s="1236"/>
      <c r="AG79" s="1236"/>
      <c r="AH79" s="1236"/>
      <c r="AI79" s="1236"/>
      <c r="AJ79" s="1243"/>
    </row>
    <row r="80" spans="1:37" ht="30" x14ac:dyDescent="0.2">
      <c r="A80" s="1897" t="s">
        <v>390</v>
      </c>
      <c r="B80" s="1897" t="s">
        <v>391</v>
      </c>
      <c r="C80" s="1897" t="s">
        <v>392</v>
      </c>
      <c r="D80" s="1897" t="s">
        <v>284</v>
      </c>
      <c r="E80" s="1229">
        <v>16653292.039999999</v>
      </c>
      <c r="F80" s="1897" t="s">
        <v>7</v>
      </c>
      <c r="G80" s="1897" t="s">
        <v>285</v>
      </c>
      <c r="H80" s="1897" t="s">
        <v>286</v>
      </c>
      <c r="I80" s="1897" t="s">
        <v>287</v>
      </c>
      <c r="J80" s="1897"/>
      <c r="K80" s="1897"/>
      <c r="L80" s="1897"/>
      <c r="M80" s="1897"/>
      <c r="N80" s="1230" t="s">
        <v>291</v>
      </c>
      <c r="O80" s="1230" t="s">
        <v>292</v>
      </c>
      <c r="P80" s="2236" t="s">
        <v>293</v>
      </c>
      <c r="Q80" s="1897" t="s">
        <v>294</v>
      </c>
      <c r="R80" s="1229">
        <v>16653292.039999999</v>
      </c>
      <c r="S80" s="1897"/>
      <c r="T80" s="1897"/>
      <c r="U80" s="1897"/>
      <c r="V80" s="1897" t="s">
        <v>297</v>
      </c>
      <c r="W80" s="1897" t="s">
        <v>298</v>
      </c>
      <c r="X80" s="1230">
        <v>40743</v>
      </c>
      <c r="Y80" s="1229">
        <v>16653292.039999999</v>
      </c>
      <c r="Z80" s="1897" t="s">
        <v>299</v>
      </c>
      <c r="AA80" s="1897" t="s">
        <v>297</v>
      </c>
      <c r="AB80" s="1897" t="s">
        <v>311</v>
      </c>
      <c r="AC80" s="1231" t="s">
        <v>297</v>
      </c>
      <c r="AD80" s="1236"/>
      <c r="AE80" s="1236"/>
      <c r="AF80" s="1236"/>
      <c r="AG80" s="1236"/>
      <c r="AH80" s="1236"/>
      <c r="AI80" s="1236"/>
      <c r="AJ80" s="1243"/>
    </row>
    <row r="81" spans="1:36" ht="30" x14ac:dyDescent="0.2">
      <c r="A81" s="1897" t="s">
        <v>393</v>
      </c>
      <c r="B81" s="1229" t="s">
        <v>394</v>
      </c>
      <c r="C81" s="1897" t="s">
        <v>371</v>
      </c>
      <c r="D81" s="1897" t="s">
        <v>284</v>
      </c>
      <c r="E81" s="1229">
        <v>41296009.299999997</v>
      </c>
      <c r="F81" s="1897" t="s">
        <v>7</v>
      </c>
      <c r="G81" s="1897" t="s">
        <v>285</v>
      </c>
      <c r="H81" s="1897" t="s">
        <v>286</v>
      </c>
      <c r="I81" s="1897" t="s">
        <v>287</v>
      </c>
      <c r="J81" s="1897"/>
      <c r="K81" s="1897" t="s">
        <v>346</v>
      </c>
      <c r="L81" s="1897" t="s">
        <v>351</v>
      </c>
      <c r="M81" s="1897" t="s">
        <v>352</v>
      </c>
      <c r="N81" s="1230" t="s">
        <v>291</v>
      </c>
      <c r="O81" s="1230" t="s">
        <v>292</v>
      </c>
      <c r="P81" s="2236" t="s">
        <v>293</v>
      </c>
      <c r="Q81" s="1897" t="s">
        <v>342</v>
      </c>
      <c r="R81" s="1229">
        <v>41296009.299999997</v>
      </c>
      <c r="S81" s="1897" t="s">
        <v>297</v>
      </c>
      <c r="T81" s="1897" t="s">
        <v>354</v>
      </c>
      <c r="U81" s="1897" t="s">
        <v>355</v>
      </c>
      <c r="V81" s="1897" t="s">
        <v>297</v>
      </c>
      <c r="W81" s="1897" t="s">
        <v>298</v>
      </c>
      <c r="X81" s="1230">
        <v>40743</v>
      </c>
      <c r="Y81" s="1229">
        <v>41296009.299999997</v>
      </c>
      <c r="Z81" s="1897" t="s">
        <v>311</v>
      </c>
      <c r="AA81" s="1897" t="s">
        <v>297</v>
      </c>
      <c r="AB81" s="1897" t="s">
        <v>311</v>
      </c>
      <c r="AC81" s="1231" t="s">
        <v>297</v>
      </c>
      <c r="AD81" s="73"/>
      <c r="AE81" s="1236"/>
      <c r="AF81" s="1236"/>
      <c r="AG81" s="1236"/>
      <c r="AH81" s="1236"/>
      <c r="AI81" s="1236"/>
      <c r="AJ81" s="1243"/>
    </row>
    <row r="82" spans="1:36" x14ac:dyDescent="0.2">
      <c r="A82" s="1897"/>
      <c r="B82" s="1897"/>
      <c r="C82" s="1897"/>
      <c r="D82" s="1897"/>
      <c r="E82" s="1897"/>
      <c r="F82" s="1897"/>
      <c r="G82" s="1897"/>
      <c r="H82" s="1897"/>
      <c r="I82" s="1897"/>
      <c r="J82" s="1897"/>
      <c r="K82" s="1897"/>
      <c r="L82" s="1897"/>
      <c r="M82" s="1897"/>
      <c r="N82" s="1897"/>
      <c r="O82" s="1897"/>
      <c r="P82" s="2236"/>
      <c r="Q82" s="1897"/>
      <c r="R82" s="1897"/>
      <c r="S82" s="1897"/>
      <c r="T82" s="1897"/>
      <c r="U82" s="1897"/>
      <c r="V82" s="1897"/>
      <c r="W82" s="1897"/>
      <c r="X82" s="1897"/>
      <c r="Y82" s="1897"/>
      <c r="Z82" s="1897"/>
      <c r="AA82" s="1897"/>
      <c r="AB82" s="1231"/>
      <c r="AC82" s="1244"/>
      <c r="AD82" s="1236"/>
      <c r="AE82" s="1236"/>
      <c r="AF82" s="1236"/>
      <c r="AG82" s="1236"/>
      <c r="AH82" s="1236"/>
      <c r="AI82" s="1236"/>
      <c r="AJ82" s="1243"/>
    </row>
  </sheetData>
  <mergeCells count="30">
    <mergeCell ref="A1:C1"/>
    <mergeCell ref="A31:AC31"/>
    <mergeCell ref="Y73:AB73"/>
    <mergeCell ref="A72:AJ72"/>
    <mergeCell ref="A2:AB2"/>
    <mergeCell ref="B3:J3"/>
    <mergeCell ref="K3:L3"/>
    <mergeCell ref="N3:O3"/>
    <mergeCell ref="P3:Q3"/>
    <mergeCell ref="R3:U3"/>
    <mergeCell ref="V3:X3"/>
    <mergeCell ref="Y3:Z3"/>
    <mergeCell ref="AA3:AB3"/>
    <mergeCell ref="Z32:AA32"/>
    <mergeCell ref="AC73:AF73"/>
    <mergeCell ref="AG73:AH73"/>
    <mergeCell ref="AI73:AJ73"/>
    <mergeCell ref="B32:J32"/>
    <mergeCell ref="K32:L32"/>
    <mergeCell ref="N32:O32"/>
    <mergeCell ref="P32:Q32"/>
    <mergeCell ref="R32:U32"/>
    <mergeCell ref="Q73:R73"/>
    <mergeCell ref="S73:X73"/>
    <mergeCell ref="AB32:AC32"/>
    <mergeCell ref="B73:J73"/>
    <mergeCell ref="K73:L73"/>
    <mergeCell ref="M73:N73"/>
    <mergeCell ref="O73:P73"/>
    <mergeCell ref="V32:Y32"/>
  </mergeCells>
  <pageMargins left="0.25" right="0.25" top="0.75" bottom="0.75" header="0.3" footer="0.3"/>
  <pageSetup paperSize="8" scale="85" fitToHeight="0" orientation="landscape" r:id="rId1"/>
  <rowBreaks count="1" manualBreakCount="1">
    <brk id="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39"/>
  <sheetViews>
    <sheetView workbookViewId="0">
      <selection activeCell="B10" sqref="B10"/>
    </sheetView>
  </sheetViews>
  <sheetFormatPr defaultRowHeight="15" x14ac:dyDescent="0.25"/>
  <cols>
    <col min="1" max="1" width="35.7109375" customWidth="1"/>
    <col min="2" max="2" width="34.5703125" customWidth="1"/>
    <col min="4" max="4" width="20.5703125" customWidth="1"/>
    <col min="5" max="5" width="33.28515625" customWidth="1"/>
    <col min="6" max="6" width="15.140625" customWidth="1"/>
    <col min="7" max="7" width="21.28515625" customWidth="1"/>
  </cols>
  <sheetData>
    <row r="2" spans="1:8" x14ac:dyDescent="0.25">
      <c r="A2" s="3079" t="s">
        <v>478</v>
      </c>
      <c r="B2" s="3079"/>
      <c r="C2" s="3079"/>
      <c r="D2" s="3079"/>
      <c r="E2" s="3079"/>
      <c r="F2" s="3079"/>
      <c r="G2" s="3079"/>
      <c r="H2" s="3079"/>
    </row>
    <row r="3" spans="1:8" s="2669" customFormat="1" ht="18.75" x14ac:dyDescent="0.3">
      <c r="A3" s="3080" t="s">
        <v>6461</v>
      </c>
      <c r="B3" s="3080"/>
      <c r="C3" s="3080"/>
      <c r="D3" s="3080"/>
      <c r="E3" s="3080"/>
      <c r="F3" s="3080"/>
      <c r="G3" s="3080"/>
      <c r="H3" s="3080"/>
    </row>
    <row r="4" spans="1:8" s="2669" customFormat="1" ht="15.75" x14ac:dyDescent="0.25">
      <c r="A4" s="3080" t="s">
        <v>6459</v>
      </c>
      <c r="B4" s="3080"/>
      <c r="C4" s="3080"/>
      <c r="D4" s="3080"/>
      <c r="E4" s="3080"/>
      <c r="F4" s="3080"/>
      <c r="G4" s="3080"/>
      <c r="H4" s="3080"/>
    </row>
    <row r="5" spans="1:8" s="2669" customFormat="1" ht="15.75" x14ac:dyDescent="0.25">
      <c r="A5" s="3081" t="s">
        <v>6460</v>
      </c>
      <c r="B5" s="3081"/>
      <c r="C5" s="3078" t="s">
        <v>149</v>
      </c>
      <c r="D5" s="3078"/>
      <c r="E5" s="3078"/>
      <c r="F5" s="3078"/>
      <c r="G5" s="3078"/>
      <c r="H5" s="3078"/>
    </row>
    <row r="6" spans="1:8" s="2669" customFormat="1" ht="48" thickBot="1" x14ac:dyDescent="0.3">
      <c r="A6" s="2773" t="s">
        <v>479</v>
      </c>
      <c r="B6" s="2773" t="s">
        <v>480</v>
      </c>
      <c r="C6" s="2773" t="s">
        <v>154</v>
      </c>
      <c r="D6" s="2773" t="s">
        <v>155</v>
      </c>
      <c r="E6" s="2773" t="s">
        <v>156</v>
      </c>
      <c r="F6" s="2773" t="s">
        <v>481</v>
      </c>
      <c r="G6" s="2774" t="s">
        <v>482</v>
      </c>
      <c r="H6" s="2774" t="s">
        <v>483</v>
      </c>
    </row>
    <row r="7" spans="1:8" s="2669" customFormat="1" ht="15.75" x14ac:dyDescent="0.25">
      <c r="A7" s="3077" t="s">
        <v>484</v>
      </c>
      <c r="B7" s="2775"/>
      <c r="C7" s="2775"/>
      <c r="D7" s="2775"/>
      <c r="E7" s="2775"/>
      <c r="F7" s="2776"/>
      <c r="G7" s="2777" t="s">
        <v>485</v>
      </c>
      <c r="H7" s="2777"/>
    </row>
    <row r="8" spans="1:8" s="2669" customFormat="1" ht="15.75" x14ac:dyDescent="0.25">
      <c r="A8" s="3078"/>
      <c r="B8" s="2778"/>
      <c r="C8" s="2778"/>
      <c r="D8" s="2778"/>
      <c r="E8" s="2778"/>
      <c r="F8" s="2779"/>
      <c r="G8" s="2778" t="s">
        <v>486</v>
      </c>
      <c r="H8" s="2778"/>
    </row>
    <row r="9" spans="1:8" s="2669" customFormat="1" ht="16.5" thickBot="1" x14ac:dyDescent="0.3">
      <c r="A9" s="2780" t="s">
        <v>121</v>
      </c>
      <c r="B9" s="2781"/>
      <c r="C9" s="2781"/>
      <c r="D9" s="2781"/>
      <c r="E9" s="2781"/>
      <c r="F9" s="2782"/>
      <c r="G9" s="2781"/>
      <c r="H9" s="2781"/>
    </row>
    <row r="10" spans="1:8" s="2669" customFormat="1" ht="31.5" x14ac:dyDescent="0.25">
      <c r="A10" s="2783" t="s">
        <v>487</v>
      </c>
      <c r="B10" s="2784"/>
      <c r="C10" s="2784"/>
      <c r="D10" s="2784"/>
      <c r="E10" s="2784"/>
      <c r="F10" s="2785">
        <v>47500000</v>
      </c>
      <c r="G10" s="2784"/>
      <c r="H10" s="2784"/>
    </row>
    <row r="11" spans="1:8" s="2669" customFormat="1" ht="15.75" x14ac:dyDescent="0.25">
      <c r="A11" s="3075" t="s">
        <v>488</v>
      </c>
      <c r="B11" s="2786" t="s">
        <v>489</v>
      </c>
      <c r="C11" s="2778"/>
      <c r="D11" s="2785">
        <v>10000000</v>
      </c>
      <c r="E11" s="2787" t="s">
        <v>490</v>
      </c>
      <c r="F11" s="2785"/>
      <c r="G11" s="2788" t="s">
        <v>491</v>
      </c>
      <c r="H11" s="2786"/>
    </row>
    <row r="12" spans="1:8" s="2669" customFormat="1" ht="15.75" x14ac:dyDescent="0.25">
      <c r="A12" s="3075"/>
      <c r="B12" s="2778"/>
      <c r="C12" s="2778"/>
      <c r="D12" s="2778"/>
      <c r="E12" s="2778"/>
      <c r="F12" s="2779"/>
      <c r="G12" s="2778"/>
      <c r="H12" s="2778"/>
    </row>
    <row r="13" spans="1:8" s="2669" customFormat="1" ht="15.75" x14ac:dyDescent="0.25">
      <c r="A13" s="2789"/>
      <c r="B13" s="2778"/>
      <c r="C13" s="2778"/>
      <c r="D13" s="2778"/>
      <c r="E13" s="2778"/>
      <c r="F13" s="2779"/>
      <c r="G13" s="2778"/>
      <c r="H13" s="2778"/>
    </row>
    <row r="14" spans="1:8" s="2669" customFormat="1" ht="15.75" x14ac:dyDescent="0.25">
      <c r="A14" s="3075" t="s">
        <v>492</v>
      </c>
      <c r="B14" s="2786" t="s">
        <v>493</v>
      </c>
      <c r="C14" s="2778"/>
      <c r="D14" s="2785">
        <v>20000000</v>
      </c>
      <c r="E14" s="2787" t="s">
        <v>490</v>
      </c>
      <c r="F14" s="2779"/>
      <c r="G14" s="2788" t="s">
        <v>491</v>
      </c>
      <c r="H14" s="2778"/>
    </row>
    <row r="15" spans="1:8" s="2669" customFormat="1" ht="15.75" x14ac:dyDescent="0.25">
      <c r="A15" s="3075"/>
      <c r="B15" s="2778"/>
      <c r="C15" s="2778"/>
      <c r="D15" s="2778"/>
      <c r="E15" s="2778"/>
      <c r="F15" s="2779"/>
      <c r="G15" s="2778"/>
      <c r="H15" s="2778"/>
    </row>
    <row r="16" spans="1:8" s="2669" customFormat="1" ht="15.75" x14ac:dyDescent="0.25">
      <c r="A16" s="2789"/>
      <c r="B16" s="2778"/>
      <c r="C16" s="2778"/>
      <c r="D16" s="2778"/>
      <c r="E16" s="2778"/>
      <c r="F16" s="2779"/>
      <c r="G16" s="2778"/>
      <c r="H16" s="2778"/>
    </row>
    <row r="17" spans="1:8" s="2669" customFormat="1" ht="15.75" x14ac:dyDescent="0.25">
      <c r="A17" s="3075" t="s">
        <v>494</v>
      </c>
      <c r="B17" s="2786" t="s">
        <v>495</v>
      </c>
      <c r="C17" s="2778"/>
      <c r="D17" s="2785">
        <v>5000000</v>
      </c>
      <c r="E17" s="2787" t="s">
        <v>490</v>
      </c>
      <c r="F17" s="2779"/>
      <c r="G17" s="2788" t="s">
        <v>491</v>
      </c>
      <c r="H17" s="2778"/>
    </row>
    <row r="18" spans="1:8" s="2669" customFormat="1" ht="15.75" x14ac:dyDescent="0.25">
      <c r="A18" s="3075"/>
      <c r="B18" s="2778"/>
      <c r="C18" s="2778"/>
      <c r="D18" s="2778"/>
      <c r="E18" s="2778"/>
      <c r="F18" s="2779"/>
      <c r="G18" s="2778"/>
      <c r="H18" s="2778"/>
    </row>
    <row r="19" spans="1:8" s="2669" customFormat="1" ht="15.75" x14ac:dyDescent="0.25">
      <c r="A19" s="2789"/>
      <c r="B19" s="2778"/>
      <c r="C19" s="2778"/>
      <c r="D19" s="2778"/>
      <c r="E19" s="2778"/>
      <c r="F19" s="2779"/>
      <c r="G19" s="2778"/>
      <c r="H19" s="2778"/>
    </row>
    <row r="20" spans="1:8" s="2669" customFormat="1" ht="15.75" x14ac:dyDescent="0.25">
      <c r="A20" s="3075" t="s">
        <v>496</v>
      </c>
      <c r="B20" s="2786" t="s">
        <v>497</v>
      </c>
      <c r="C20" s="2778"/>
      <c r="D20" s="2785">
        <v>5000000</v>
      </c>
      <c r="E20" s="2787" t="s">
        <v>490</v>
      </c>
      <c r="F20" s="2779"/>
      <c r="G20" s="2788" t="s">
        <v>491</v>
      </c>
      <c r="H20" s="2778"/>
    </row>
    <row r="21" spans="1:8" s="2669" customFormat="1" ht="15.75" x14ac:dyDescent="0.25">
      <c r="A21" s="3075"/>
      <c r="B21" s="2778"/>
      <c r="C21" s="2778"/>
      <c r="D21" s="2778"/>
      <c r="E21" s="2778"/>
      <c r="F21" s="2779"/>
      <c r="G21" s="2778"/>
      <c r="H21" s="2778"/>
    </row>
    <row r="22" spans="1:8" s="2669" customFormat="1" ht="15.75" x14ac:dyDescent="0.25">
      <c r="A22" s="2789"/>
      <c r="B22" s="2778"/>
      <c r="C22" s="2778"/>
      <c r="D22" s="2778"/>
      <c r="E22" s="2778"/>
      <c r="F22" s="2779"/>
      <c r="G22" s="2778"/>
      <c r="H22" s="2778"/>
    </row>
    <row r="23" spans="1:8" s="2669" customFormat="1" ht="15.75" x14ac:dyDescent="0.25">
      <c r="A23" s="3076" t="s">
        <v>498</v>
      </c>
      <c r="B23" s="2786" t="s">
        <v>499</v>
      </c>
      <c r="C23" s="2778"/>
      <c r="D23" s="2785">
        <v>7500000</v>
      </c>
      <c r="E23" s="2787" t="s">
        <v>490</v>
      </c>
      <c r="F23" s="2779"/>
      <c r="G23" s="2788" t="s">
        <v>491</v>
      </c>
      <c r="H23" s="2778"/>
    </row>
    <row r="24" spans="1:8" s="2669" customFormat="1" ht="15.75" x14ac:dyDescent="0.25">
      <c r="A24" s="3076"/>
      <c r="B24" s="2778"/>
      <c r="C24" s="2778"/>
      <c r="D24" s="2778"/>
      <c r="E24" s="2778"/>
      <c r="F24" s="2779"/>
      <c r="G24" s="2778"/>
      <c r="H24" s="2778"/>
    </row>
    <row r="25" spans="1:8" s="2669" customFormat="1" ht="15.75" x14ac:dyDescent="0.25">
      <c r="A25" s="2789"/>
      <c r="B25" s="2778"/>
      <c r="C25" s="2778"/>
      <c r="D25" s="2778"/>
      <c r="E25" s="2778"/>
      <c r="F25" s="2779"/>
      <c r="G25" s="2778"/>
      <c r="H25" s="2778"/>
    </row>
    <row r="26" spans="1:8" s="2669" customFormat="1" ht="15.75" x14ac:dyDescent="0.25">
      <c r="A26" s="2790" t="s">
        <v>500</v>
      </c>
      <c r="B26" s="2778"/>
      <c r="C26" s="2778"/>
      <c r="D26" s="2778"/>
      <c r="E26" s="2778"/>
      <c r="F26" s="2785">
        <v>9500000</v>
      </c>
      <c r="G26" s="2778"/>
      <c r="H26" s="2778"/>
    </row>
    <row r="27" spans="1:8" s="2669" customFormat="1" ht="15.75" x14ac:dyDescent="0.25">
      <c r="A27" s="3075" t="s">
        <v>501</v>
      </c>
      <c r="B27" s="2786" t="s">
        <v>502</v>
      </c>
      <c r="C27" s="2778"/>
      <c r="D27" s="2785">
        <v>9500000</v>
      </c>
      <c r="E27" s="2787" t="s">
        <v>490</v>
      </c>
      <c r="F27" s="2779"/>
      <c r="G27" s="2788" t="s">
        <v>491</v>
      </c>
      <c r="H27" s="2778"/>
    </row>
    <row r="28" spans="1:8" s="2669" customFormat="1" ht="15.75" x14ac:dyDescent="0.25">
      <c r="A28" s="3075"/>
      <c r="B28" s="2778"/>
      <c r="C28" s="2778"/>
      <c r="D28" s="2778"/>
      <c r="E28" s="2778"/>
      <c r="F28" s="2779"/>
      <c r="G28" s="2778"/>
      <c r="H28" s="2778"/>
    </row>
    <row r="29" spans="1:8" s="2669" customFormat="1" ht="15.75" x14ac:dyDescent="0.25">
      <c r="A29" s="2791"/>
      <c r="B29" s="2778"/>
      <c r="C29" s="2778"/>
      <c r="D29" s="2778"/>
      <c r="E29" s="2778"/>
      <c r="F29" s="2779"/>
      <c r="G29" s="2778"/>
      <c r="H29" s="2778"/>
    </row>
    <row r="30" spans="1:8" s="2669" customFormat="1" ht="31.5" x14ac:dyDescent="0.25">
      <c r="A30" s="2783" t="s">
        <v>503</v>
      </c>
      <c r="B30" s="2778"/>
      <c r="C30" s="2778"/>
      <c r="D30" s="2778"/>
      <c r="E30" s="2778"/>
      <c r="F30" s="2779">
        <v>15000000</v>
      </c>
      <c r="G30" s="2778"/>
      <c r="H30" s="2778"/>
    </row>
    <row r="31" spans="1:8" s="2669" customFormat="1" ht="15.75" x14ac:dyDescent="0.25">
      <c r="A31" s="3071" t="s">
        <v>504</v>
      </c>
      <c r="B31" s="2778" t="s">
        <v>505</v>
      </c>
      <c r="C31" s="2778"/>
      <c r="D31" s="2785">
        <v>5000000</v>
      </c>
      <c r="E31" s="2787" t="s">
        <v>490</v>
      </c>
      <c r="F31" s="2779"/>
      <c r="G31" s="2788" t="s">
        <v>491</v>
      </c>
      <c r="H31" s="2778"/>
    </row>
    <row r="32" spans="1:8" s="2669" customFormat="1" ht="15.75" x14ac:dyDescent="0.25">
      <c r="A32" s="3072"/>
      <c r="B32" s="2778"/>
      <c r="C32" s="2778"/>
      <c r="D32" s="2778"/>
      <c r="E32" s="2778"/>
      <c r="F32" s="2779"/>
      <c r="G32" s="2778"/>
      <c r="H32" s="2778"/>
    </row>
    <row r="33" spans="1:8" s="2669" customFormat="1" ht="15.75" x14ac:dyDescent="0.25">
      <c r="A33" s="2791"/>
      <c r="B33" s="2778"/>
      <c r="C33" s="2778"/>
      <c r="D33" s="2778"/>
      <c r="E33" s="2778"/>
      <c r="F33" s="2779"/>
      <c r="G33" s="2778"/>
      <c r="H33" s="2778"/>
    </row>
    <row r="34" spans="1:8" s="2669" customFormat="1" ht="15.75" x14ac:dyDescent="0.25">
      <c r="A34" s="3073" t="s">
        <v>506</v>
      </c>
      <c r="B34" s="2778" t="s">
        <v>507</v>
      </c>
      <c r="C34" s="2778"/>
      <c r="D34" s="2785">
        <v>10000000</v>
      </c>
      <c r="E34" s="2787" t="s">
        <v>490</v>
      </c>
      <c r="F34" s="2779"/>
      <c r="G34" s="2788" t="s">
        <v>491</v>
      </c>
      <c r="H34" s="2778"/>
    </row>
    <row r="35" spans="1:8" s="2669" customFormat="1" ht="15.75" x14ac:dyDescent="0.25">
      <c r="A35" s="3074"/>
      <c r="B35" s="2778"/>
      <c r="C35" s="2778"/>
      <c r="D35" s="2778"/>
      <c r="E35" s="2778"/>
      <c r="F35" s="2779"/>
      <c r="G35" s="2778"/>
      <c r="H35" s="2778"/>
    </row>
    <row r="36" spans="1:8" s="2669" customFormat="1" ht="15.75" x14ac:dyDescent="0.25">
      <c r="A36" s="2791"/>
      <c r="B36" s="2778"/>
      <c r="C36" s="2778"/>
      <c r="D36" s="2778"/>
      <c r="E36" s="2778"/>
      <c r="F36" s="2779"/>
      <c r="G36" s="2778"/>
      <c r="H36" s="2778"/>
    </row>
    <row r="37" spans="1:8" s="2669" customFormat="1" ht="16.5" thickBot="1" x14ac:dyDescent="0.3">
      <c r="A37" s="2792" t="s">
        <v>144</v>
      </c>
      <c r="B37" s="2781"/>
      <c r="C37" s="2781"/>
      <c r="D37" s="2782">
        <f>SUM(D11:D36)</f>
        <v>72000000</v>
      </c>
      <c r="E37" s="2782"/>
      <c r="F37" s="2782">
        <f>SUM(F10:F36)</f>
        <v>72000000</v>
      </c>
      <c r="G37" s="2781"/>
      <c r="H37" s="2781"/>
    </row>
    <row r="38" spans="1:8" s="2669" customFormat="1" ht="15.75" x14ac:dyDescent="0.25">
      <c r="A38" s="2775"/>
      <c r="B38" s="2775"/>
      <c r="C38" s="2775"/>
      <c r="D38" s="2776">
        <f>D12+D15+D18+D21+D24</f>
        <v>0</v>
      </c>
      <c r="E38" s="2776"/>
      <c r="F38" s="2776">
        <f>F12+F15+F18+F21+F24</f>
        <v>0</v>
      </c>
      <c r="G38" s="2775"/>
      <c r="H38" s="2775"/>
    </row>
    <row r="39" spans="1:8" s="2669" customFormat="1" ht="15.75" x14ac:dyDescent="0.25"/>
  </sheetData>
  <mergeCells count="14">
    <mergeCell ref="A7:A8"/>
    <mergeCell ref="A2:H2"/>
    <mergeCell ref="A3:H3"/>
    <mergeCell ref="A4:H4"/>
    <mergeCell ref="A5:B5"/>
    <mergeCell ref="C5:H5"/>
    <mergeCell ref="A31:A32"/>
    <mergeCell ref="A34:A35"/>
    <mergeCell ref="A11:A12"/>
    <mergeCell ref="A14:A15"/>
    <mergeCell ref="A17:A18"/>
    <mergeCell ref="A20:A21"/>
    <mergeCell ref="A23:A24"/>
    <mergeCell ref="A27:A28"/>
  </mergeCells>
  <pageMargins left="0.23622047244094491" right="0.23622047244094491" top="0.74803149606299213" bottom="0.74803149606299213" header="0.31496062992125984" footer="0.31496062992125984"/>
  <pageSetup paperSize="8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G129"/>
  <sheetViews>
    <sheetView topLeftCell="A3" zoomScale="69" zoomScaleNormal="69" workbookViewId="0">
      <selection activeCell="A26" sqref="A26:A27"/>
    </sheetView>
  </sheetViews>
  <sheetFormatPr defaultRowHeight="12.75" x14ac:dyDescent="0.2"/>
  <cols>
    <col min="1" max="1" width="118.42578125" style="1135" customWidth="1"/>
    <col min="2" max="2" width="31.85546875" style="1135" customWidth="1"/>
    <col min="3" max="3" width="21.42578125" style="1135" customWidth="1"/>
    <col min="4" max="4" width="16.85546875" style="1135" customWidth="1"/>
    <col min="5" max="5" width="19.140625" style="1135" customWidth="1"/>
    <col min="6" max="6" width="22.42578125" style="1135" customWidth="1"/>
    <col min="7" max="7" width="19.28515625" style="1135" customWidth="1"/>
    <col min="8" max="8" width="11.7109375" style="1135" customWidth="1"/>
    <col min="9" max="9" width="17.28515625" style="1135" bestFit="1" customWidth="1"/>
    <col min="10" max="10" width="15.140625" style="1135" customWidth="1"/>
    <col min="11" max="11" width="14.28515625" style="1135" bestFit="1" customWidth="1"/>
    <col min="12" max="12" width="17.5703125" style="1135" bestFit="1" customWidth="1"/>
    <col min="13" max="13" width="9.140625" style="1135"/>
    <col min="14" max="14" width="16.42578125" style="1135" customWidth="1"/>
    <col min="15" max="15" width="20.42578125" style="1135" customWidth="1"/>
    <col min="16" max="16" width="17.140625" style="1135" customWidth="1"/>
    <col min="17" max="17" width="21.5703125" style="1135" customWidth="1"/>
    <col min="18" max="18" width="20.42578125" style="1135" customWidth="1"/>
    <col min="19" max="19" width="21" style="1135" customWidth="1"/>
    <col min="20" max="20" width="20.28515625" style="1135" customWidth="1"/>
    <col min="21" max="21" width="18.7109375" style="1135" customWidth="1"/>
    <col min="22" max="22" width="15.42578125" style="1135" customWidth="1"/>
    <col min="23" max="23" width="14.140625" style="1209" customWidth="1"/>
    <col min="24" max="24" width="15.140625" style="1135" customWidth="1"/>
    <col min="25" max="25" width="18" style="1135" customWidth="1"/>
    <col min="26" max="26" width="19" style="1135" customWidth="1"/>
    <col min="27" max="27" width="12.140625" style="1135" customWidth="1"/>
    <col min="28" max="28" width="19.42578125" style="1135" customWidth="1"/>
    <col min="29" max="29" width="21.85546875" style="1135" customWidth="1"/>
    <col min="30" max="30" width="13.5703125" style="1135" customWidth="1"/>
    <col min="31" max="31" width="19.85546875" style="1135" bestFit="1" customWidth="1"/>
    <col min="32" max="32" width="19.5703125" style="1135" bestFit="1" customWidth="1"/>
    <col min="33" max="33" width="29.28515625" style="1135" bestFit="1" customWidth="1"/>
    <col min="34" max="16384" width="9.140625" style="1135"/>
  </cols>
  <sheetData>
    <row r="2" spans="1:33" s="1475" customFormat="1" ht="15" customHeight="1" x14ac:dyDescent="0.25">
      <c r="A2" s="2812" t="s">
        <v>6225</v>
      </c>
      <c r="B2" s="2812"/>
      <c r="C2" s="2812"/>
      <c r="W2" s="1616"/>
    </row>
    <row r="3" spans="1:33" s="1475" customFormat="1" ht="18" x14ac:dyDescent="0.25">
      <c r="W3" s="1616"/>
    </row>
    <row r="4" spans="1:33" s="1475" customFormat="1" ht="18" x14ac:dyDescent="0.25">
      <c r="A4" s="1668" t="s">
        <v>6378</v>
      </c>
      <c r="B4" s="1426"/>
      <c r="C4" s="1600"/>
      <c r="D4" s="1255"/>
      <c r="E4" s="1255"/>
      <c r="F4" s="1255"/>
      <c r="G4" s="1255"/>
      <c r="H4" s="1511"/>
      <c r="I4" s="1255"/>
      <c r="J4" s="1261"/>
      <c r="K4" s="1255"/>
      <c r="L4" s="1255"/>
      <c r="M4" s="1511"/>
      <c r="N4" s="1255"/>
      <c r="O4" s="1255"/>
      <c r="P4" s="1255"/>
      <c r="Q4" s="1255"/>
      <c r="R4" s="1255"/>
      <c r="S4" s="1255"/>
      <c r="T4" s="1511"/>
      <c r="U4" s="1511"/>
      <c r="V4" s="1511"/>
      <c r="W4" s="1444"/>
      <c r="X4" s="1255"/>
      <c r="Y4" s="1255"/>
      <c r="Z4" s="1255"/>
      <c r="AA4" s="1511"/>
      <c r="AB4" s="1255"/>
      <c r="AC4" s="1255"/>
      <c r="AD4" s="1255"/>
      <c r="AE4" s="1255"/>
      <c r="AF4" s="1255"/>
      <c r="AG4" s="1255"/>
    </row>
    <row r="5" spans="1:33" x14ac:dyDescent="0.2">
      <c r="A5" s="1121" t="s">
        <v>6226</v>
      </c>
      <c r="B5" s="1122"/>
      <c r="C5" s="1123" t="s">
        <v>509</v>
      </c>
      <c r="D5" s="1124"/>
      <c r="E5" s="1125"/>
      <c r="F5" s="1119"/>
      <c r="G5" s="1172"/>
      <c r="H5" s="2830" t="s">
        <v>77</v>
      </c>
      <c r="I5" s="2831"/>
      <c r="J5" s="1119"/>
      <c r="K5" s="1119"/>
      <c r="L5" s="1118"/>
      <c r="M5" s="1119"/>
      <c r="N5" s="1119"/>
      <c r="O5" s="1119"/>
      <c r="P5" s="1119"/>
      <c r="Q5" s="1119"/>
      <c r="R5" s="1119"/>
      <c r="S5" s="1118"/>
      <c r="T5" s="1130"/>
      <c r="U5" s="1118"/>
      <c r="V5" s="1171"/>
      <c r="W5" s="1713"/>
      <c r="X5" s="1119"/>
      <c r="Y5" s="1119"/>
      <c r="Z5" s="1130"/>
      <c r="AA5" s="1119"/>
      <c r="AB5" s="1119"/>
      <c r="AC5" s="1119"/>
      <c r="AD5" s="1119"/>
      <c r="AE5" s="1119"/>
      <c r="AF5" s="1119"/>
    </row>
    <row r="6" spans="1:33" ht="25.5" x14ac:dyDescent="0.2">
      <c r="A6" s="1126" t="s">
        <v>6227</v>
      </c>
      <c r="B6" s="1127"/>
      <c r="C6" s="1120" t="s">
        <v>79</v>
      </c>
      <c r="D6" s="1128"/>
      <c r="E6" s="1128"/>
      <c r="F6" s="2819" t="s">
        <v>80</v>
      </c>
      <c r="G6" s="2820"/>
      <c r="H6" s="2832"/>
      <c r="I6" s="2833"/>
      <c r="J6" s="2819" t="s">
        <v>81</v>
      </c>
      <c r="K6" s="2820"/>
      <c r="L6" s="2819" t="s">
        <v>511</v>
      </c>
      <c r="M6" s="2820"/>
      <c r="N6" s="2819" t="s">
        <v>83</v>
      </c>
      <c r="O6" s="2827"/>
      <c r="P6" s="2827"/>
      <c r="Q6" s="2827"/>
      <c r="R6" s="2828"/>
      <c r="S6" s="2822"/>
      <c r="T6" s="2824"/>
      <c r="U6" s="2819" t="s">
        <v>84</v>
      </c>
      <c r="V6" s="2821"/>
      <c r="W6" s="2820"/>
      <c r="X6" s="2822" t="s">
        <v>85</v>
      </c>
      <c r="Y6" s="2823"/>
      <c r="Z6" s="2823"/>
      <c r="AA6" s="2824"/>
      <c r="AB6" s="1128"/>
      <c r="AC6" s="1128"/>
    </row>
    <row r="7" spans="1:33" s="1628" customFormat="1" ht="75.75" thickBot="1" x14ac:dyDescent="0.25">
      <c r="A7" s="1705" t="s">
        <v>512</v>
      </c>
      <c r="B7" s="453" t="s">
        <v>87</v>
      </c>
      <c r="C7" s="451" t="s">
        <v>88</v>
      </c>
      <c r="D7" s="453" t="s">
        <v>89</v>
      </c>
      <c r="E7" s="437" t="s">
        <v>90</v>
      </c>
      <c r="F7" s="453" t="s">
        <v>92</v>
      </c>
      <c r="G7" s="437" t="s">
        <v>93</v>
      </c>
      <c r="H7" s="453" t="s">
        <v>94</v>
      </c>
      <c r="I7" s="1706" t="s">
        <v>95</v>
      </c>
      <c r="J7" s="453" t="s">
        <v>96</v>
      </c>
      <c r="K7" s="1707" t="s">
        <v>93</v>
      </c>
      <c r="L7" s="451" t="s">
        <v>98</v>
      </c>
      <c r="M7" s="451" t="s">
        <v>99</v>
      </c>
      <c r="N7" s="453" t="s">
        <v>100</v>
      </c>
      <c r="O7" s="437" t="s">
        <v>93</v>
      </c>
      <c r="P7" s="453" t="s">
        <v>101</v>
      </c>
      <c r="Q7" s="453" t="s">
        <v>102</v>
      </c>
      <c r="R7" s="437" t="s">
        <v>4324</v>
      </c>
      <c r="S7" s="437" t="s">
        <v>103</v>
      </c>
      <c r="T7" s="437" t="s">
        <v>104</v>
      </c>
      <c r="U7" s="453" t="s">
        <v>105</v>
      </c>
      <c r="V7" s="453" t="s">
        <v>106</v>
      </c>
      <c r="W7" s="453" t="s">
        <v>107</v>
      </c>
      <c r="X7" s="451" t="s">
        <v>108</v>
      </c>
      <c r="Y7" s="451" t="s">
        <v>109</v>
      </c>
      <c r="Z7" s="451" t="s">
        <v>110</v>
      </c>
      <c r="AA7" s="451" t="s">
        <v>111</v>
      </c>
      <c r="AB7" s="1651" t="s">
        <v>112</v>
      </c>
      <c r="AC7" s="1651" t="s">
        <v>113</v>
      </c>
    </row>
    <row r="8" spans="1:33" s="1628" customFormat="1" ht="15.75" thickTop="1" x14ac:dyDescent="0.2">
      <c r="A8" s="2825" t="s">
        <v>114</v>
      </c>
      <c r="B8" s="459"/>
      <c r="C8" s="459"/>
      <c r="D8" s="495"/>
      <c r="E8" s="459"/>
      <c r="F8" s="496" t="s">
        <v>115</v>
      </c>
      <c r="G8" s="497" t="s">
        <v>116</v>
      </c>
      <c r="H8" s="496" t="s">
        <v>117</v>
      </c>
      <c r="I8" s="496" t="s">
        <v>118</v>
      </c>
      <c r="J8" s="459"/>
      <c r="K8" s="1708" t="s">
        <v>116</v>
      </c>
      <c r="L8" s="498" t="s">
        <v>117</v>
      </c>
      <c r="M8" s="497" t="s">
        <v>119</v>
      </c>
      <c r="N8" s="497" t="s">
        <v>117</v>
      </c>
      <c r="O8" s="497" t="s">
        <v>117</v>
      </c>
      <c r="P8" s="497" t="s">
        <v>117</v>
      </c>
      <c r="Q8" s="497" t="s">
        <v>117</v>
      </c>
      <c r="R8" s="497" t="s">
        <v>117</v>
      </c>
      <c r="S8" s="498" t="s">
        <v>117</v>
      </c>
      <c r="T8" s="497" t="s">
        <v>117</v>
      </c>
      <c r="U8" s="495"/>
      <c r="V8" s="499" t="s">
        <v>120</v>
      </c>
      <c r="W8" s="1057" t="s">
        <v>117</v>
      </c>
      <c r="X8" s="160"/>
      <c r="Y8" s="160"/>
      <c r="Z8" s="160"/>
      <c r="AA8" s="160"/>
      <c r="AB8" s="166"/>
      <c r="AC8" s="166"/>
    </row>
    <row r="9" spans="1:33" s="1628" customFormat="1" ht="15" x14ac:dyDescent="0.2">
      <c r="A9" s="2826"/>
      <c r="B9" s="166"/>
      <c r="C9" s="166"/>
      <c r="D9" s="167"/>
      <c r="E9" s="166"/>
      <c r="F9" s="166"/>
      <c r="G9" s="389"/>
      <c r="H9" s="389"/>
      <c r="I9" s="1709"/>
      <c r="J9" s="166"/>
      <c r="K9" s="406"/>
      <c r="L9" s="390"/>
      <c r="M9" s="166"/>
      <c r="N9" s="166"/>
      <c r="O9" s="166"/>
      <c r="P9" s="166"/>
      <c r="Q9" s="166"/>
      <c r="R9" s="166"/>
      <c r="S9" s="390"/>
      <c r="T9" s="230"/>
      <c r="U9" s="167"/>
      <c r="V9" s="390"/>
      <c r="W9" s="1659"/>
      <c r="X9" s="166"/>
      <c r="Y9" s="166"/>
      <c r="Z9" s="166"/>
      <c r="AA9" s="166"/>
      <c r="AB9" s="166"/>
      <c r="AC9" s="166"/>
    </row>
    <row r="10" spans="1:33" s="1628" customFormat="1" ht="15.75" thickBot="1" x14ac:dyDescent="0.25">
      <c r="A10" s="500" t="s">
        <v>121</v>
      </c>
      <c r="B10" s="460"/>
      <c r="C10" s="460"/>
      <c r="D10" s="402"/>
      <c r="E10" s="460"/>
      <c r="F10" s="460"/>
      <c r="G10" s="460"/>
      <c r="H10" s="460"/>
      <c r="I10" s="500"/>
      <c r="J10" s="460"/>
      <c r="K10" s="461"/>
      <c r="L10" s="462"/>
      <c r="M10" s="460"/>
      <c r="N10" s="460"/>
      <c r="O10" s="460"/>
      <c r="P10" s="460"/>
      <c r="Q10" s="460"/>
      <c r="R10" s="460"/>
      <c r="S10" s="462"/>
      <c r="T10" s="500"/>
      <c r="U10" s="402"/>
      <c r="V10" s="460"/>
      <c r="W10" s="400"/>
      <c r="X10" s="460"/>
      <c r="Y10" s="460"/>
      <c r="Z10" s="460"/>
      <c r="AA10" s="460"/>
      <c r="AB10" s="156"/>
      <c r="AC10" s="156"/>
    </row>
    <row r="11" spans="1:33" s="554" customFormat="1" ht="30" x14ac:dyDescent="0.2">
      <c r="A11" s="2829" t="s">
        <v>6228</v>
      </c>
      <c r="B11" s="1631" t="s">
        <v>6229</v>
      </c>
      <c r="C11" s="1644" t="s">
        <v>1958</v>
      </c>
      <c r="D11" s="1715">
        <v>7100310</v>
      </c>
      <c r="E11" s="1644" t="s">
        <v>285</v>
      </c>
      <c r="F11" s="1631" t="s">
        <v>6230</v>
      </c>
      <c r="G11" s="1716" t="s">
        <v>6231</v>
      </c>
      <c r="H11" s="1717" t="s">
        <v>297</v>
      </c>
      <c r="I11" s="1717" t="s">
        <v>297</v>
      </c>
      <c r="J11" s="1716" t="s">
        <v>6232</v>
      </c>
      <c r="K11" s="1716" t="s">
        <v>6233</v>
      </c>
      <c r="L11" s="1718" t="s">
        <v>6232</v>
      </c>
      <c r="M11" s="1631" t="s">
        <v>6232</v>
      </c>
      <c r="N11" s="1631" t="s">
        <v>6234</v>
      </c>
      <c r="O11" s="1631" t="s">
        <v>6235</v>
      </c>
      <c r="P11" s="1631" t="s">
        <v>6236</v>
      </c>
      <c r="Q11" s="1631" t="s">
        <v>6237</v>
      </c>
      <c r="R11" s="1631" t="s">
        <v>6238</v>
      </c>
      <c r="S11" s="1631" t="s">
        <v>6239</v>
      </c>
      <c r="T11" s="1644" t="s">
        <v>297</v>
      </c>
      <c r="U11" s="1631"/>
      <c r="V11" s="1631" t="s">
        <v>6240</v>
      </c>
      <c r="W11" s="1631" t="s">
        <v>6241</v>
      </c>
      <c r="X11" s="1631" t="s">
        <v>6242</v>
      </c>
      <c r="Y11" s="1631" t="s">
        <v>6243</v>
      </c>
      <c r="Z11" s="1631" t="s">
        <v>6244</v>
      </c>
      <c r="AA11" s="1631"/>
      <c r="AB11" s="1655" t="s">
        <v>6245</v>
      </c>
      <c r="AC11" s="1655" t="s">
        <v>6246</v>
      </c>
    </row>
    <row r="12" spans="1:33" s="554" customFormat="1" ht="15" x14ac:dyDescent="0.2">
      <c r="A12" s="2815"/>
      <c r="B12" s="1655"/>
      <c r="C12" s="221"/>
      <c r="D12" s="220"/>
      <c r="E12" s="221"/>
      <c r="F12" s="1655" t="s">
        <v>6247</v>
      </c>
      <c r="G12" s="1719"/>
      <c r="H12" s="1717"/>
      <c r="I12" s="1720"/>
      <c r="J12" s="1655"/>
      <c r="K12" s="1721"/>
      <c r="L12" s="1722"/>
      <c r="M12" s="1655"/>
      <c r="N12" s="1655"/>
      <c r="O12" s="1655"/>
      <c r="P12" s="1655"/>
      <c r="Q12" s="1655"/>
      <c r="R12" s="1655"/>
      <c r="S12" s="1722"/>
      <c r="T12" s="221"/>
      <c r="U12" s="220"/>
      <c r="V12" s="1722"/>
      <c r="W12" s="1655"/>
      <c r="X12" s="1631"/>
      <c r="Y12" s="1631"/>
      <c r="Z12" s="1631"/>
      <c r="AA12" s="1631"/>
      <c r="AB12" s="1655"/>
      <c r="AC12" s="1655"/>
    </row>
    <row r="13" spans="1:33" s="554" customFormat="1" ht="15.75" thickBot="1" x14ac:dyDescent="0.25">
      <c r="A13" s="228"/>
      <c r="B13" s="228"/>
      <c r="C13" s="227"/>
      <c r="D13" s="1723"/>
      <c r="E13" s="227"/>
      <c r="F13" s="228"/>
      <c r="G13" s="228"/>
      <c r="H13" s="1717"/>
      <c r="I13" s="227"/>
      <c r="J13" s="228"/>
      <c r="K13" s="69"/>
      <c r="L13" s="1724"/>
      <c r="M13" s="228"/>
      <c r="N13" s="228"/>
      <c r="O13" s="228"/>
      <c r="P13" s="228"/>
      <c r="Q13" s="228"/>
      <c r="R13" s="228"/>
      <c r="S13" s="1724"/>
      <c r="T13" s="227"/>
      <c r="U13" s="1723"/>
      <c r="V13" s="228"/>
      <c r="W13" s="228"/>
      <c r="X13" s="228"/>
      <c r="Y13" s="228"/>
      <c r="Z13" s="228"/>
      <c r="AA13" s="228"/>
      <c r="AB13" s="228"/>
      <c r="AC13" s="228"/>
    </row>
    <row r="14" spans="1:33" s="554" customFormat="1" ht="30" x14ac:dyDescent="0.2">
      <c r="A14" s="2829" t="s">
        <v>6248</v>
      </c>
      <c r="B14" s="1638" t="s">
        <v>6229</v>
      </c>
      <c r="C14" s="227" t="s">
        <v>1958</v>
      </c>
      <c r="D14" s="1723">
        <v>7887810</v>
      </c>
      <c r="E14" s="227" t="s">
        <v>285</v>
      </c>
      <c r="F14" s="1631" t="s">
        <v>6230</v>
      </c>
      <c r="G14" s="1716" t="s">
        <v>6231</v>
      </c>
      <c r="H14" s="1717" t="s">
        <v>297</v>
      </c>
      <c r="I14" s="1717" t="s">
        <v>297</v>
      </c>
      <c r="J14" s="1716" t="s">
        <v>6232</v>
      </c>
      <c r="K14" s="1716" t="s">
        <v>6233</v>
      </c>
      <c r="L14" s="1718" t="s">
        <v>6232</v>
      </c>
      <c r="M14" s="1631" t="s">
        <v>6232</v>
      </c>
      <c r="N14" s="1631" t="s">
        <v>6234</v>
      </c>
      <c r="O14" s="1631" t="s">
        <v>6235</v>
      </c>
      <c r="P14" s="1631" t="s">
        <v>6236</v>
      </c>
      <c r="Q14" s="1631" t="s">
        <v>6237</v>
      </c>
      <c r="R14" s="1631" t="s">
        <v>6238</v>
      </c>
      <c r="S14" s="1631" t="s">
        <v>6239</v>
      </c>
      <c r="T14" s="1644" t="s">
        <v>297</v>
      </c>
      <c r="U14" s="1631"/>
      <c r="V14" s="1631" t="s">
        <v>6240</v>
      </c>
      <c r="W14" s="1631" t="s">
        <v>6241</v>
      </c>
      <c r="X14" s="1631" t="s">
        <v>6242</v>
      </c>
      <c r="Y14" s="1631" t="s">
        <v>6243</v>
      </c>
      <c r="Z14" s="1631" t="s">
        <v>6244</v>
      </c>
      <c r="AA14" s="1631"/>
      <c r="AB14" s="1655" t="s">
        <v>6245</v>
      </c>
      <c r="AC14" s="1655" t="s">
        <v>6246</v>
      </c>
    </row>
    <row r="15" spans="1:33" s="554" customFormat="1" ht="15" x14ac:dyDescent="0.2">
      <c r="A15" s="2815"/>
      <c r="B15" s="1638"/>
      <c r="C15" s="227"/>
      <c r="D15" s="1723"/>
      <c r="E15" s="227"/>
      <c r="F15" s="1655" t="s">
        <v>6247</v>
      </c>
      <c r="G15" s="1719"/>
      <c r="H15" s="1717"/>
      <c r="I15" s="1720"/>
      <c r="J15" s="1655"/>
      <c r="K15" s="1721"/>
      <c r="L15" s="1722"/>
      <c r="M15" s="1655"/>
      <c r="N15" s="1655"/>
      <c r="O15" s="1655"/>
      <c r="P15" s="1655"/>
      <c r="Q15" s="1655"/>
      <c r="R15" s="1655"/>
      <c r="S15" s="1722"/>
      <c r="T15" s="221"/>
      <c r="U15" s="220"/>
      <c r="V15" s="1722"/>
      <c r="W15" s="1655"/>
      <c r="X15" s="1631"/>
      <c r="Y15" s="1631"/>
      <c r="Z15" s="1631"/>
      <c r="AA15" s="1631"/>
      <c r="AB15" s="1655"/>
      <c r="AC15" s="1655"/>
    </row>
    <row r="16" spans="1:33" s="554" customFormat="1" ht="15.75" thickBot="1" x14ac:dyDescent="0.25">
      <c r="A16" s="1725"/>
      <c r="B16" s="1638"/>
      <c r="C16" s="227"/>
      <c r="D16" s="1723"/>
      <c r="E16" s="227"/>
      <c r="F16" s="1638"/>
      <c r="G16" s="1726"/>
      <c r="H16" s="1717"/>
      <c r="I16" s="1727"/>
      <c r="J16" s="1726"/>
      <c r="K16" s="1726"/>
      <c r="L16" s="1728"/>
      <c r="M16" s="1638"/>
      <c r="N16" s="1638"/>
      <c r="O16" s="1638"/>
      <c r="P16" s="1638"/>
      <c r="Q16" s="1638"/>
      <c r="R16" s="1638"/>
      <c r="S16" s="1728"/>
      <c r="T16" s="1641"/>
      <c r="U16" s="1729"/>
      <c r="V16" s="1638"/>
      <c r="W16" s="1638"/>
      <c r="X16" s="1638"/>
      <c r="Y16" s="1638"/>
      <c r="Z16" s="1638"/>
      <c r="AA16" s="1638"/>
      <c r="AB16" s="228"/>
      <c r="AC16" s="228"/>
    </row>
    <row r="17" spans="1:29" s="554" customFormat="1" ht="30" x14ac:dyDescent="0.2">
      <c r="A17" s="2829" t="s">
        <v>6249</v>
      </c>
      <c r="B17" s="1638" t="s">
        <v>6229</v>
      </c>
      <c r="C17" s="227" t="s">
        <v>1958</v>
      </c>
      <c r="D17" s="1723">
        <v>7887810</v>
      </c>
      <c r="E17" s="227" t="s">
        <v>285</v>
      </c>
      <c r="F17" s="1631" t="s">
        <v>6230</v>
      </c>
      <c r="G17" s="1716" t="s">
        <v>6231</v>
      </c>
      <c r="H17" s="1717" t="s">
        <v>297</v>
      </c>
      <c r="I17" s="1717" t="s">
        <v>297</v>
      </c>
      <c r="J17" s="1716" t="s">
        <v>6232</v>
      </c>
      <c r="K17" s="1716" t="s">
        <v>6233</v>
      </c>
      <c r="L17" s="1718" t="s">
        <v>6232</v>
      </c>
      <c r="M17" s="1631" t="s">
        <v>6232</v>
      </c>
      <c r="N17" s="1631" t="s">
        <v>6234</v>
      </c>
      <c r="O17" s="1631" t="s">
        <v>6235</v>
      </c>
      <c r="P17" s="1631" t="s">
        <v>6236</v>
      </c>
      <c r="Q17" s="1631" t="s">
        <v>6237</v>
      </c>
      <c r="R17" s="1631" t="s">
        <v>6238</v>
      </c>
      <c r="S17" s="1631" t="s">
        <v>6239</v>
      </c>
      <c r="T17" s="1644" t="s">
        <v>297</v>
      </c>
      <c r="U17" s="1631"/>
      <c r="V17" s="1631" t="s">
        <v>6240</v>
      </c>
      <c r="W17" s="1631" t="s">
        <v>6241</v>
      </c>
      <c r="X17" s="1631" t="s">
        <v>6242</v>
      </c>
      <c r="Y17" s="1631" t="s">
        <v>6243</v>
      </c>
      <c r="Z17" s="1631" t="s">
        <v>6244</v>
      </c>
      <c r="AA17" s="1631"/>
      <c r="AB17" s="1655" t="s">
        <v>6245</v>
      </c>
      <c r="AC17" s="1655" t="s">
        <v>6246</v>
      </c>
    </row>
    <row r="18" spans="1:29" s="554" customFormat="1" ht="15" x14ac:dyDescent="0.2">
      <c r="A18" s="2815"/>
      <c r="B18" s="1638"/>
      <c r="C18" s="227"/>
      <c r="D18" s="1723"/>
      <c r="E18" s="227"/>
      <c r="F18" s="1655" t="s">
        <v>6247</v>
      </c>
      <c r="G18" s="1719"/>
      <c r="H18" s="1717"/>
      <c r="I18" s="1720"/>
      <c r="J18" s="1655"/>
      <c r="K18" s="1721"/>
      <c r="L18" s="1722"/>
      <c r="M18" s="1655"/>
      <c r="N18" s="1655"/>
      <c r="O18" s="1655"/>
      <c r="P18" s="1655"/>
      <c r="Q18" s="1655"/>
      <c r="R18" s="1655"/>
      <c r="S18" s="1722"/>
      <c r="T18" s="221"/>
      <c r="U18" s="220"/>
      <c r="V18" s="1722"/>
      <c r="W18" s="1655"/>
      <c r="X18" s="1631"/>
      <c r="Y18" s="1631"/>
      <c r="Z18" s="1631"/>
      <c r="AA18" s="1631"/>
      <c r="AB18" s="1655"/>
      <c r="AC18" s="1655"/>
    </row>
    <row r="19" spans="1:29" s="554" customFormat="1" ht="15" x14ac:dyDescent="0.2">
      <c r="A19" s="1725"/>
      <c r="B19" s="1638"/>
      <c r="C19" s="227"/>
      <c r="D19" s="1723"/>
      <c r="E19" s="227"/>
      <c r="F19" s="1638"/>
      <c r="G19" s="1726"/>
      <c r="H19" s="1717"/>
      <c r="I19" s="1727"/>
      <c r="J19" s="1726"/>
      <c r="K19" s="1726"/>
      <c r="L19" s="1728"/>
      <c r="M19" s="1638"/>
      <c r="N19" s="1638"/>
      <c r="O19" s="1638"/>
      <c r="P19" s="1638"/>
      <c r="Q19" s="1638"/>
      <c r="R19" s="1638"/>
      <c r="S19" s="1728"/>
      <c r="T19" s="1641"/>
      <c r="U19" s="1729"/>
      <c r="V19" s="1638"/>
      <c r="W19" s="1638"/>
      <c r="X19" s="1638"/>
      <c r="Y19" s="1638"/>
      <c r="Z19" s="1638"/>
      <c r="AA19" s="1638"/>
      <c r="AB19" s="228"/>
      <c r="AC19" s="228"/>
    </row>
    <row r="20" spans="1:29" s="554" customFormat="1" ht="30" x14ac:dyDescent="0.2">
      <c r="A20" s="2818" t="s">
        <v>6250</v>
      </c>
      <c r="B20" s="1638" t="s">
        <v>6229</v>
      </c>
      <c r="C20" s="227" t="s">
        <v>1958</v>
      </c>
      <c r="D20" s="1723">
        <v>13000000</v>
      </c>
      <c r="E20" s="227" t="s">
        <v>285</v>
      </c>
      <c r="F20" s="1631" t="s">
        <v>6230</v>
      </c>
      <c r="G20" s="1716" t="s">
        <v>6231</v>
      </c>
      <c r="H20" s="1717" t="s">
        <v>297</v>
      </c>
      <c r="I20" s="1717" t="s">
        <v>297</v>
      </c>
      <c r="J20" s="1716" t="s">
        <v>6232</v>
      </c>
      <c r="K20" s="1716" t="s">
        <v>6233</v>
      </c>
      <c r="L20" s="1718" t="s">
        <v>6232</v>
      </c>
      <c r="M20" s="1631" t="s">
        <v>6232</v>
      </c>
      <c r="N20" s="1631" t="s">
        <v>6234</v>
      </c>
      <c r="O20" s="1631" t="s">
        <v>6235</v>
      </c>
      <c r="P20" s="1631" t="s">
        <v>6236</v>
      </c>
      <c r="Q20" s="1631" t="s">
        <v>6237</v>
      </c>
      <c r="R20" s="1631" t="s">
        <v>6238</v>
      </c>
      <c r="S20" s="1631" t="s">
        <v>6239</v>
      </c>
      <c r="T20" s="1644" t="s">
        <v>297</v>
      </c>
      <c r="U20" s="1631"/>
      <c r="V20" s="1631" t="s">
        <v>6240</v>
      </c>
      <c r="W20" s="1631" t="s">
        <v>6241</v>
      </c>
      <c r="X20" s="1631" t="s">
        <v>6242</v>
      </c>
      <c r="Y20" s="1631" t="s">
        <v>6243</v>
      </c>
      <c r="Z20" s="1631" t="s">
        <v>6244</v>
      </c>
      <c r="AA20" s="1631"/>
      <c r="AB20" s="228" t="s">
        <v>6251</v>
      </c>
      <c r="AC20" s="228" t="s">
        <v>6252</v>
      </c>
    </row>
    <row r="21" spans="1:29" s="554" customFormat="1" ht="15" x14ac:dyDescent="0.2">
      <c r="A21" s="2815"/>
      <c r="B21" s="1638"/>
      <c r="C21" s="227"/>
      <c r="D21" s="1723"/>
      <c r="E21" s="227"/>
      <c r="F21" s="1655" t="s">
        <v>6247</v>
      </c>
      <c r="G21" s="1719"/>
      <c r="H21" s="1717"/>
      <c r="I21" s="1720"/>
      <c r="J21" s="1655"/>
      <c r="K21" s="1721"/>
      <c r="L21" s="1722"/>
      <c r="M21" s="1655"/>
      <c r="N21" s="1655"/>
      <c r="O21" s="1655"/>
      <c r="P21" s="1655"/>
      <c r="Q21" s="1655"/>
      <c r="R21" s="1655"/>
      <c r="S21" s="1722"/>
      <c r="T21" s="221"/>
      <c r="U21" s="220"/>
      <c r="V21" s="1722"/>
      <c r="W21" s="1655"/>
      <c r="X21" s="1631"/>
      <c r="Y21" s="1631"/>
      <c r="Z21" s="1631"/>
      <c r="AA21" s="1631"/>
      <c r="AB21" s="228"/>
      <c r="AC21" s="228"/>
    </row>
    <row r="22" spans="1:29" s="554" customFormat="1" ht="15" x14ac:dyDescent="0.2">
      <c r="A22" s="1725"/>
      <c r="B22" s="1638"/>
      <c r="C22" s="227"/>
      <c r="D22" s="1723"/>
      <c r="E22" s="227"/>
      <c r="F22" s="1638"/>
      <c r="G22" s="1726"/>
      <c r="H22" s="1717"/>
      <c r="I22" s="1727"/>
      <c r="J22" s="1726"/>
      <c r="K22" s="1726"/>
      <c r="L22" s="1728"/>
      <c r="M22" s="1638"/>
      <c r="N22" s="1638"/>
      <c r="O22" s="1638"/>
      <c r="P22" s="1638"/>
      <c r="Q22" s="1638"/>
      <c r="R22" s="1638"/>
      <c r="S22" s="1728"/>
      <c r="T22" s="1641"/>
      <c r="U22" s="1729"/>
      <c r="V22" s="1638"/>
      <c r="W22" s="1638"/>
      <c r="X22" s="1638"/>
      <c r="Y22" s="1638"/>
      <c r="Z22" s="1638"/>
      <c r="AA22" s="1638"/>
      <c r="AB22" s="228"/>
      <c r="AC22" s="228"/>
    </row>
    <row r="23" spans="1:29" s="554" customFormat="1" ht="30" x14ac:dyDescent="0.2">
      <c r="A23" s="2818" t="s">
        <v>6253</v>
      </c>
      <c r="B23" s="1638" t="s">
        <v>6229</v>
      </c>
      <c r="C23" s="227" t="s">
        <v>1958</v>
      </c>
      <c r="D23" s="1723">
        <v>11300000</v>
      </c>
      <c r="E23" s="227" t="s">
        <v>285</v>
      </c>
      <c r="F23" s="1631" t="s">
        <v>6230</v>
      </c>
      <c r="G23" s="1716" t="s">
        <v>6231</v>
      </c>
      <c r="H23" s="1717" t="s">
        <v>297</v>
      </c>
      <c r="I23" s="1717" t="s">
        <v>297</v>
      </c>
      <c r="J23" s="1716" t="s">
        <v>6232</v>
      </c>
      <c r="K23" s="1716" t="s">
        <v>6233</v>
      </c>
      <c r="L23" s="1718" t="s">
        <v>6232</v>
      </c>
      <c r="M23" s="1631" t="s">
        <v>6232</v>
      </c>
      <c r="N23" s="1631" t="s">
        <v>6234</v>
      </c>
      <c r="O23" s="1631" t="s">
        <v>6235</v>
      </c>
      <c r="P23" s="1631" t="s">
        <v>6236</v>
      </c>
      <c r="Q23" s="1631" t="s">
        <v>6237</v>
      </c>
      <c r="R23" s="1631" t="s">
        <v>6238</v>
      </c>
      <c r="S23" s="1631" t="s">
        <v>6239</v>
      </c>
      <c r="T23" s="1644" t="s">
        <v>297</v>
      </c>
      <c r="U23" s="1631"/>
      <c r="V23" s="1631" t="s">
        <v>6240</v>
      </c>
      <c r="W23" s="1631" t="s">
        <v>6241</v>
      </c>
      <c r="X23" s="1631" t="s">
        <v>6242</v>
      </c>
      <c r="Y23" s="1631" t="s">
        <v>6243</v>
      </c>
      <c r="Z23" s="1631" t="s">
        <v>6244</v>
      </c>
      <c r="AA23" s="1631"/>
      <c r="AB23" s="228" t="s">
        <v>6251</v>
      </c>
      <c r="AC23" s="228" t="s">
        <v>6252</v>
      </c>
    </row>
    <row r="24" spans="1:29" s="554" customFormat="1" ht="15" x14ac:dyDescent="0.2">
      <c r="A24" s="2815"/>
      <c r="B24" s="1638"/>
      <c r="C24" s="227"/>
      <c r="D24" s="1723"/>
      <c r="E24" s="227"/>
      <c r="F24" s="1655" t="s">
        <v>6247</v>
      </c>
      <c r="G24" s="1719"/>
      <c r="H24" s="1717"/>
      <c r="I24" s="1720"/>
      <c r="J24" s="1655"/>
      <c r="K24" s="1721"/>
      <c r="L24" s="1722"/>
      <c r="M24" s="1655"/>
      <c r="N24" s="1655"/>
      <c r="O24" s="1655"/>
      <c r="P24" s="1655"/>
      <c r="Q24" s="1655"/>
      <c r="R24" s="1655"/>
      <c r="S24" s="1722"/>
      <c r="T24" s="221"/>
      <c r="U24" s="220"/>
      <c r="V24" s="1722"/>
      <c r="W24" s="1655"/>
      <c r="X24" s="1631"/>
      <c r="Y24" s="1631"/>
      <c r="Z24" s="1631"/>
      <c r="AA24" s="1631"/>
      <c r="AB24" s="228"/>
      <c r="AC24" s="228"/>
    </row>
    <row r="25" spans="1:29" s="554" customFormat="1" ht="15" x14ac:dyDescent="0.2">
      <c r="A25" s="1725"/>
      <c r="B25" s="1638"/>
      <c r="C25" s="227"/>
      <c r="D25" s="1723"/>
      <c r="E25" s="227"/>
      <c r="F25" s="1638"/>
      <c r="G25" s="1726"/>
      <c r="H25" s="1717"/>
      <c r="I25" s="1727"/>
      <c r="J25" s="1726"/>
      <c r="K25" s="1726"/>
      <c r="L25" s="1728"/>
      <c r="M25" s="1638"/>
      <c r="N25" s="1638"/>
      <c r="O25" s="1638"/>
      <c r="P25" s="1638"/>
      <c r="Q25" s="1638"/>
      <c r="R25" s="1638"/>
      <c r="S25" s="1728"/>
      <c r="T25" s="1641"/>
      <c r="U25" s="1729"/>
      <c r="V25" s="1638"/>
      <c r="W25" s="1638"/>
      <c r="X25" s="1638"/>
      <c r="Y25" s="1638"/>
      <c r="Z25" s="1638"/>
      <c r="AA25" s="1638"/>
      <c r="AB25" s="228"/>
      <c r="AC25" s="228"/>
    </row>
    <row r="26" spans="1:29" s="554" customFormat="1" ht="30" x14ac:dyDescent="0.2">
      <c r="A26" s="2813" t="s">
        <v>6254</v>
      </c>
      <c r="B26" s="1631" t="s">
        <v>6229</v>
      </c>
      <c r="C26" s="221" t="s">
        <v>1958</v>
      </c>
      <c r="D26" s="220">
        <v>9500000</v>
      </c>
      <c r="E26" s="221" t="s">
        <v>285</v>
      </c>
      <c r="F26" s="1631" t="s">
        <v>6230</v>
      </c>
      <c r="G26" s="1716" t="s">
        <v>6231</v>
      </c>
      <c r="H26" s="1717" t="s">
        <v>297</v>
      </c>
      <c r="I26" s="1717" t="s">
        <v>297</v>
      </c>
      <c r="J26" s="1716" t="s">
        <v>6232</v>
      </c>
      <c r="K26" s="1716" t="s">
        <v>6233</v>
      </c>
      <c r="L26" s="1718" t="s">
        <v>6232</v>
      </c>
      <c r="M26" s="1631" t="s">
        <v>6232</v>
      </c>
      <c r="N26" s="1631" t="s">
        <v>6234</v>
      </c>
      <c r="O26" s="1631" t="s">
        <v>6235</v>
      </c>
      <c r="P26" s="1631" t="s">
        <v>6236</v>
      </c>
      <c r="Q26" s="1631" t="s">
        <v>6237</v>
      </c>
      <c r="R26" s="1631" t="s">
        <v>6238</v>
      </c>
      <c r="S26" s="1631" t="s">
        <v>6239</v>
      </c>
      <c r="T26" s="1644" t="s">
        <v>297</v>
      </c>
      <c r="U26" s="1631"/>
      <c r="V26" s="1631" t="s">
        <v>6240</v>
      </c>
      <c r="W26" s="1631" t="s">
        <v>6241</v>
      </c>
      <c r="X26" s="1631" t="s">
        <v>6242</v>
      </c>
      <c r="Y26" s="1631" t="s">
        <v>6243</v>
      </c>
      <c r="Z26" s="1631" t="s">
        <v>6244</v>
      </c>
      <c r="AA26" s="1631"/>
      <c r="AB26" s="1655"/>
      <c r="AC26" s="1655" t="s">
        <v>6255</v>
      </c>
    </row>
    <row r="27" spans="1:29" s="554" customFormat="1" ht="15" x14ac:dyDescent="0.2">
      <c r="A27" s="2814"/>
      <c r="B27" s="1655"/>
      <c r="C27" s="221"/>
      <c r="D27" s="220"/>
      <c r="E27" s="221"/>
      <c r="F27" s="1655" t="s">
        <v>6247</v>
      </c>
      <c r="G27" s="1719"/>
      <c r="H27" s="1717"/>
      <c r="I27" s="1720"/>
      <c r="J27" s="1655"/>
      <c r="K27" s="1721"/>
      <c r="L27" s="1722"/>
      <c r="M27" s="1655"/>
      <c r="N27" s="1655"/>
      <c r="O27" s="1655"/>
      <c r="P27" s="1655"/>
      <c r="Q27" s="1655"/>
      <c r="R27" s="1655"/>
      <c r="S27" s="1722"/>
      <c r="T27" s="221"/>
      <c r="U27" s="220"/>
      <c r="V27" s="1722"/>
      <c r="W27" s="1655"/>
      <c r="X27" s="1631"/>
      <c r="Y27" s="1631"/>
      <c r="Z27" s="1631"/>
      <c r="AA27" s="1631"/>
      <c r="AB27" s="1655"/>
      <c r="AC27" s="1655"/>
    </row>
    <row r="28" spans="1:29" s="554" customFormat="1" ht="15" x14ac:dyDescent="0.2">
      <c r="A28" s="228"/>
      <c r="B28" s="228"/>
      <c r="C28" s="227"/>
      <c r="D28" s="1723"/>
      <c r="E28" s="227"/>
      <c r="F28" s="228"/>
      <c r="G28" s="228"/>
      <c r="H28" s="1717"/>
      <c r="I28" s="227"/>
      <c r="J28" s="228"/>
      <c r="K28" s="69"/>
      <c r="L28" s="1724"/>
      <c r="M28" s="228"/>
      <c r="N28" s="228"/>
      <c r="O28" s="228"/>
      <c r="P28" s="228"/>
      <c r="Q28" s="228"/>
      <c r="R28" s="228"/>
      <c r="S28" s="1724"/>
      <c r="T28" s="227"/>
      <c r="U28" s="1723"/>
      <c r="V28" s="228"/>
      <c r="W28" s="228"/>
      <c r="X28" s="228"/>
      <c r="Y28" s="228"/>
      <c r="Z28" s="228"/>
      <c r="AA28" s="228"/>
      <c r="AB28" s="228"/>
      <c r="AC28" s="228"/>
    </row>
    <row r="29" spans="1:29" s="554" customFormat="1" ht="30" x14ac:dyDescent="0.2">
      <c r="A29" s="2813" t="s">
        <v>6256</v>
      </c>
      <c r="B29" s="1655" t="s">
        <v>6229</v>
      </c>
      <c r="C29" s="221" t="s">
        <v>1958</v>
      </c>
      <c r="D29" s="220">
        <v>4600000</v>
      </c>
      <c r="E29" s="221" t="s">
        <v>285</v>
      </c>
      <c r="F29" s="1631" t="s">
        <v>6230</v>
      </c>
      <c r="G29" s="1716" t="s">
        <v>6231</v>
      </c>
      <c r="H29" s="1717" t="s">
        <v>297</v>
      </c>
      <c r="I29" s="1717" t="s">
        <v>297</v>
      </c>
      <c r="J29" s="1716" t="s">
        <v>6232</v>
      </c>
      <c r="K29" s="1716" t="s">
        <v>6233</v>
      </c>
      <c r="L29" s="1718" t="s">
        <v>6232</v>
      </c>
      <c r="M29" s="1631" t="s">
        <v>6232</v>
      </c>
      <c r="N29" s="1631" t="s">
        <v>6234</v>
      </c>
      <c r="O29" s="1631" t="s">
        <v>6235</v>
      </c>
      <c r="P29" s="1631" t="s">
        <v>6236</v>
      </c>
      <c r="Q29" s="1631" t="s">
        <v>6237</v>
      </c>
      <c r="R29" s="1631" t="s">
        <v>6238</v>
      </c>
      <c r="S29" s="1631" t="s">
        <v>6239</v>
      </c>
      <c r="T29" s="1644" t="s">
        <v>297</v>
      </c>
      <c r="U29" s="1631"/>
      <c r="V29" s="1631" t="s">
        <v>6240</v>
      </c>
      <c r="W29" s="1631" t="s">
        <v>6241</v>
      </c>
      <c r="X29" s="1631" t="s">
        <v>6242</v>
      </c>
      <c r="Y29" s="1631" t="s">
        <v>6243</v>
      </c>
      <c r="Z29" s="1631" t="s">
        <v>6244</v>
      </c>
      <c r="AA29" s="1631"/>
      <c r="AB29" s="1655"/>
      <c r="AC29" s="1655" t="s">
        <v>6255</v>
      </c>
    </row>
    <row r="30" spans="1:29" s="554" customFormat="1" ht="15" x14ac:dyDescent="0.2">
      <c r="A30" s="2814"/>
      <c r="B30" s="1655"/>
      <c r="C30" s="221"/>
      <c r="D30" s="220"/>
      <c r="E30" s="221"/>
      <c r="F30" s="1655" t="s">
        <v>6247</v>
      </c>
      <c r="G30" s="1719"/>
      <c r="H30" s="1717"/>
      <c r="I30" s="1720"/>
      <c r="J30" s="1655"/>
      <c r="K30" s="1721"/>
      <c r="L30" s="1722"/>
      <c r="M30" s="1655"/>
      <c r="N30" s="1655"/>
      <c r="O30" s="1655"/>
      <c r="P30" s="1655"/>
      <c r="Q30" s="1655"/>
      <c r="R30" s="1655"/>
      <c r="S30" s="1722"/>
      <c r="T30" s="221"/>
      <c r="U30" s="220"/>
      <c r="V30" s="1722"/>
      <c r="W30" s="1655"/>
      <c r="X30" s="1631"/>
      <c r="Y30" s="1631"/>
      <c r="Z30" s="1631"/>
      <c r="AA30" s="1631"/>
      <c r="AB30" s="1655"/>
      <c r="AC30" s="1655"/>
    </row>
    <row r="31" spans="1:29" s="554" customFormat="1" ht="15" x14ac:dyDescent="0.2">
      <c r="A31" s="1725"/>
      <c r="B31" s="228"/>
      <c r="C31" s="227"/>
      <c r="D31" s="1723"/>
      <c r="E31" s="227"/>
      <c r="F31" s="228"/>
      <c r="G31" s="69"/>
      <c r="H31" s="1717"/>
      <c r="I31" s="1657"/>
      <c r="J31" s="228"/>
      <c r="K31" s="1730"/>
      <c r="L31" s="1724"/>
      <c r="M31" s="228"/>
      <c r="N31" s="228"/>
      <c r="O31" s="228"/>
      <c r="P31" s="228"/>
      <c r="Q31" s="228"/>
      <c r="R31" s="228"/>
      <c r="S31" s="1724"/>
      <c r="T31" s="227"/>
      <c r="U31" s="1723"/>
      <c r="V31" s="1724"/>
      <c r="W31" s="228"/>
      <c r="X31" s="1724"/>
      <c r="Y31" s="1724"/>
      <c r="Z31" s="1724"/>
      <c r="AA31" s="1724"/>
      <c r="AB31" s="228"/>
      <c r="AC31" s="228"/>
    </row>
    <row r="32" spans="1:29" s="554" customFormat="1" ht="30" x14ac:dyDescent="0.2">
      <c r="A32" s="2818" t="s">
        <v>6257</v>
      </c>
      <c r="B32" s="228" t="s">
        <v>6229</v>
      </c>
      <c r="C32" s="227" t="s">
        <v>1958</v>
      </c>
      <c r="D32" s="1723">
        <v>6700000</v>
      </c>
      <c r="E32" s="227" t="s">
        <v>285</v>
      </c>
      <c r="F32" s="1631" t="s">
        <v>6230</v>
      </c>
      <c r="G32" s="1716" t="s">
        <v>6231</v>
      </c>
      <c r="H32" s="1717" t="s">
        <v>297</v>
      </c>
      <c r="I32" s="1717" t="s">
        <v>297</v>
      </c>
      <c r="J32" s="1716" t="s">
        <v>6232</v>
      </c>
      <c r="K32" s="1716" t="s">
        <v>6233</v>
      </c>
      <c r="L32" s="1718" t="s">
        <v>6232</v>
      </c>
      <c r="M32" s="1631" t="s">
        <v>6232</v>
      </c>
      <c r="N32" s="1631" t="s">
        <v>6234</v>
      </c>
      <c r="O32" s="1631" t="s">
        <v>6235</v>
      </c>
      <c r="P32" s="1631" t="s">
        <v>6236</v>
      </c>
      <c r="Q32" s="1631" t="s">
        <v>6237</v>
      </c>
      <c r="R32" s="1631" t="s">
        <v>6238</v>
      </c>
      <c r="S32" s="1631" t="s">
        <v>6239</v>
      </c>
      <c r="T32" s="1644" t="s">
        <v>297</v>
      </c>
      <c r="U32" s="1631"/>
      <c r="V32" s="1631" t="s">
        <v>6240</v>
      </c>
      <c r="W32" s="1631" t="s">
        <v>6241</v>
      </c>
      <c r="X32" s="1631" t="s">
        <v>6242</v>
      </c>
      <c r="Y32" s="1631" t="s">
        <v>6243</v>
      </c>
      <c r="Z32" s="1631" t="s">
        <v>6244</v>
      </c>
      <c r="AA32" s="1631"/>
      <c r="AB32" s="1655"/>
      <c r="AC32" s="1655" t="s">
        <v>6255</v>
      </c>
    </row>
    <row r="33" spans="1:29" s="554" customFormat="1" ht="15" x14ac:dyDescent="0.2">
      <c r="A33" s="2815"/>
      <c r="B33" s="228"/>
      <c r="C33" s="227"/>
      <c r="D33" s="1723"/>
      <c r="E33" s="227"/>
      <c r="F33" s="1655" t="s">
        <v>6247</v>
      </c>
      <c r="G33" s="1719"/>
      <c r="H33" s="1717"/>
      <c r="I33" s="1720"/>
      <c r="J33" s="1655"/>
      <c r="K33" s="1721"/>
      <c r="L33" s="1722"/>
      <c r="M33" s="1655"/>
      <c r="N33" s="1655"/>
      <c r="O33" s="1655"/>
      <c r="P33" s="1655"/>
      <c r="Q33" s="1655"/>
      <c r="R33" s="1655"/>
      <c r="S33" s="1722"/>
      <c r="T33" s="221"/>
      <c r="U33" s="220"/>
      <c r="V33" s="1722"/>
      <c r="W33" s="1655"/>
      <c r="X33" s="1631"/>
      <c r="Y33" s="1631"/>
      <c r="Z33" s="1631"/>
      <c r="AA33" s="1631"/>
      <c r="AB33" s="1655"/>
      <c r="AC33" s="1655"/>
    </row>
    <row r="34" spans="1:29" s="554" customFormat="1" ht="15" x14ac:dyDescent="0.2">
      <c r="A34" s="1725"/>
      <c r="B34" s="228"/>
      <c r="C34" s="227"/>
      <c r="D34" s="1723"/>
      <c r="E34" s="227"/>
      <c r="F34" s="228"/>
      <c r="G34" s="69"/>
      <c r="H34" s="1717"/>
      <c r="I34" s="1657"/>
      <c r="J34" s="228"/>
      <c r="K34" s="1730"/>
      <c r="L34" s="1724"/>
      <c r="M34" s="228"/>
      <c r="N34" s="228"/>
      <c r="O34" s="228"/>
      <c r="P34" s="228"/>
      <c r="Q34" s="228"/>
      <c r="R34" s="228"/>
      <c r="S34" s="1724"/>
      <c r="T34" s="227"/>
      <c r="U34" s="1723"/>
      <c r="V34" s="1724"/>
      <c r="W34" s="228"/>
      <c r="X34" s="1724"/>
      <c r="Y34" s="1724"/>
      <c r="Z34" s="1724"/>
      <c r="AA34" s="1724"/>
      <c r="AB34" s="228"/>
      <c r="AC34" s="228"/>
    </row>
    <row r="35" spans="1:29" s="554" customFormat="1" ht="30" x14ac:dyDescent="0.2">
      <c r="A35" s="2818" t="s">
        <v>6258</v>
      </c>
      <c r="B35" s="228" t="s">
        <v>6229</v>
      </c>
      <c r="C35" s="227" t="s">
        <v>1958</v>
      </c>
      <c r="D35" s="1723">
        <v>7800000</v>
      </c>
      <c r="E35" s="227" t="s">
        <v>285</v>
      </c>
      <c r="F35" s="1631" t="s">
        <v>6230</v>
      </c>
      <c r="G35" s="1716" t="s">
        <v>6231</v>
      </c>
      <c r="H35" s="1717" t="s">
        <v>297</v>
      </c>
      <c r="I35" s="1717" t="s">
        <v>297</v>
      </c>
      <c r="J35" s="1716" t="s">
        <v>6232</v>
      </c>
      <c r="K35" s="1716" t="s">
        <v>6233</v>
      </c>
      <c r="L35" s="1718" t="s">
        <v>6232</v>
      </c>
      <c r="M35" s="1631" t="s">
        <v>6232</v>
      </c>
      <c r="N35" s="1631" t="s">
        <v>6234</v>
      </c>
      <c r="O35" s="1631" t="s">
        <v>6235</v>
      </c>
      <c r="P35" s="1631" t="s">
        <v>6236</v>
      </c>
      <c r="Q35" s="1631" t="s">
        <v>6237</v>
      </c>
      <c r="R35" s="1631" t="s">
        <v>6238</v>
      </c>
      <c r="S35" s="1631" t="s">
        <v>6239</v>
      </c>
      <c r="T35" s="1644" t="s">
        <v>297</v>
      </c>
      <c r="U35" s="1631"/>
      <c r="V35" s="1631" t="s">
        <v>6240</v>
      </c>
      <c r="W35" s="1631" t="s">
        <v>6241</v>
      </c>
      <c r="X35" s="1631" t="s">
        <v>6242</v>
      </c>
      <c r="Y35" s="1631" t="s">
        <v>6243</v>
      </c>
      <c r="Z35" s="1631" t="s">
        <v>6244</v>
      </c>
      <c r="AA35" s="1631"/>
      <c r="AB35" s="1655"/>
      <c r="AC35" s="1655" t="s">
        <v>6255</v>
      </c>
    </row>
    <row r="36" spans="1:29" s="554" customFormat="1" ht="15" x14ac:dyDescent="0.2">
      <c r="A36" s="2815"/>
      <c r="B36" s="228"/>
      <c r="C36" s="227"/>
      <c r="D36" s="1723"/>
      <c r="E36" s="227"/>
      <c r="F36" s="1655" t="s">
        <v>6247</v>
      </c>
      <c r="G36" s="1719"/>
      <c r="H36" s="1717"/>
      <c r="I36" s="1720"/>
      <c r="J36" s="1655"/>
      <c r="K36" s="1721"/>
      <c r="L36" s="1722"/>
      <c r="M36" s="1655"/>
      <c r="N36" s="1655"/>
      <c r="O36" s="1655"/>
      <c r="P36" s="1655"/>
      <c r="Q36" s="1655"/>
      <c r="R36" s="1655"/>
      <c r="S36" s="1722"/>
      <c r="T36" s="221"/>
      <c r="U36" s="220"/>
      <c r="V36" s="1722"/>
      <c r="W36" s="1655"/>
      <c r="X36" s="1631"/>
      <c r="Y36" s="1631"/>
      <c r="Z36" s="1631"/>
      <c r="AA36" s="1631"/>
      <c r="AB36" s="1655"/>
      <c r="AC36" s="1655"/>
    </row>
    <row r="37" spans="1:29" s="554" customFormat="1" ht="15" x14ac:dyDescent="0.2">
      <c r="A37" s="1725"/>
      <c r="B37" s="228"/>
      <c r="C37" s="227"/>
      <c r="D37" s="1723"/>
      <c r="E37" s="227"/>
      <c r="F37" s="1638"/>
      <c r="G37" s="1726"/>
      <c r="H37" s="1717"/>
      <c r="I37" s="1727"/>
      <c r="J37" s="1726"/>
      <c r="K37" s="1731"/>
      <c r="L37" s="1728"/>
      <c r="M37" s="1638"/>
      <c r="N37" s="1638"/>
      <c r="O37" s="1638"/>
      <c r="P37" s="1638"/>
      <c r="Q37" s="1638"/>
      <c r="R37" s="1638"/>
      <c r="S37" s="1728"/>
      <c r="T37" s="1641"/>
      <c r="U37" s="1729"/>
      <c r="V37" s="1728"/>
      <c r="W37" s="1638"/>
      <c r="X37" s="1728"/>
      <c r="Y37" s="1728"/>
      <c r="Z37" s="1728"/>
      <c r="AA37" s="1728"/>
      <c r="AB37" s="228"/>
      <c r="AC37" s="228"/>
    </row>
    <row r="38" spans="1:29" s="554" customFormat="1" ht="30" x14ac:dyDescent="0.2">
      <c r="A38" s="2818" t="s">
        <v>6259</v>
      </c>
      <c r="B38" s="228" t="s">
        <v>6229</v>
      </c>
      <c r="C38" s="227" t="s">
        <v>1958</v>
      </c>
      <c r="D38" s="1723">
        <v>4000000</v>
      </c>
      <c r="E38" s="227" t="s">
        <v>285</v>
      </c>
      <c r="F38" s="1631" t="s">
        <v>6230</v>
      </c>
      <c r="G38" s="1716" t="s">
        <v>6231</v>
      </c>
      <c r="H38" s="1717" t="s">
        <v>297</v>
      </c>
      <c r="I38" s="1717" t="s">
        <v>297</v>
      </c>
      <c r="J38" s="1716" t="s">
        <v>6232</v>
      </c>
      <c r="K38" s="1716" t="s">
        <v>6233</v>
      </c>
      <c r="L38" s="1718" t="s">
        <v>6232</v>
      </c>
      <c r="M38" s="1631" t="s">
        <v>6232</v>
      </c>
      <c r="N38" s="1631" t="s">
        <v>6234</v>
      </c>
      <c r="O38" s="1631" t="s">
        <v>6235</v>
      </c>
      <c r="P38" s="1631" t="s">
        <v>6236</v>
      </c>
      <c r="Q38" s="1631" t="s">
        <v>6237</v>
      </c>
      <c r="R38" s="1631" t="s">
        <v>6238</v>
      </c>
      <c r="S38" s="1631" t="s">
        <v>6239</v>
      </c>
      <c r="T38" s="1644" t="s">
        <v>297</v>
      </c>
      <c r="U38" s="1631"/>
      <c r="V38" s="1631" t="s">
        <v>6240</v>
      </c>
      <c r="W38" s="1631" t="s">
        <v>6241</v>
      </c>
      <c r="X38" s="1631" t="s">
        <v>6242</v>
      </c>
      <c r="Y38" s="1631" t="s">
        <v>6243</v>
      </c>
      <c r="Z38" s="1631" t="s">
        <v>6244</v>
      </c>
      <c r="AA38" s="1631"/>
      <c r="AB38" s="1655"/>
      <c r="AC38" s="1655" t="s">
        <v>6255</v>
      </c>
    </row>
    <row r="39" spans="1:29" s="554" customFormat="1" ht="15" x14ac:dyDescent="0.2">
      <c r="A39" s="2815"/>
      <c r="B39" s="228"/>
      <c r="C39" s="227"/>
      <c r="D39" s="1723"/>
      <c r="E39" s="227"/>
      <c r="F39" s="1655" t="s">
        <v>6247</v>
      </c>
      <c r="G39" s="1719"/>
      <c r="H39" s="1717"/>
      <c r="I39" s="1720"/>
      <c r="J39" s="1655"/>
      <c r="K39" s="1721"/>
      <c r="L39" s="1722"/>
      <c r="M39" s="1655"/>
      <c r="N39" s="1655"/>
      <c r="O39" s="1655"/>
      <c r="P39" s="1655"/>
      <c r="Q39" s="1655"/>
      <c r="R39" s="1655"/>
      <c r="S39" s="1722"/>
      <c r="T39" s="221"/>
      <c r="U39" s="220"/>
      <c r="V39" s="1722"/>
      <c r="W39" s="1655"/>
      <c r="X39" s="1631"/>
      <c r="Y39" s="1631"/>
      <c r="Z39" s="1631"/>
      <c r="AA39" s="1631"/>
      <c r="AB39" s="1655"/>
      <c r="AC39" s="1655"/>
    </row>
    <row r="40" spans="1:29" s="554" customFormat="1" ht="15" x14ac:dyDescent="0.2">
      <c r="A40" s="1725"/>
      <c r="B40" s="228"/>
      <c r="C40" s="227"/>
      <c r="D40" s="1723"/>
      <c r="E40" s="227"/>
      <c r="F40" s="1638"/>
      <c r="G40" s="1726"/>
      <c r="H40" s="1717"/>
      <c r="I40" s="1727"/>
      <c r="J40" s="1726"/>
      <c r="K40" s="1731"/>
      <c r="L40" s="1728"/>
      <c r="M40" s="1638"/>
      <c r="N40" s="1638"/>
      <c r="O40" s="1638"/>
      <c r="P40" s="1638"/>
      <c r="Q40" s="1638"/>
      <c r="R40" s="1638"/>
      <c r="S40" s="1728"/>
      <c r="T40" s="1641"/>
      <c r="U40" s="1729"/>
      <c r="V40" s="1728"/>
      <c r="W40" s="1638"/>
      <c r="X40" s="1728"/>
      <c r="Y40" s="1728"/>
      <c r="Z40" s="1728"/>
      <c r="AA40" s="1728"/>
      <c r="AB40" s="228"/>
      <c r="AC40" s="228"/>
    </row>
    <row r="41" spans="1:29" s="554" customFormat="1" ht="30" x14ac:dyDescent="0.2">
      <c r="A41" s="2813" t="s">
        <v>6260</v>
      </c>
      <c r="B41" s="1655" t="s">
        <v>6229</v>
      </c>
      <c r="C41" s="221" t="s">
        <v>1958</v>
      </c>
      <c r="D41" s="220">
        <v>8760000</v>
      </c>
      <c r="E41" s="221" t="s">
        <v>285</v>
      </c>
      <c r="F41" s="1631" t="s">
        <v>6230</v>
      </c>
      <c r="G41" s="1716" t="s">
        <v>6231</v>
      </c>
      <c r="H41" s="1717" t="s">
        <v>297</v>
      </c>
      <c r="I41" s="1717" t="s">
        <v>297</v>
      </c>
      <c r="J41" s="1716" t="s">
        <v>6232</v>
      </c>
      <c r="K41" s="1716" t="s">
        <v>6233</v>
      </c>
      <c r="L41" s="1718" t="s">
        <v>6232</v>
      </c>
      <c r="M41" s="1631" t="s">
        <v>6232</v>
      </c>
      <c r="N41" s="1631" t="s">
        <v>6234</v>
      </c>
      <c r="O41" s="1631" t="s">
        <v>6235</v>
      </c>
      <c r="P41" s="1631" t="s">
        <v>6236</v>
      </c>
      <c r="Q41" s="1631" t="s">
        <v>6237</v>
      </c>
      <c r="R41" s="1631" t="s">
        <v>6238</v>
      </c>
      <c r="S41" s="1631" t="s">
        <v>6239</v>
      </c>
      <c r="T41" s="1644" t="s">
        <v>297</v>
      </c>
      <c r="U41" s="1631"/>
      <c r="V41" s="1631" t="s">
        <v>6240</v>
      </c>
      <c r="W41" s="1631" t="s">
        <v>6241</v>
      </c>
      <c r="X41" s="1631" t="s">
        <v>6242</v>
      </c>
      <c r="Y41" s="1631" t="s">
        <v>6243</v>
      </c>
      <c r="Z41" s="1631" t="s">
        <v>6244</v>
      </c>
      <c r="AA41" s="1631"/>
      <c r="AB41" s="1655"/>
      <c r="AC41" s="1655"/>
    </row>
    <row r="42" spans="1:29" s="554" customFormat="1" ht="15" x14ac:dyDescent="0.2">
      <c r="A42" s="2815"/>
      <c r="B42" s="1655"/>
      <c r="C42" s="221"/>
      <c r="D42" s="220"/>
      <c r="E42" s="221"/>
      <c r="F42" s="1655" t="s">
        <v>6247</v>
      </c>
      <c r="G42" s="1719"/>
      <c r="H42" s="1717"/>
      <c r="I42" s="1720"/>
      <c r="J42" s="1655"/>
      <c r="K42" s="1721"/>
      <c r="L42" s="1722"/>
      <c r="M42" s="1655"/>
      <c r="N42" s="1655"/>
      <c r="O42" s="1655"/>
      <c r="P42" s="1655"/>
      <c r="Q42" s="1655"/>
      <c r="R42" s="1655"/>
      <c r="S42" s="1722"/>
      <c r="T42" s="221"/>
      <c r="U42" s="220"/>
      <c r="V42" s="1722"/>
      <c r="W42" s="1655"/>
      <c r="X42" s="1631"/>
      <c r="Y42" s="1631"/>
      <c r="Z42" s="1631"/>
      <c r="AA42" s="1631"/>
      <c r="AB42" s="1655"/>
      <c r="AC42" s="1655"/>
    </row>
    <row r="43" spans="1:29" s="554" customFormat="1" ht="15" x14ac:dyDescent="0.2">
      <c r="A43" s="1725"/>
      <c r="B43" s="228"/>
      <c r="C43" s="227"/>
      <c r="D43" s="1723"/>
      <c r="E43" s="227"/>
      <c r="F43" s="228"/>
      <c r="G43" s="69"/>
      <c r="H43" s="1717"/>
      <c r="I43" s="1657"/>
      <c r="J43" s="228"/>
      <c r="K43" s="1730"/>
      <c r="L43" s="1724"/>
      <c r="M43" s="228"/>
      <c r="N43" s="228"/>
      <c r="O43" s="228"/>
      <c r="P43" s="228"/>
      <c r="Q43" s="228"/>
      <c r="R43" s="228"/>
      <c r="S43" s="1724"/>
      <c r="T43" s="227"/>
      <c r="U43" s="1723"/>
      <c r="V43" s="1724"/>
      <c r="W43" s="228"/>
      <c r="X43" s="1724"/>
      <c r="Y43" s="1724"/>
      <c r="Z43" s="1724"/>
      <c r="AA43" s="1724"/>
      <c r="AB43" s="228"/>
      <c r="AC43" s="228"/>
    </row>
    <row r="44" spans="1:29" s="554" customFormat="1" ht="30" x14ac:dyDescent="0.2">
      <c r="A44" s="2813" t="s">
        <v>6261</v>
      </c>
      <c r="B44" s="1631" t="s">
        <v>6229</v>
      </c>
      <c r="C44" s="221" t="s">
        <v>1958</v>
      </c>
      <c r="D44" s="220">
        <v>7500000</v>
      </c>
      <c r="E44" s="221" t="s">
        <v>285</v>
      </c>
      <c r="F44" s="1631" t="s">
        <v>6230</v>
      </c>
      <c r="G44" s="1716" t="s">
        <v>6231</v>
      </c>
      <c r="H44" s="1717" t="s">
        <v>297</v>
      </c>
      <c r="I44" s="1717" t="s">
        <v>297</v>
      </c>
      <c r="J44" s="1716" t="s">
        <v>6232</v>
      </c>
      <c r="K44" s="1716" t="s">
        <v>6233</v>
      </c>
      <c r="L44" s="1718" t="s">
        <v>6232</v>
      </c>
      <c r="M44" s="1631" t="s">
        <v>6232</v>
      </c>
      <c r="N44" s="1631" t="s">
        <v>6234</v>
      </c>
      <c r="O44" s="1631" t="s">
        <v>6235</v>
      </c>
      <c r="P44" s="1631" t="s">
        <v>6236</v>
      </c>
      <c r="Q44" s="1631" t="s">
        <v>6237</v>
      </c>
      <c r="R44" s="1631" t="s">
        <v>6238</v>
      </c>
      <c r="S44" s="1631" t="s">
        <v>6239</v>
      </c>
      <c r="T44" s="1644" t="s">
        <v>297</v>
      </c>
      <c r="U44" s="1631"/>
      <c r="V44" s="1631" t="s">
        <v>6240</v>
      </c>
      <c r="W44" s="1631" t="s">
        <v>6241</v>
      </c>
      <c r="X44" s="1631" t="s">
        <v>6242</v>
      </c>
      <c r="Y44" s="1631" t="s">
        <v>6243</v>
      </c>
      <c r="Z44" s="1631" t="s">
        <v>6244</v>
      </c>
      <c r="AA44" s="1631"/>
      <c r="AB44" s="1655" t="s">
        <v>6262</v>
      </c>
      <c r="AC44" s="1655" t="s">
        <v>6252</v>
      </c>
    </row>
    <row r="45" spans="1:29" s="554" customFormat="1" ht="15" x14ac:dyDescent="0.2">
      <c r="A45" s="2815"/>
      <c r="B45" s="1631"/>
      <c r="C45" s="221"/>
      <c r="D45" s="220"/>
      <c r="E45" s="221"/>
      <c r="F45" s="1655" t="s">
        <v>6247</v>
      </c>
      <c r="G45" s="1719"/>
      <c r="H45" s="1717"/>
      <c r="I45" s="1720"/>
      <c r="J45" s="1655"/>
      <c r="K45" s="1721"/>
      <c r="L45" s="1722"/>
      <c r="M45" s="1655"/>
      <c r="N45" s="1655"/>
      <c r="O45" s="1655"/>
      <c r="P45" s="1655"/>
      <c r="Q45" s="1655"/>
      <c r="R45" s="1655"/>
      <c r="S45" s="1722"/>
      <c r="T45" s="221"/>
      <c r="U45" s="220"/>
      <c r="V45" s="1722"/>
      <c r="W45" s="1655"/>
      <c r="X45" s="1631"/>
      <c r="Y45" s="1631"/>
      <c r="Z45" s="1631"/>
      <c r="AA45" s="1631"/>
      <c r="AB45" s="1655"/>
      <c r="AC45" s="1655"/>
    </row>
    <row r="46" spans="1:29" s="554" customFormat="1" ht="15" x14ac:dyDescent="0.2">
      <c r="A46" s="1725"/>
      <c r="B46" s="1631"/>
      <c r="C46" s="221"/>
      <c r="D46" s="1723"/>
      <c r="E46" s="221"/>
      <c r="F46" s="228"/>
      <c r="G46" s="69"/>
      <c r="H46" s="1717"/>
      <c r="I46" s="1657"/>
      <c r="J46" s="228"/>
      <c r="K46" s="1730"/>
      <c r="L46" s="1724"/>
      <c r="M46" s="228"/>
      <c r="N46" s="228"/>
      <c r="O46" s="228"/>
      <c r="P46" s="228"/>
      <c r="Q46" s="228"/>
      <c r="R46" s="228"/>
      <c r="S46" s="1724"/>
      <c r="T46" s="1644"/>
      <c r="U46" s="1723"/>
      <c r="V46" s="1724"/>
      <c r="W46" s="228"/>
      <c r="X46" s="1724"/>
      <c r="Y46" s="1724"/>
      <c r="Z46" s="1724"/>
      <c r="AA46" s="1724"/>
      <c r="AB46" s="228"/>
      <c r="AC46" s="228"/>
    </row>
    <row r="47" spans="1:29" s="554" customFormat="1" ht="30" x14ac:dyDescent="0.2">
      <c r="A47" s="2813" t="s">
        <v>6263</v>
      </c>
      <c r="B47" s="1631" t="s">
        <v>6229</v>
      </c>
      <c r="C47" s="221" t="s">
        <v>1958</v>
      </c>
      <c r="D47" s="220">
        <v>5000000</v>
      </c>
      <c r="E47" s="221" t="s">
        <v>285</v>
      </c>
      <c r="F47" s="1631" t="s">
        <v>6230</v>
      </c>
      <c r="G47" s="1716" t="s">
        <v>6231</v>
      </c>
      <c r="H47" s="1717" t="s">
        <v>297</v>
      </c>
      <c r="I47" s="1717" t="s">
        <v>297</v>
      </c>
      <c r="J47" s="1716" t="s">
        <v>6232</v>
      </c>
      <c r="K47" s="1716" t="s">
        <v>6233</v>
      </c>
      <c r="L47" s="1718" t="s">
        <v>6232</v>
      </c>
      <c r="M47" s="1631" t="s">
        <v>6232</v>
      </c>
      <c r="N47" s="1631" t="s">
        <v>6234</v>
      </c>
      <c r="O47" s="1631" t="s">
        <v>6235</v>
      </c>
      <c r="P47" s="1631" t="s">
        <v>6236</v>
      </c>
      <c r="Q47" s="1631" t="s">
        <v>6237</v>
      </c>
      <c r="R47" s="1631" t="s">
        <v>6238</v>
      </c>
      <c r="S47" s="1631" t="s">
        <v>6239</v>
      </c>
      <c r="T47" s="1644" t="s">
        <v>297</v>
      </c>
      <c r="U47" s="1631"/>
      <c r="V47" s="1631" t="s">
        <v>6240</v>
      </c>
      <c r="W47" s="1631" t="s">
        <v>6241</v>
      </c>
      <c r="X47" s="1631" t="s">
        <v>6242</v>
      </c>
      <c r="Y47" s="1631" t="s">
        <v>6243</v>
      </c>
      <c r="Z47" s="1631" t="s">
        <v>6244</v>
      </c>
      <c r="AA47" s="1631"/>
      <c r="AB47" s="1655" t="s">
        <v>6262</v>
      </c>
      <c r="AC47" s="1655" t="s">
        <v>6252</v>
      </c>
    </row>
    <row r="48" spans="1:29" s="554" customFormat="1" ht="15" x14ac:dyDescent="0.2">
      <c r="A48" s="2815"/>
      <c r="B48" s="1631"/>
      <c r="C48" s="221"/>
      <c r="D48" s="220"/>
      <c r="E48" s="221"/>
      <c r="F48" s="1655" t="s">
        <v>6247</v>
      </c>
      <c r="G48" s="1719"/>
      <c r="H48" s="1717"/>
      <c r="I48" s="1720"/>
      <c r="J48" s="1655"/>
      <c r="K48" s="1721"/>
      <c r="L48" s="1722"/>
      <c r="M48" s="1655"/>
      <c r="N48" s="1655"/>
      <c r="O48" s="1655"/>
      <c r="P48" s="1655"/>
      <c r="Q48" s="1655"/>
      <c r="R48" s="1655"/>
      <c r="S48" s="1722"/>
      <c r="T48" s="221"/>
      <c r="U48" s="220"/>
      <c r="V48" s="1722"/>
      <c r="W48" s="1655"/>
      <c r="X48" s="1631"/>
      <c r="Y48" s="1631"/>
      <c r="Z48" s="1631"/>
      <c r="AA48" s="1631"/>
      <c r="AB48" s="1655"/>
      <c r="AC48" s="1655"/>
    </row>
    <row r="49" spans="1:29" s="554" customFormat="1" ht="15" x14ac:dyDescent="0.2">
      <c r="A49" s="1725"/>
      <c r="B49" s="1631"/>
      <c r="C49" s="221"/>
      <c r="D49" s="1723"/>
      <c r="E49" s="221"/>
      <c r="F49" s="228"/>
      <c r="G49" s="69"/>
      <c r="H49" s="69"/>
      <c r="I49" s="1657"/>
      <c r="J49" s="228"/>
      <c r="K49" s="1730"/>
      <c r="L49" s="1724"/>
      <c r="M49" s="228"/>
      <c r="N49" s="228"/>
      <c r="O49" s="228"/>
      <c r="P49" s="228"/>
      <c r="Q49" s="228"/>
      <c r="R49" s="228"/>
      <c r="S49" s="1724"/>
      <c r="T49" s="1644"/>
      <c r="U49" s="1723"/>
      <c r="V49" s="1724"/>
      <c r="W49" s="228"/>
      <c r="X49" s="1724"/>
      <c r="Y49" s="1724"/>
      <c r="Z49" s="1724"/>
      <c r="AA49" s="1724"/>
      <c r="AB49" s="228"/>
      <c r="AC49" s="228"/>
    </row>
    <row r="50" spans="1:29" s="554" customFormat="1" ht="30" x14ac:dyDescent="0.2">
      <c r="A50" s="2813" t="s">
        <v>6264</v>
      </c>
      <c r="B50" s="1631" t="s">
        <v>6229</v>
      </c>
      <c r="C50" s="221" t="s">
        <v>1958</v>
      </c>
      <c r="D50" s="220">
        <v>6000000</v>
      </c>
      <c r="E50" s="221" t="s">
        <v>285</v>
      </c>
      <c r="F50" s="1631" t="s">
        <v>6230</v>
      </c>
      <c r="G50" s="1716" t="s">
        <v>6231</v>
      </c>
      <c r="H50" s="1717" t="s">
        <v>297</v>
      </c>
      <c r="I50" s="1717" t="s">
        <v>297</v>
      </c>
      <c r="J50" s="1716" t="s">
        <v>6232</v>
      </c>
      <c r="K50" s="1716" t="s">
        <v>6233</v>
      </c>
      <c r="L50" s="1718" t="s">
        <v>6232</v>
      </c>
      <c r="M50" s="1631" t="s">
        <v>6232</v>
      </c>
      <c r="N50" s="1631" t="s">
        <v>6234</v>
      </c>
      <c r="O50" s="1631" t="s">
        <v>6235</v>
      </c>
      <c r="P50" s="1631" t="s">
        <v>6236</v>
      </c>
      <c r="Q50" s="1631" t="s">
        <v>6237</v>
      </c>
      <c r="R50" s="1631" t="s">
        <v>6238</v>
      </c>
      <c r="S50" s="1631" t="s">
        <v>6239</v>
      </c>
      <c r="T50" s="1644" t="s">
        <v>297</v>
      </c>
      <c r="U50" s="1631"/>
      <c r="V50" s="1631" t="s">
        <v>6240</v>
      </c>
      <c r="W50" s="1631" t="s">
        <v>6241</v>
      </c>
      <c r="X50" s="1631" t="s">
        <v>6242</v>
      </c>
      <c r="Y50" s="1631" t="s">
        <v>6243</v>
      </c>
      <c r="Z50" s="1631" t="s">
        <v>6244</v>
      </c>
      <c r="AA50" s="1631"/>
      <c r="AB50" s="1655" t="s">
        <v>6265</v>
      </c>
      <c r="AC50" s="1655" t="s">
        <v>6246</v>
      </c>
    </row>
    <row r="51" spans="1:29" s="554" customFormat="1" ht="15" x14ac:dyDescent="0.2">
      <c r="A51" s="2815"/>
      <c r="B51" s="1631"/>
      <c r="C51" s="221"/>
      <c r="D51" s="220"/>
      <c r="E51" s="221"/>
      <c r="F51" s="1655" t="s">
        <v>6247</v>
      </c>
      <c r="G51" s="1719"/>
      <c r="H51" s="1717"/>
      <c r="I51" s="1720"/>
      <c r="J51" s="1655"/>
      <c r="K51" s="1721"/>
      <c r="L51" s="1722"/>
      <c r="M51" s="1655"/>
      <c r="N51" s="1655"/>
      <c r="O51" s="1655"/>
      <c r="P51" s="1655"/>
      <c r="Q51" s="1655"/>
      <c r="R51" s="1655"/>
      <c r="S51" s="1722"/>
      <c r="T51" s="221"/>
      <c r="U51" s="220"/>
      <c r="V51" s="1722"/>
      <c r="W51" s="1655"/>
      <c r="X51" s="1631"/>
      <c r="Y51" s="1631"/>
      <c r="Z51" s="1631"/>
      <c r="AA51" s="1631"/>
      <c r="AB51" s="1655"/>
      <c r="AC51" s="1655"/>
    </row>
    <row r="52" spans="1:29" s="554" customFormat="1" ht="15" x14ac:dyDescent="0.2">
      <c r="A52" s="1725"/>
      <c r="B52" s="1631"/>
      <c r="C52" s="221"/>
      <c r="D52" s="1723"/>
      <c r="E52" s="221"/>
      <c r="F52" s="228"/>
      <c r="G52" s="69"/>
      <c r="H52" s="1717"/>
      <c r="I52" s="1657"/>
      <c r="J52" s="228"/>
      <c r="K52" s="1730"/>
      <c r="L52" s="1724"/>
      <c r="M52" s="228"/>
      <c r="N52" s="228"/>
      <c r="O52" s="228"/>
      <c r="P52" s="228"/>
      <c r="Q52" s="228"/>
      <c r="R52" s="228"/>
      <c r="S52" s="1724"/>
      <c r="T52" s="1644"/>
      <c r="U52" s="1723"/>
      <c r="V52" s="1724"/>
      <c r="W52" s="228"/>
      <c r="X52" s="1724"/>
      <c r="Y52" s="1724"/>
      <c r="Z52" s="1724"/>
      <c r="AA52" s="1724"/>
      <c r="AB52" s="228"/>
      <c r="AC52" s="228"/>
    </row>
    <row r="53" spans="1:29" s="554" customFormat="1" ht="30" x14ac:dyDescent="0.2">
      <c r="A53" s="2813" t="s">
        <v>6266</v>
      </c>
      <c r="B53" s="1631" t="s">
        <v>6229</v>
      </c>
      <c r="C53" s="221" t="s">
        <v>1958</v>
      </c>
      <c r="D53" s="220">
        <v>6540000</v>
      </c>
      <c r="E53" s="221" t="s">
        <v>285</v>
      </c>
      <c r="F53" s="1631" t="s">
        <v>6230</v>
      </c>
      <c r="G53" s="1716" t="s">
        <v>6231</v>
      </c>
      <c r="H53" s="1717" t="s">
        <v>297</v>
      </c>
      <c r="I53" s="1717" t="s">
        <v>297</v>
      </c>
      <c r="J53" s="1716" t="s">
        <v>6232</v>
      </c>
      <c r="K53" s="1716" t="s">
        <v>6233</v>
      </c>
      <c r="L53" s="1718" t="s">
        <v>6232</v>
      </c>
      <c r="M53" s="1631" t="s">
        <v>6232</v>
      </c>
      <c r="N53" s="1631" t="s">
        <v>6234</v>
      </c>
      <c r="O53" s="1631" t="s">
        <v>6235</v>
      </c>
      <c r="P53" s="1631" t="s">
        <v>6236</v>
      </c>
      <c r="Q53" s="1631" t="s">
        <v>6237</v>
      </c>
      <c r="R53" s="1631" t="s">
        <v>6238</v>
      </c>
      <c r="S53" s="1631" t="s">
        <v>6239</v>
      </c>
      <c r="T53" s="1644" t="s">
        <v>297</v>
      </c>
      <c r="U53" s="1631"/>
      <c r="V53" s="1631" t="s">
        <v>6240</v>
      </c>
      <c r="W53" s="1631" t="s">
        <v>6241</v>
      </c>
      <c r="X53" s="1631" t="s">
        <v>6242</v>
      </c>
      <c r="Y53" s="1631" t="s">
        <v>6243</v>
      </c>
      <c r="Z53" s="1631" t="s">
        <v>6244</v>
      </c>
      <c r="AA53" s="1631"/>
      <c r="AB53" s="1655" t="s">
        <v>6265</v>
      </c>
      <c r="AC53" s="1655" t="s">
        <v>6246</v>
      </c>
    </row>
    <row r="54" spans="1:29" s="554" customFormat="1" ht="15" x14ac:dyDescent="0.2">
      <c r="A54" s="2815"/>
      <c r="B54" s="1631"/>
      <c r="C54" s="221"/>
      <c r="D54" s="220"/>
      <c r="E54" s="221"/>
      <c r="F54" s="1655" t="s">
        <v>6247</v>
      </c>
      <c r="G54" s="1719"/>
      <c r="H54" s="1717"/>
      <c r="I54" s="1720"/>
      <c r="J54" s="1655"/>
      <c r="K54" s="1721"/>
      <c r="L54" s="1722"/>
      <c r="M54" s="1655"/>
      <c r="N54" s="1655"/>
      <c r="O54" s="1655"/>
      <c r="P54" s="1655"/>
      <c r="Q54" s="1655"/>
      <c r="R54" s="1655"/>
      <c r="S54" s="1722"/>
      <c r="T54" s="221"/>
      <c r="U54" s="220"/>
      <c r="V54" s="1722"/>
      <c r="W54" s="1655"/>
      <c r="X54" s="1631"/>
      <c r="Y54" s="1631"/>
      <c r="Z54" s="1631"/>
      <c r="AA54" s="1631"/>
      <c r="AB54" s="1655"/>
      <c r="AC54" s="1655"/>
    </row>
    <row r="55" spans="1:29" s="554" customFormat="1" ht="15" x14ac:dyDescent="0.2">
      <c r="A55" s="1725"/>
      <c r="B55" s="1631"/>
      <c r="C55" s="221"/>
      <c r="D55" s="1723"/>
      <c r="E55" s="221"/>
      <c r="F55" s="228"/>
      <c r="G55" s="69"/>
      <c r="H55" s="1717"/>
      <c r="I55" s="1657"/>
      <c r="J55" s="228"/>
      <c r="K55" s="1730"/>
      <c r="L55" s="1724"/>
      <c r="M55" s="228"/>
      <c r="N55" s="228"/>
      <c r="O55" s="228"/>
      <c r="P55" s="228"/>
      <c r="Q55" s="228"/>
      <c r="R55" s="228"/>
      <c r="S55" s="1724"/>
      <c r="T55" s="1644"/>
      <c r="U55" s="1723"/>
      <c r="V55" s="1724"/>
      <c r="W55" s="228"/>
      <c r="X55" s="1724"/>
      <c r="Y55" s="1724"/>
      <c r="Z55" s="1724"/>
      <c r="AA55" s="1724"/>
      <c r="AB55" s="228"/>
      <c r="AC55" s="228"/>
    </row>
    <row r="56" spans="1:29" s="554" customFormat="1" ht="30" x14ac:dyDescent="0.2">
      <c r="A56" s="2813" t="s">
        <v>6267</v>
      </c>
      <c r="B56" s="1631" t="s">
        <v>6229</v>
      </c>
      <c r="C56" s="221" t="s">
        <v>1958</v>
      </c>
      <c r="D56" s="220">
        <v>32000000</v>
      </c>
      <c r="E56" s="221" t="s">
        <v>285</v>
      </c>
      <c r="F56" s="1631" t="s">
        <v>6230</v>
      </c>
      <c r="G56" s="1716" t="s">
        <v>6231</v>
      </c>
      <c r="H56" s="1717" t="s">
        <v>297</v>
      </c>
      <c r="I56" s="1717" t="s">
        <v>297</v>
      </c>
      <c r="J56" s="1716" t="s">
        <v>6232</v>
      </c>
      <c r="K56" s="1716" t="s">
        <v>6233</v>
      </c>
      <c r="L56" s="1718" t="s">
        <v>6232</v>
      </c>
      <c r="M56" s="1631" t="s">
        <v>6232</v>
      </c>
      <c r="N56" s="1631" t="s">
        <v>6234</v>
      </c>
      <c r="O56" s="1631" t="s">
        <v>6235</v>
      </c>
      <c r="P56" s="1631" t="s">
        <v>6236</v>
      </c>
      <c r="Q56" s="1631" t="s">
        <v>6237</v>
      </c>
      <c r="R56" s="1631" t="s">
        <v>6238</v>
      </c>
      <c r="S56" s="1631" t="s">
        <v>6239</v>
      </c>
      <c r="T56" s="1644" t="s">
        <v>297</v>
      </c>
      <c r="U56" s="1631"/>
      <c r="V56" s="1631" t="s">
        <v>6240</v>
      </c>
      <c r="W56" s="1631" t="s">
        <v>6241</v>
      </c>
      <c r="X56" s="1631" t="s">
        <v>6242</v>
      </c>
      <c r="Y56" s="1631" t="s">
        <v>6243</v>
      </c>
      <c r="Z56" s="1631" t="s">
        <v>6244</v>
      </c>
      <c r="AA56" s="1631"/>
      <c r="AB56" s="1655"/>
      <c r="AC56" s="1655" t="s">
        <v>6268</v>
      </c>
    </row>
    <row r="57" spans="1:29" s="554" customFormat="1" ht="15" x14ac:dyDescent="0.2">
      <c r="A57" s="2815"/>
      <c r="B57" s="1631"/>
      <c r="C57" s="221"/>
      <c r="D57" s="220"/>
      <c r="E57" s="221"/>
      <c r="F57" s="1655" t="s">
        <v>6247</v>
      </c>
      <c r="G57" s="1719"/>
      <c r="H57" s="1717"/>
      <c r="I57" s="1720"/>
      <c r="J57" s="1655"/>
      <c r="K57" s="1721"/>
      <c r="L57" s="1722"/>
      <c r="M57" s="1655"/>
      <c r="N57" s="1655"/>
      <c r="O57" s="1655"/>
      <c r="P57" s="1655"/>
      <c r="Q57" s="1655"/>
      <c r="R57" s="1655"/>
      <c r="S57" s="1722"/>
      <c r="T57" s="221"/>
      <c r="U57" s="220"/>
      <c r="V57" s="1722"/>
      <c r="W57" s="1655"/>
      <c r="X57" s="1631"/>
      <c r="Y57" s="1631"/>
      <c r="Z57" s="1631"/>
      <c r="AA57" s="1631"/>
      <c r="AB57" s="1655"/>
      <c r="AC57" s="1655"/>
    </row>
    <row r="58" spans="1:29" s="554" customFormat="1" ht="15" x14ac:dyDescent="0.2">
      <c r="A58" s="1725"/>
      <c r="B58" s="1631"/>
      <c r="C58" s="221"/>
      <c r="D58" s="1723"/>
      <c r="E58" s="221"/>
      <c r="F58" s="1638"/>
      <c r="G58" s="1726"/>
      <c r="H58" s="1717"/>
      <c r="I58" s="1727"/>
      <c r="J58" s="1726"/>
      <c r="K58" s="1731"/>
      <c r="L58" s="1728"/>
      <c r="M58" s="1638"/>
      <c r="N58" s="1638"/>
      <c r="O58" s="1638"/>
      <c r="P58" s="1638"/>
      <c r="Q58" s="1638"/>
      <c r="R58" s="1638"/>
      <c r="S58" s="1728"/>
      <c r="T58" s="1644"/>
      <c r="U58" s="1723"/>
      <c r="V58" s="1728"/>
      <c r="W58" s="1638"/>
      <c r="X58" s="1728"/>
      <c r="Y58" s="1728"/>
      <c r="Z58" s="1728"/>
      <c r="AA58" s="1724"/>
      <c r="AB58" s="228"/>
      <c r="AC58" s="228"/>
    </row>
    <row r="59" spans="1:29" s="554" customFormat="1" ht="30" x14ac:dyDescent="0.2">
      <c r="A59" s="2813" t="s">
        <v>6269</v>
      </c>
      <c r="B59" s="1631" t="s">
        <v>6229</v>
      </c>
      <c r="C59" s="221" t="s">
        <v>1958</v>
      </c>
      <c r="D59" s="220">
        <v>8000000</v>
      </c>
      <c r="E59" s="221" t="s">
        <v>285</v>
      </c>
      <c r="F59" s="1631" t="s">
        <v>6230</v>
      </c>
      <c r="G59" s="1716" t="s">
        <v>6231</v>
      </c>
      <c r="H59" s="1717" t="s">
        <v>297</v>
      </c>
      <c r="I59" s="1717" t="s">
        <v>297</v>
      </c>
      <c r="J59" s="1716" t="s">
        <v>6232</v>
      </c>
      <c r="K59" s="1716" t="s">
        <v>6233</v>
      </c>
      <c r="L59" s="1718" t="s">
        <v>6232</v>
      </c>
      <c r="M59" s="1631" t="s">
        <v>6232</v>
      </c>
      <c r="N59" s="1631" t="s">
        <v>6234</v>
      </c>
      <c r="O59" s="1631" t="s">
        <v>6235</v>
      </c>
      <c r="P59" s="1631" t="s">
        <v>6236</v>
      </c>
      <c r="Q59" s="1631" t="s">
        <v>6237</v>
      </c>
      <c r="R59" s="1631" t="s">
        <v>6238</v>
      </c>
      <c r="S59" s="1631" t="s">
        <v>6239</v>
      </c>
      <c r="T59" s="1644" t="s">
        <v>297</v>
      </c>
      <c r="U59" s="1631"/>
      <c r="V59" s="1631" t="s">
        <v>6240</v>
      </c>
      <c r="W59" s="1631" t="s">
        <v>6241</v>
      </c>
      <c r="X59" s="1631" t="s">
        <v>6242</v>
      </c>
      <c r="Y59" s="1631" t="s">
        <v>6243</v>
      </c>
      <c r="Z59" s="1631" t="s">
        <v>6244</v>
      </c>
      <c r="AA59" s="1631"/>
      <c r="AB59" s="1655"/>
      <c r="AC59" s="1655" t="s">
        <v>6268</v>
      </c>
    </row>
    <row r="60" spans="1:29" s="554" customFormat="1" ht="15" x14ac:dyDescent="0.2">
      <c r="A60" s="2815"/>
      <c r="B60" s="1631"/>
      <c r="C60" s="221"/>
      <c r="D60" s="220"/>
      <c r="E60" s="221"/>
      <c r="F60" s="1655" t="s">
        <v>6247</v>
      </c>
      <c r="G60" s="1719"/>
      <c r="H60" s="1717"/>
      <c r="I60" s="1720"/>
      <c r="J60" s="1655"/>
      <c r="K60" s="1721"/>
      <c r="L60" s="1722"/>
      <c r="M60" s="1655"/>
      <c r="N60" s="1655"/>
      <c r="O60" s="1655"/>
      <c r="P60" s="1655"/>
      <c r="Q60" s="1655"/>
      <c r="R60" s="1655"/>
      <c r="S60" s="1722"/>
      <c r="T60" s="221"/>
      <c r="U60" s="220"/>
      <c r="V60" s="1722"/>
      <c r="W60" s="1655"/>
      <c r="X60" s="1631"/>
      <c r="Y60" s="1631"/>
      <c r="Z60" s="1631"/>
      <c r="AA60" s="1631"/>
      <c r="AB60" s="1655"/>
      <c r="AC60" s="1655"/>
    </row>
    <row r="61" spans="1:29" s="554" customFormat="1" ht="15" x14ac:dyDescent="0.2">
      <c r="A61" s="1725"/>
      <c r="B61" s="1631"/>
      <c r="C61" s="221"/>
      <c r="D61" s="1729"/>
      <c r="E61" s="221"/>
      <c r="F61" s="228"/>
      <c r="G61" s="69"/>
      <c r="H61" s="1717"/>
      <c r="I61" s="1657"/>
      <c r="J61" s="228"/>
      <c r="K61" s="1730"/>
      <c r="L61" s="1724"/>
      <c r="M61" s="228"/>
      <c r="N61" s="228"/>
      <c r="O61" s="228"/>
      <c r="P61" s="228"/>
      <c r="Q61" s="228"/>
      <c r="R61" s="228"/>
      <c r="S61" s="1724"/>
      <c r="T61" s="1644"/>
      <c r="U61" s="1723"/>
      <c r="V61" s="1724"/>
      <c r="W61" s="228"/>
      <c r="X61" s="1724"/>
      <c r="Y61" s="1724"/>
      <c r="Z61" s="1724"/>
      <c r="AA61" s="1724"/>
      <c r="AB61" s="228"/>
      <c r="AC61" s="228"/>
    </row>
    <row r="62" spans="1:29" s="554" customFormat="1" ht="30" x14ac:dyDescent="0.2">
      <c r="A62" s="2813" t="s">
        <v>6270</v>
      </c>
      <c r="B62" s="1631" t="s">
        <v>6229</v>
      </c>
      <c r="C62" s="221" t="s">
        <v>1958</v>
      </c>
      <c r="D62" s="220">
        <v>8700000</v>
      </c>
      <c r="E62" s="221" t="s">
        <v>285</v>
      </c>
      <c r="F62" s="1631" t="s">
        <v>6230</v>
      </c>
      <c r="G62" s="1716" t="s">
        <v>6231</v>
      </c>
      <c r="H62" s="1717" t="s">
        <v>297</v>
      </c>
      <c r="I62" s="1717" t="s">
        <v>297</v>
      </c>
      <c r="J62" s="1716" t="s">
        <v>6232</v>
      </c>
      <c r="K62" s="1716" t="s">
        <v>6233</v>
      </c>
      <c r="L62" s="1718" t="s">
        <v>6232</v>
      </c>
      <c r="M62" s="1631" t="s">
        <v>6232</v>
      </c>
      <c r="N62" s="1631" t="s">
        <v>6234</v>
      </c>
      <c r="O62" s="1631" t="s">
        <v>6235</v>
      </c>
      <c r="P62" s="1631" t="s">
        <v>6236</v>
      </c>
      <c r="Q62" s="1631" t="s">
        <v>6237</v>
      </c>
      <c r="R62" s="1631" t="s">
        <v>6238</v>
      </c>
      <c r="S62" s="1631" t="s">
        <v>6239</v>
      </c>
      <c r="T62" s="1644" t="s">
        <v>297</v>
      </c>
      <c r="U62" s="1631"/>
      <c r="V62" s="1631" t="s">
        <v>6240</v>
      </c>
      <c r="W62" s="1631" t="s">
        <v>6241</v>
      </c>
      <c r="X62" s="1631" t="s">
        <v>6242</v>
      </c>
      <c r="Y62" s="1631" t="s">
        <v>6243</v>
      </c>
      <c r="Z62" s="1631" t="s">
        <v>6244</v>
      </c>
      <c r="AA62" s="1631"/>
      <c r="AB62" s="1655"/>
      <c r="AC62" s="1655" t="s">
        <v>6268</v>
      </c>
    </row>
    <row r="63" spans="1:29" s="554" customFormat="1" ht="15" x14ac:dyDescent="0.2">
      <c r="A63" s="2815"/>
      <c r="B63" s="1631"/>
      <c r="C63" s="221"/>
      <c r="D63" s="220"/>
      <c r="E63" s="221"/>
      <c r="F63" s="1655" t="s">
        <v>6247</v>
      </c>
      <c r="G63" s="1719"/>
      <c r="H63" s="1717"/>
      <c r="I63" s="1720"/>
      <c r="J63" s="1655"/>
      <c r="K63" s="1721"/>
      <c r="L63" s="1722"/>
      <c r="M63" s="1655"/>
      <c r="N63" s="1655"/>
      <c r="O63" s="1655"/>
      <c r="P63" s="1655"/>
      <c r="Q63" s="1655"/>
      <c r="R63" s="1655"/>
      <c r="S63" s="1722"/>
      <c r="T63" s="221"/>
      <c r="U63" s="220"/>
      <c r="V63" s="1722"/>
      <c r="W63" s="1655"/>
      <c r="X63" s="1631"/>
      <c r="Y63" s="1631"/>
      <c r="Z63" s="1631"/>
      <c r="AA63" s="1631"/>
      <c r="AB63" s="1655"/>
      <c r="AC63" s="1655"/>
    </row>
    <row r="64" spans="1:29" s="554" customFormat="1" ht="15" x14ac:dyDescent="0.2">
      <c r="A64" s="1725"/>
      <c r="B64" s="1631"/>
      <c r="C64" s="221"/>
      <c r="D64" s="1729"/>
      <c r="E64" s="221"/>
      <c r="F64" s="1638"/>
      <c r="G64" s="1726"/>
      <c r="H64" s="1717"/>
      <c r="I64" s="1727"/>
      <c r="J64" s="1726"/>
      <c r="K64" s="1731"/>
      <c r="L64" s="1728"/>
      <c r="M64" s="1638"/>
      <c r="N64" s="1638"/>
      <c r="O64" s="1638"/>
      <c r="P64" s="1638"/>
      <c r="Q64" s="1638"/>
      <c r="R64" s="1638"/>
      <c r="S64" s="1728"/>
      <c r="T64" s="1644"/>
      <c r="U64" s="1723"/>
      <c r="V64" s="1728"/>
      <c r="W64" s="1638"/>
      <c r="X64" s="1728"/>
      <c r="Y64" s="1728"/>
      <c r="Z64" s="1728"/>
      <c r="AA64" s="1724"/>
      <c r="AB64" s="228"/>
      <c r="AC64" s="228"/>
    </row>
    <row r="65" spans="1:29" s="554" customFormat="1" ht="30" x14ac:dyDescent="0.2">
      <c r="A65" s="2813" t="s">
        <v>6271</v>
      </c>
      <c r="B65" s="1631" t="s">
        <v>6229</v>
      </c>
      <c r="C65" s="221" t="s">
        <v>1958</v>
      </c>
      <c r="D65" s="220">
        <v>9300000</v>
      </c>
      <c r="E65" s="221" t="s">
        <v>285</v>
      </c>
      <c r="F65" s="1631" t="s">
        <v>6230</v>
      </c>
      <c r="G65" s="1716" t="s">
        <v>6231</v>
      </c>
      <c r="H65" s="1717" t="s">
        <v>297</v>
      </c>
      <c r="I65" s="1717" t="s">
        <v>297</v>
      </c>
      <c r="J65" s="1716" t="s">
        <v>6232</v>
      </c>
      <c r="K65" s="1716" t="s">
        <v>6233</v>
      </c>
      <c r="L65" s="1718" t="s">
        <v>6232</v>
      </c>
      <c r="M65" s="1631" t="s">
        <v>6232</v>
      </c>
      <c r="N65" s="1631" t="s">
        <v>6234</v>
      </c>
      <c r="O65" s="1631" t="s">
        <v>6235</v>
      </c>
      <c r="P65" s="1631" t="s">
        <v>6236</v>
      </c>
      <c r="Q65" s="1631" t="s">
        <v>6237</v>
      </c>
      <c r="R65" s="1631" t="s">
        <v>6238</v>
      </c>
      <c r="S65" s="1631" t="s">
        <v>6239</v>
      </c>
      <c r="T65" s="1644" t="s">
        <v>297</v>
      </c>
      <c r="U65" s="1631"/>
      <c r="V65" s="1631" t="s">
        <v>6240</v>
      </c>
      <c r="W65" s="1631" t="s">
        <v>6241</v>
      </c>
      <c r="X65" s="1631" t="s">
        <v>6242</v>
      </c>
      <c r="Y65" s="1631" t="s">
        <v>6243</v>
      </c>
      <c r="Z65" s="1631" t="s">
        <v>6244</v>
      </c>
      <c r="AA65" s="1631"/>
      <c r="AB65" s="1655" t="s">
        <v>6272</v>
      </c>
      <c r="AC65" s="1655" t="s">
        <v>6273</v>
      </c>
    </row>
    <row r="66" spans="1:29" s="554" customFormat="1" ht="15" x14ac:dyDescent="0.2">
      <c r="A66" s="2815"/>
      <c r="B66" s="1631"/>
      <c r="C66" s="221"/>
      <c r="D66" s="220"/>
      <c r="E66" s="221"/>
      <c r="F66" s="1655" t="s">
        <v>6247</v>
      </c>
      <c r="G66" s="1719"/>
      <c r="H66" s="1717"/>
      <c r="I66" s="1720"/>
      <c r="J66" s="1655"/>
      <c r="K66" s="1721"/>
      <c r="L66" s="1722"/>
      <c r="M66" s="1655"/>
      <c r="N66" s="1655"/>
      <c r="O66" s="1655"/>
      <c r="P66" s="1655"/>
      <c r="Q66" s="1655"/>
      <c r="R66" s="1655"/>
      <c r="S66" s="1722"/>
      <c r="T66" s="221"/>
      <c r="U66" s="220"/>
      <c r="V66" s="1722"/>
      <c r="W66" s="1655"/>
      <c r="X66" s="1631"/>
      <c r="Y66" s="1631"/>
      <c r="Z66" s="1631"/>
      <c r="AA66" s="1631"/>
      <c r="AB66" s="1655"/>
      <c r="AC66" s="1655"/>
    </row>
    <row r="67" spans="1:29" s="554" customFormat="1" ht="15" x14ac:dyDescent="0.2">
      <c r="A67" s="228"/>
      <c r="B67" s="1631"/>
      <c r="C67" s="221"/>
      <c r="D67" s="1723"/>
      <c r="E67" s="221"/>
      <c r="F67" s="228"/>
      <c r="G67" s="228"/>
      <c r="H67" s="1717"/>
      <c r="I67" s="227"/>
      <c r="J67" s="228"/>
      <c r="K67" s="69"/>
      <c r="L67" s="1724"/>
      <c r="M67" s="228"/>
      <c r="N67" s="228"/>
      <c r="O67" s="228"/>
      <c r="P67" s="228"/>
      <c r="Q67" s="228"/>
      <c r="R67" s="228"/>
      <c r="S67" s="1724"/>
      <c r="T67" s="1644"/>
      <c r="U67" s="1723"/>
      <c r="V67" s="228"/>
      <c r="W67" s="228"/>
      <c r="X67" s="228"/>
      <c r="Y67" s="228"/>
      <c r="Z67" s="228"/>
      <c r="AA67" s="228"/>
      <c r="AB67" s="228"/>
      <c r="AC67" s="228"/>
    </row>
    <row r="68" spans="1:29" s="554" customFormat="1" ht="30" x14ac:dyDescent="0.2">
      <c r="A68" s="2813" t="s">
        <v>6274</v>
      </c>
      <c r="B68" s="1631" t="s">
        <v>6229</v>
      </c>
      <c r="C68" s="221" t="s">
        <v>1958</v>
      </c>
      <c r="D68" s="220">
        <v>9000000</v>
      </c>
      <c r="E68" s="221" t="s">
        <v>285</v>
      </c>
      <c r="F68" s="1631" t="s">
        <v>6230</v>
      </c>
      <c r="G68" s="1716" t="s">
        <v>6231</v>
      </c>
      <c r="H68" s="1717" t="s">
        <v>297</v>
      </c>
      <c r="I68" s="1717" t="s">
        <v>297</v>
      </c>
      <c r="J68" s="1716" t="s">
        <v>6232</v>
      </c>
      <c r="K68" s="1716" t="s">
        <v>6233</v>
      </c>
      <c r="L68" s="1718" t="s">
        <v>6232</v>
      </c>
      <c r="M68" s="1631" t="s">
        <v>6232</v>
      </c>
      <c r="N68" s="1631" t="s">
        <v>6234</v>
      </c>
      <c r="O68" s="1631" t="s">
        <v>6235</v>
      </c>
      <c r="P68" s="1631" t="s">
        <v>6236</v>
      </c>
      <c r="Q68" s="1631" t="s">
        <v>6237</v>
      </c>
      <c r="R68" s="1631" t="s">
        <v>6238</v>
      </c>
      <c r="S68" s="1631" t="s">
        <v>6239</v>
      </c>
      <c r="T68" s="1644" t="s">
        <v>297</v>
      </c>
      <c r="U68" s="1631"/>
      <c r="V68" s="1631" t="s">
        <v>6240</v>
      </c>
      <c r="W68" s="1631" t="s">
        <v>6241</v>
      </c>
      <c r="X68" s="1631" t="s">
        <v>6242</v>
      </c>
      <c r="Y68" s="1631" t="s">
        <v>6243</v>
      </c>
      <c r="Z68" s="1631" t="s">
        <v>6244</v>
      </c>
      <c r="AA68" s="1631"/>
      <c r="AB68" s="1655" t="s">
        <v>6272</v>
      </c>
      <c r="AC68" s="1655" t="s">
        <v>6273</v>
      </c>
    </row>
    <row r="69" spans="1:29" s="554" customFormat="1" ht="15" x14ac:dyDescent="0.2">
      <c r="A69" s="2815"/>
      <c r="B69" s="1631"/>
      <c r="C69" s="221"/>
      <c r="D69" s="220"/>
      <c r="E69" s="221"/>
      <c r="F69" s="1655" t="s">
        <v>6247</v>
      </c>
      <c r="G69" s="1719"/>
      <c r="H69" s="1717"/>
      <c r="I69" s="1720"/>
      <c r="J69" s="1655"/>
      <c r="K69" s="1721"/>
      <c r="L69" s="1722"/>
      <c r="M69" s="1655"/>
      <c r="N69" s="1655"/>
      <c r="O69" s="1655"/>
      <c r="P69" s="1655"/>
      <c r="Q69" s="1655"/>
      <c r="R69" s="1655"/>
      <c r="S69" s="1722"/>
      <c r="T69" s="221"/>
      <c r="U69" s="220"/>
      <c r="V69" s="1722"/>
      <c r="W69" s="1655"/>
      <c r="X69" s="1631"/>
      <c r="Y69" s="1631"/>
      <c r="Z69" s="1631"/>
      <c r="AA69" s="1631"/>
      <c r="AB69" s="1655"/>
      <c r="AC69" s="1655"/>
    </row>
    <row r="70" spans="1:29" s="554" customFormat="1" ht="15" x14ac:dyDescent="0.2">
      <c r="A70" s="1725"/>
      <c r="B70" s="1631"/>
      <c r="C70" s="221"/>
      <c r="D70" s="1723"/>
      <c r="E70" s="221"/>
      <c r="F70" s="228"/>
      <c r="G70" s="228"/>
      <c r="H70" s="1717"/>
      <c r="I70" s="227"/>
      <c r="J70" s="228"/>
      <c r="K70" s="69"/>
      <c r="L70" s="1724"/>
      <c r="M70" s="228"/>
      <c r="N70" s="228"/>
      <c r="O70" s="228"/>
      <c r="P70" s="228"/>
      <c r="Q70" s="228"/>
      <c r="R70" s="228"/>
      <c r="S70" s="1724"/>
      <c r="T70" s="1644"/>
      <c r="U70" s="1723"/>
      <c r="V70" s="228"/>
      <c r="W70" s="228"/>
      <c r="X70" s="228"/>
      <c r="Y70" s="228"/>
      <c r="Z70" s="228"/>
      <c r="AA70" s="228"/>
      <c r="AB70" s="228"/>
      <c r="AC70" s="228"/>
    </row>
    <row r="71" spans="1:29" s="554" customFormat="1" ht="30" x14ac:dyDescent="0.2">
      <c r="A71" s="2813" t="s">
        <v>6275</v>
      </c>
      <c r="B71" s="1631" t="s">
        <v>6229</v>
      </c>
      <c r="C71" s="221" t="s">
        <v>1958</v>
      </c>
      <c r="D71" s="220">
        <v>20000000</v>
      </c>
      <c r="E71" s="221" t="s">
        <v>285</v>
      </c>
      <c r="F71" s="1631" t="s">
        <v>6230</v>
      </c>
      <c r="G71" s="1716" t="s">
        <v>6231</v>
      </c>
      <c r="H71" s="1717" t="s">
        <v>297</v>
      </c>
      <c r="I71" s="1717" t="s">
        <v>297</v>
      </c>
      <c r="J71" s="1716" t="s">
        <v>6232</v>
      </c>
      <c r="K71" s="1716" t="s">
        <v>6233</v>
      </c>
      <c r="L71" s="1718" t="s">
        <v>6232</v>
      </c>
      <c r="M71" s="1631" t="s">
        <v>6232</v>
      </c>
      <c r="N71" s="1631" t="s">
        <v>6234</v>
      </c>
      <c r="O71" s="1631" t="s">
        <v>6235</v>
      </c>
      <c r="P71" s="1631" t="s">
        <v>6236</v>
      </c>
      <c r="Q71" s="1631" t="s">
        <v>6237</v>
      </c>
      <c r="R71" s="1631" t="s">
        <v>6238</v>
      </c>
      <c r="S71" s="1631" t="s">
        <v>6239</v>
      </c>
      <c r="T71" s="1644" t="s">
        <v>297</v>
      </c>
      <c r="U71" s="1631"/>
      <c r="V71" s="1631" t="s">
        <v>6240</v>
      </c>
      <c r="W71" s="1631" t="s">
        <v>6241</v>
      </c>
      <c r="X71" s="1631" t="s">
        <v>6242</v>
      </c>
      <c r="Y71" s="1631" t="s">
        <v>6243</v>
      </c>
      <c r="Z71" s="1631" t="s">
        <v>6244</v>
      </c>
      <c r="AA71" s="1631"/>
      <c r="AB71" s="1655" t="s">
        <v>6276</v>
      </c>
      <c r="AC71" s="1655" t="s">
        <v>6277</v>
      </c>
    </row>
    <row r="72" spans="1:29" s="554" customFormat="1" ht="15" x14ac:dyDescent="0.2">
      <c r="A72" s="2815"/>
      <c r="B72" s="1631"/>
      <c r="C72" s="221"/>
      <c r="D72" s="220"/>
      <c r="E72" s="221"/>
      <c r="F72" s="1655" t="s">
        <v>6247</v>
      </c>
      <c r="G72" s="1719"/>
      <c r="H72" s="1717"/>
      <c r="I72" s="1720"/>
      <c r="J72" s="1655"/>
      <c r="K72" s="1721"/>
      <c r="L72" s="1722"/>
      <c r="M72" s="1655"/>
      <c r="N72" s="1655"/>
      <c r="O72" s="1655"/>
      <c r="P72" s="1655"/>
      <c r="Q72" s="1655"/>
      <c r="R72" s="1655"/>
      <c r="S72" s="1722"/>
      <c r="T72" s="221"/>
      <c r="U72" s="220"/>
      <c r="V72" s="1722"/>
      <c r="W72" s="1655"/>
      <c r="X72" s="1631"/>
      <c r="Y72" s="1631"/>
      <c r="Z72" s="1631"/>
      <c r="AA72" s="1631"/>
      <c r="AB72" s="1655"/>
      <c r="AC72" s="1655"/>
    </row>
    <row r="73" spans="1:29" s="554" customFormat="1" ht="15" x14ac:dyDescent="0.2">
      <c r="A73" s="1634"/>
      <c r="B73" s="1631"/>
      <c r="C73" s="221"/>
      <c r="D73" s="220"/>
      <c r="E73" s="221"/>
      <c r="F73" s="1655"/>
      <c r="G73" s="1719"/>
      <c r="H73" s="1717"/>
      <c r="I73" s="1720"/>
      <c r="J73" s="1655"/>
      <c r="K73" s="1721"/>
      <c r="L73" s="1722"/>
      <c r="M73" s="1655"/>
      <c r="N73" s="1655"/>
      <c r="O73" s="1655"/>
      <c r="P73" s="1655"/>
      <c r="Q73" s="1655"/>
      <c r="R73" s="1655"/>
      <c r="S73" s="1722"/>
      <c r="T73" s="1644"/>
      <c r="U73" s="220"/>
      <c r="V73" s="1722"/>
      <c r="W73" s="1655"/>
      <c r="X73" s="1722"/>
      <c r="Y73" s="1722"/>
      <c r="Z73" s="1722"/>
      <c r="AA73" s="1722"/>
      <c r="AB73" s="1655"/>
      <c r="AC73" s="1655"/>
    </row>
    <row r="74" spans="1:29" s="554" customFormat="1" ht="30" x14ac:dyDescent="0.2">
      <c r="A74" s="2813" t="s">
        <v>6278</v>
      </c>
      <c r="B74" s="1631" t="s">
        <v>6229</v>
      </c>
      <c r="C74" s="221" t="s">
        <v>1958</v>
      </c>
      <c r="D74" s="220">
        <v>30000000</v>
      </c>
      <c r="E74" s="221" t="s">
        <v>285</v>
      </c>
      <c r="F74" s="1631" t="s">
        <v>6230</v>
      </c>
      <c r="G74" s="1716" t="s">
        <v>6231</v>
      </c>
      <c r="H74" s="1717" t="s">
        <v>297</v>
      </c>
      <c r="I74" s="1717" t="s">
        <v>297</v>
      </c>
      <c r="J74" s="1716" t="s">
        <v>6232</v>
      </c>
      <c r="K74" s="1716" t="s">
        <v>6233</v>
      </c>
      <c r="L74" s="1718" t="s">
        <v>6232</v>
      </c>
      <c r="M74" s="1631" t="s">
        <v>6232</v>
      </c>
      <c r="N74" s="1631" t="s">
        <v>6234</v>
      </c>
      <c r="O74" s="1631" t="s">
        <v>6235</v>
      </c>
      <c r="P74" s="1631" t="s">
        <v>6236</v>
      </c>
      <c r="Q74" s="1631" t="s">
        <v>6237</v>
      </c>
      <c r="R74" s="1631" t="s">
        <v>6238</v>
      </c>
      <c r="S74" s="1631" t="s">
        <v>6239</v>
      </c>
      <c r="T74" s="1644" t="s">
        <v>297</v>
      </c>
      <c r="U74" s="1631"/>
      <c r="V74" s="1631" t="s">
        <v>6240</v>
      </c>
      <c r="W74" s="1631" t="s">
        <v>6241</v>
      </c>
      <c r="X74" s="1631" t="s">
        <v>6242</v>
      </c>
      <c r="Y74" s="1631" t="s">
        <v>6243</v>
      </c>
      <c r="Z74" s="1631" t="s">
        <v>6244</v>
      </c>
      <c r="AA74" s="1631"/>
      <c r="AB74" s="1655" t="s">
        <v>6276</v>
      </c>
      <c r="AC74" s="1655" t="s">
        <v>6277</v>
      </c>
    </row>
    <row r="75" spans="1:29" s="554" customFormat="1" ht="15" x14ac:dyDescent="0.2">
      <c r="A75" s="2814"/>
      <c r="B75" s="1631"/>
      <c r="C75" s="221"/>
      <c r="D75" s="220"/>
      <c r="E75" s="221"/>
      <c r="F75" s="1655" t="s">
        <v>6247</v>
      </c>
      <c r="G75" s="1719"/>
      <c r="H75" s="1717"/>
      <c r="I75" s="1720"/>
      <c r="J75" s="1655"/>
      <c r="K75" s="1721"/>
      <c r="L75" s="1722"/>
      <c r="M75" s="1655"/>
      <c r="N75" s="1655"/>
      <c r="O75" s="1655"/>
      <c r="P75" s="1655"/>
      <c r="Q75" s="1655"/>
      <c r="R75" s="1655"/>
      <c r="S75" s="1722"/>
      <c r="T75" s="221"/>
      <c r="U75" s="220"/>
      <c r="V75" s="1722"/>
      <c r="W75" s="1655"/>
      <c r="X75" s="1631"/>
      <c r="Y75" s="1631"/>
      <c r="Z75" s="1631"/>
      <c r="AA75" s="1631"/>
      <c r="AB75" s="1655"/>
      <c r="AC75" s="1655"/>
    </row>
    <row r="76" spans="1:29" s="554" customFormat="1" ht="15" x14ac:dyDescent="0.2">
      <c r="A76" s="1725"/>
      <c r="B76" s="1631"/>
      <c r="C76" s="221"/>
      <c r="D76" s="1723"/>
      <c r="E76" s="221"/>
      <c r="F76" s="228"/>
      <c r="G76" s="228"/>
      <c r="H76" s="1717"/>
      <c r="I76" s="227"/>
      <c r="J76" s="228"/>
      <c r="K76" s="69"/>
      <c r="L76" s="1724"/>
      <c r="M76" s="228"/>
      <c r="N76" s="228"/>
      <c r="O76" s="228"/>
      <c r="P76" s="228"/>
      <c r="Q76" s="228"/>
      <c r="R76" s="228"/>
      <c r="S76" s="1724"/>
      <c r="T76" s="1644"/>
      <c r="U76" s="1723"/>
      <c r="V76" s="228"/>
      <c r="W76" s="228"/>
      <c r="X76" s="228"/>
      <c r="Y76" s="228"/>
      <c r="Z76" s="228"/>
      <c r="AA76" s="228"/>
      <c r="AB76" s="228"/>
      <c r="AC76" s="228"/>
    </row>
    <row r="77" spans="1:29" s="554" customFormat="1" ht="30" x14ac:dyDescent="0.2">
      <c r="A77" s="2813" t="s">
        <v>6279</v>
      </c>
      <c r="B77" s="1631" t="s">
        <v>6229</v>
      </c>
      <c r="C77" s="221" t="s">
        <v>1958</v>
      </c>
      <c r="D77" s="220">
        <v>39000000</v>
      </c>
      <c r="E77" s="221" t="s">
        <v>285</v>
      </c>
      <c r="F77" s="1631" t="s">
        <v>6230</v>
      </c>
      <c r="G77" s="1716" t="s">
        <v>6231</v>
      </c>
      <c r="H77" s="1717" t="s">
        <v>297</v>
      </c>
      <c r="I77" s="1717" t="s">
        <v>297</v>
      </c>
      <c r="J77" s="1716" t="s">
        <v>6232</v>
      </c>
      <c r="K77" s="1716" t="s">
        <v>6233</v>
      </c>
      <c r="L77" s="1718" t="s">
        <v>6232</v>
      </c>
      <c r="M77" s="1631" t="s">
        <v>6232</v>
      </c>
      <c r="N77" s="1631" t="s">
        <v>6234</v>
      </c>
      <c r="O77" s="1631" t="s">
        <v>6235</v>
      </c>
      <c r="P77" s="1631" t="s">
        <v>6236</v>
      </c>
      <c r="Q77" s="1631" t="s">
        <v>6237</v>
      </c>
      <c r="R77" s="1631" t="s">
        <v>6238</v>
      </c>
      <c r="S77" s="1631" t="s">
        <v>6239</v>
      </c>
      <c r="T77" s="1644" t="s">
        <v>297</v>
      </c>
      <c r="U77" s="1631"/>
      <c r="V77" s="1631" t="s">
        <v>6240</v>
      </c>
      <c r="W77" s="1631" t="s">
        <v>6241</v>
      </c>
      <c r="X77" s="1631" t="s">
        <v>6242</v>
      </c>
      <c r="Y77" s="1631" t="s">
        <v>6243</v>
      </c>
      <c r="Z77" s="1631" t="s">
        <v>6244</v>
      </c>
      <c r="AA77" s="1631"/>
      <c r="AB77" s="1655" t="s">
        <v>6276</v>
      </c>
      <c r="AC77" s="1655" t="s">
        <v>6277</v>
      </c>
    </row>
    <row r="78" spans="1:29" s="554" customFormat="1" ht="15" x14ac:dyDescent="0.2">
      <c r="A78" s="2815"/>
      <c r="B78" s="1631"/>
      <c r="C78" s="221"/>
      <c r="D78" s="220"/>
      <c r="E78" s="221"/>
      <c r="F78" s="1655" t="s">
        <v>6247</v>
      </c>
      <c r="G78" s="1719"/>
      <c r="H78" s="1717"/>
      <c r="I78" s="1720"/>
      <c r="J78" s="1655"/>
      <c r="K78" s="1721"/>
      <c r="L78" s="1722"/>
      <c r="M78" s="1655"/>
      <c r="N78" s="1655"/>
      <c r="O78" s="1655"/>
      <c r="P78" s="1655"/>
      <c r="Q78" s="1655"/>
      <c r="R78" s="1655"/>
      <c r="S78" s="1722"/>
      <c r="T78" s="221"/>
      <c r="U78" s="220"/>
      <c r="V78" s="1722"/>
      <c r="W78" s="1655"/>
      <c r="X78" s="1631"/>
      <c r="Y78" s="1631"/>
      <c r="Z78" s="1631"/>
      <c r="AA78" s="1631"/>
      <c r="AB78" s="1655"/>
      <c r="AC78" s="1655"/>
    </row>
    <row r="79" spans="1:29" s="554" customFormat="1" ht="15" x14ac:dyDescent="0.2">
      <c r="A79" s="1725"/>
      <c r="B79" s="1631"/>
      <c r="C79" s="221"/>
      <c r="D79" s="1723"/>
      <c r="E79" s="221"/>
      <c r="F79" s="228"/>
      <c r="G79" s="69"/>
      <c r="H79" s="1717"/>
      <c r="I79" s="1657"/>
      <c r="J79" s="228"/>
      <c r="K79" s="1730"/>
      <c r="L79" s="1724"/>
      <c r="M79" s="228"/>
      <c r="N79" s="228"/>
      <c r="O79" s="228"/>
      <c r="P79" s="228"/>
      <c r="Q79" s="228"/>
      <c r="R79" s="228"/>
      <c r="S79" s="1728"/>
      <c r="T79" s="1641"/>
      <c r="U79" s="1729"/>
      <c r="V79" s="1724"/>
      <c r="W79" s="228"/>
      <c r="X79" s="1724"/>
      <c r="Y79" s="1724"/>
      <c r="Z79" s="1724"/>
      <c r="AA79" s="1724"/>
      <c r="AB79" s="228"/>
      <c r="AC79" s="228"/>
    </row>
    <row r="80" spans="1:29" s="554" customFormat="1" ht="30" x14ac:dyDescent="0.2">
      <c r="A80" s="2816" t="s">
        <v>6280</v>
      </c>
      <c r="B80" s="1631" t="s">
        <v>6229</v>
      </c>
      <c r="C80" s="221" t="s">
        <v>1958</v>
      </c>
      <c r="D80" s="1732">
        <v>8500000</v>
      </c>
      <c r="E80" s="221" t="s">
        <v>285</v>
      </c>
      <c r="F80" s="1631" t="s">
        <v>6230</v>
      </c>
      <c r="G80" s="1716" t="s">
        <v>6231</v>
      </c>
      <c r="H80" s="1717" t="s">
        <v>297</v>
      </c>
      <c r="I80" s="1717" t="s">
        <v>297</v>
      </c>
      <c r="J80" s="1716" t="s">
        <v>6232</v>
      </c>
      <c r="K80" s="1716" t="s">
        <v>6233</v>
      </c>
      <c r="L80" s="1718" t="s">
        <v>6232</v>
      </c>
      <c r="M80" s="1631" t="s">
        <v>6232</v>
      </c>
      <c r="N80" s="1631" t="s">
        <v>6234</v>
      </c>
      <c r="O80" s="1631" t="s">
        <v>6235</v>
      </c>
      <c r="P80" s="1631" t="s">
        <v>6236</v>
      </c>
      <c r="Q80" s="1631" t="s">
        <v>6237</v>
      </c>
      <c r="R80" s="1631" t="s">
        <v>6238</v>
      </c>
      <c r="S80" s="1631" t="s">
        <v>6239</v>
      </c>
      <c r="T80" s="1644" t="s">
        <v>297</v>
      </c>
      <c r="U80" s="1631"/>
      <c r="V80" s="1631" t="s">
        <v>6240</v>
      </c>
      <c r="W80" s="1631" t="s">
        <v>6241</v>
      </c>
      <c r="X80" s="1631" t="s">
        <v>6242</v>
      </c>
      <c r="Y80" s="1631" t="s">
        <v>6243</v>
      </c>
      <c r="Z80" s="1631" t="s">
        <v>6244</v>
      </c>
      <c r="AA80" s="1631"/>
      <c r="AB80" s="1655" t="s">
        <v>6276</v>
      </c>
      <c r="AC80" s="1655" t="s">
        <v>6277</v>
      </c>
    </row>
    <row r="81" spans="1:29" s="554" customFormat="1" ht="15" x14ac:dyDescent="0.2">
      <c r="A81" s="2817"/>
      <c r="B81" s="1631"/>
      <c r="C81" s="221"/>
      <c r="D81" s="1733"/>
      <c r="E81" s="221"/>
      <c r="F81" s="1655" t="s">
        <v>6247</v>
      </c>
      <c r="G81" s="1719"/>
      <c r="H81" s="1717"/>
      <c r="I81" s="1720"/>
      <c r="J81" s="1655"/>
      <c r="K81" s="1721"/>
      <c r="L81" s="1722"/>
      <c r="M81" s="1655"/>
      <c r="N81" s="1655"/>
      <c r="O81" s="1655"/>
      <c r="P81" s="1655"/>
      <c r="Q81" s="1655"/>
      <c r="R81" s="1655"/>
      <c r="S81" s="1722"/>
      <c r="T81" s="221"/>
      <c r="U81" s="220"/>
      <c r="V81" s="1722"/>
      <c r="W81" s="1655"/>
      <c r="X81" s="1631"/>
      <c r="Y81" s="1631"/>
      <c r="Z81" s="1631"/>
      <c r="AA81" s="1631"/>
      <c r="AB81" s="1655"/>
      <c r="AC81" s="220"/>
    </row>
    <row r="82" spans="1:29" s="554" customFormat="1" ht="15" x14ac:dyDescent="0.2">
      <c r="A82" s="1634"/>
      <c r="B82" s="1631"/>
      <c r="C82" s="221"/>
      <c r="D82" s="1729"/>
      <c r="E82" s="221"/>
      <c r="F82" s="228"/>
      <c r="G82" s="69"/>
      <c r="H82" s="1717"/>
      <c r="I82" s="1657"/>
      <c r="J82" s="228"/>
      <c r="K82" s="1730"/>
      <c r="L82" s="1724"/>
      <c r="M82" s="228"/>
      <c r="N82" s="228"/>
      <c r="O82" s="228"/>
      <c r="P82" s="228"/>
      <c r="Q82" s="228"/>
      <c r="R82" s="228"/>
      <c r="S82" s="1728"/>
      <c r="T82" s="1641"/>
      <c r="U82" s="1729"/>
      <c r="V82" s="1724"/>
      <c r="W82" s="228"/>
      <c r="X82" s="1724"/>
      <c r="Y82" s="1724"/>
      <c r="Z82" s="1724"/>
      <c r="AA82" s="1724"/>
      <c r="AB82" s="228"/>
      <c r="AC82" s="228"/>
    </row>
    <row r="83" spans="1:29" s="554" customFormat="1" ht="30" x14ac:dyDescent="0.2">
      <c r="A83" s="2813" t="s">
        <v>6281</v>
      </c>
      <c r="B83" s="1631" t="s">
        <v>6229</v>
      </c>
      <c r="C83" s="221" t="s">
        <v>1958</v>
      </c>
      <c r="D83" s="220">
        <v>8500000</v>
      </c>
      <c r="E83" s="221" t="s">
        <v>285</v>
      </c>
      <c r="F83" s="1631" t="s">
        <v>6230</v>
      </c>
      <c r="G83" s="1716" t="s">
        <v>6231</v>
      </c>
      <c r="H83" s="1717" t="s">
        <v>297</v>
      </c>
      <c r="I83" s="1717" t="s">
        <v>297</v>
      </c>
      <c r="J83" s="1716" t="s">
        <v>6232</v>
      </c>
      <c r="K83" s="1716" t="s">
        <v>6233</v>
      </c>
      <c r="L83" s="1718" t="s">
        <v>6232</v>
      </c>
      <c r="M83" s="1631" t="s">
        <v>6232</v>
      </c>
      <c r="N83" s="1631" t="s">
        <v>6234</v>
      </c>
      <c r="O83" s="1631" t="s">
        <v>6235</v>
      </c>
      <c r="P83" s="1631" t="s">
        <v>6236</v>
      </c>
      <c r="Q83" s="1631" t="s">
        <v>6237</v>
      </c>
      <c r="R83" s="1631" t="s">
        <v>6238</v>
      </c>
      <c r="S83" s="1631" t="s">
        <v>6239</v>
      </c>
      <c r="T83" s="1644" t="s">
        <v>297</v>
      </c>
      <c r="U83" s="1631"/>
      <c r="V83" s="1631" t="s">
        <v>6240</v>
      </c>
      <c r="W83" s="1631" t="s">
        <v>6241</v>
      </c>
      <c r="X83" s="1631" t="s">
        <v>6242</v>
      </c>
      <c r="Y83" s="1631" t="s">
        <v>6243</v>
      </c>
      <c r="Z83" s="1631" t="s">
        <v>6244</v>
      </c>
      <c r="AA83" s="1631"/>
      <c r="AB83" s="1655" t="s">
        <v>6276</v>
      </c>
      <c r="AC83" s="1655" t="s">
        <v>6277</v>
      </c>
    </row>
    <row r="84" spans="1:29" s="554" customFormat="1" ht="15" x14ac:dyDescent="0.2">
      <c r="A84" s="2814"/>
      <c r="B84" s="1631"/>
      <c r="C84" s="221"/>
      <c r="D84" s="220"/>
      <c r="E84" s="221"/>
      <c r="F84" s="1655" t="s">
        <v>6247</v>
      </c>
      <c r="G84" s="1719"/>
      <c r="H84" s="1717"/>
      <c r="I84" s="1720"/>
      <c r="J84" s="1655"/>
      <c r="K84" s="1721"/>
      <c r="L84" s="1722"/>
      <c r="M84" s="1655"/>
      <c r="N84" s="1655"/>
      <c r="O84" s="1655"/>
      <c r="P84" s="1655"/>
      <c r="Q84" s="1655"/>
      <c r="R84" s="1655"/>
      <c r="S84" s="1722"/>
      <c r="T84" s="221"/>
      <c r="U84" s="220"/>
      <c r="V84" s="1722"/>
      <c r="W84" s="1655"/>
      <c r="X84" s="1631"/>
      <c r="Y84" s="1631"/>
      <c r="Z84" s="1631"/>
      <c r="AA84" s="1631"/>
      <c r="AB84" s="1655"/>
      <c r="AC84" s="1655"/>
    </row>
    <row r="85" spans="1:29" s="554" customFormat="1" ht="15" x14ac:dyDescent="0.2">
      <c r="A85" s="1725"/>
      <c r="B85" s="1631"/>
      <c r="C85" s="221"/>
      <c r="D85" s="1723"/>
      <c r="E85" s="221"/>
      <c r="F85" s="228"/>
      <c r="G85" s="228"/>
      <c r="H85" s="1717"/>
      <c r="I85" s="227"/>
      <c r="J85" s="228"/>
      <c r="K85" s="69"/>
      <c r="L85" s="1724"/>
      <c r="M85" s="228"/>
      <c r="N85" s="228"/>
      <c r="O85" s="228"/>
      <c r="P85" s="228"/>
      <c r="Q85" s="228"/>
      <c r="R85" s="228"/>
      <c r="S85" s="1724"/>
      <c r="T85" s="1644"/>
      <c r="U85" s="1723"/>
      <c r="V85" s="228"/>
      <c r="W85" s="228"/>
      <c r="X85" s="228"/>
      <c r="Y85" s="228"/>
      <c r="Z85" s="228"/>
      <c r="AA85" s="228"/>
      <c r="AB85" s="228"/>
      <c r="AC85" s="228"/>
    </row>
    <row r="86" spans="1:29" s="554" customFormat="1" ht="30" x14ac:dyDescent="0.2">
      <c r="A86" s="2813" t="s">
        <v>6282</v>
      </c>
      <c r="B86" s="1631" t="s">
        <v>6229</v>
      </c>
      <c r="C86" s="221" t="s">
        <v>1958</v>
      </c>
      <c r="D86" s="220">
        <v>8500000</v>
      </c>
      <c r="E86" s="221" t="s">
        <v>285</v>
      </c>
      <c r="F86" s="1631" t="s">
        <v>6230</v>
      </c>
      <c r="G86" s="1716" t="s">
        <v>6231</v>
      </c>
      <c r="H86" s="1717" t="s">
        <v>297</v>
      </c>
      <c r="I86" s="1717" t="s">
        <v>297</v>
      </c>
      <c r="J86" s="1716" t="s">
        <v>6232</v>
      </c>
      <c r="K86" s="1716" t="s">
        <v>6233</v>
      </c>
      <c r="L86" s="1718" t="s">
        <v>6232</v>
      </c>
      <c r="M86" s="1631" t="s">
        <v>6232</v>
      </c>
      <c r="N86" s="1631" t="s">
        <v>6234</v>
      </c>
      <c r="O86" s="1631" t="s">
        <v>6235</v>
      </c>
      <c r="P86" s="1631" t="s">
        <v>6236</v>
      </c>
      <c r="Q86" s="1631" t="s">
        <v>6237</v>
      </c>
      <c r="R86" s="1631" t="s">
        <v>6238</v>
      </c>
      <c r="S86" s="1631" t="s">
        <v>6239</v>
      </c>
      <c r="T86" s="1644" t="s">
        <v>297</v>
      </c>
      <c r="U86" s="1631"/>
      <c r="V86" s="1631" t="s">
        <v>6240</v>
      </c>
      <c r="W86" s="1631" t="s">
        <v>6241</v>
      </c>
      <c r="X86" s="1631" t="s">
        <v>6242</v>
      </c>
      <c r="Y86" s="1631" t="s">
        <v>6243</v>
      </c>
      <c r="Z86" s="1631" t="s">
        <v>6244</v>
      </c>
      <c r="AA86" s="1631"/>
      <c r="AB86" s="1655" t="s">
        <v>6276</v>
      </c>
      <c r="AC86" s="1655" t="s">
        <v>6277</v>
      </c>
    </row>
    <row r="87" spans="1:29" s="554" customFormat="1" ht="15" x14ac:dyDescent="0.2">
      <c r="A87" s="2815"/>
      <c r="B87" s="1631"/>
      <c r="C87" s="221"/>
      <c r="D87" s="220"/>
      <c r="E87" s="221"/>
      <c r="F87" s="1655" t="s">
        <v>6247</v>
      </c>
      <c r="G87" s="1719"/>
      <c r="H87" s="1717"/>
      <c r="I87" s="1720"/>
      <c r="J87" s="1655"/>
      <c r="K87" s="1721"/>
      <c r="L87" s="1722"/>
      <c r="M87" s="1655"/>
      <c r="N87" s="1655"/>
      <c r="O87" s="1655"/>
      <c r="P87" s="1655"/>
      <c r="Q87" s="1655"/>
      <c r="R87" s="1655"/>
      <c r="S87" s="1722"/>
      <c r="T87" s="221"/>
      <c r="U87" s="220"/>
      <c r="V87" s="1722"/>
      <c r="W87" s="1655"/>
      <c r="X87" s="1631"/>
      <c r="Y87" s="1631"/>
      <c r="Z87" s="1631"/>
      <c r="AA87" s="1631"/>
      <c r="AB87" s="1655"/>
      <c r="AC87" s="1655"/>
    </row>
    <row r="88" spans="1:29" s="554" customFormat="1" ht="15" x14ac:dyDescent="0.2">
      <c r="A88" s="1725"/>
      <c r="B88" s="1631"/>
      <c r="C88" s="221"/>
      <c r="D88" s="1723"/>
      <c r="E88" s="221"/>
      <c r="F88" s="228"/>
      <c r="G88" s="228"/>
      <c r="H88" s="1717"/>
      <c r="I88" s="227"/>
      <c r="J88" s="228"/>
      <c r="K88" s="69"/>
      <c r="L88" s="1724"/>
      <c r="M88" s="228"/>
      <c r="N88" s="228"/>
      <c r="O88" s="228"/>
      <c r="P88" s="228"/>
      <c r="Q88" s="228"/>
      <c r="R88" s="228"/>
      <c r="S88" s="1724"/>
      <c r="T88" s="227"/>
      <c r="U88" s="1723"/>
      <c r="V88" s="228"/>
      <c r="W88" s="228"/>
      <c r="X88" s="228"/>
      <c r="Y88" s="228"/>
      <c r="Z88" s="228"/>
      <c r="AA88" s="228"/>
      <c r="AB88" s="228"/>
      <c r="AC88" s="228"/>
    </row>
    <row r="89" spans="1:29" s="554" customFormat="1" ht="30" x14ac:dyDescent="0.2">
      <c r="A89" s="2813" t="s">
        <v>6283</v>
      </c>
      <c r="B89" s="1631" t="s">
        <v>6229</v>
      </c>
      <c r="C89" s="221" t="s">
        <v>1958</v>
      </c>
      <c r="D89" s="220">
        <v>8500000</v>
      </c>
      <c r="E89" s="221" t="s">
        <v>285</v>
      </c>
      <c r="F89" s="1631" t="s">
        <v>6230</v>
      </c>
      <c r="G89" s="1716" t="s">
        <v>6231</v>
      </c>
      <c r="H89" s="1717" t="s">
        <v>297</v>
      </c>
      <c r="I89" s="1717" t="s">
        <v>297</v>
      </c>
      <c r="J89" s="1716" t="s">
        <v>6232</v>
      </c>
      <c r="K89" s="1716" t="s">
        <v>6233</v>
      </c>
      <c r="L89" s="1718" t="s">
        <v>6232</v>
      </c>
      <c r="M89" s="1631" t="s">
        <v>6232</v>
      </c>
      <c r="N89" s="1631" t="s">
        <v>6234</v>
      </c>
      <c r="O89" s="1631" t="s">
        <v>6235</v>
      </c>
      <c r="P89" s="1631" t="s">
        <v>6236</v>
      </c>
      <c r="Q89" s="1631" t="s">
        <v>6237</v>
      </c>
      <c r="R89" s="1631" t="s">
        <v>6238</v>
      </c>
      <c r="S89" s="1631" t="s">
        <v>6239</v>
      </c>
      <c r="T89" s="1644" t="s">
        <v>297</v>
      </c>
      <c r="U89" s="1631"/>
      <c r="V89" s="1631" t="s">
        <v>6240</v>
      </c>
      <c r="W89" s="1631" t="s">
        <v>6241</v>
      </c>
      <c r="X89" s="1631" t="s">
        <v>6242</v>
      </c>
      <c r="Y89" s="1631" t="s">
        <v>6243</v>
      </c>
      <c r="Z89" s="1631" t="s">
        <v>6244</v>
      </c>
      <c r="AA89" s="1631"/>
      <c r="AB89" s="1655" t="s">
        <v>6276</v>
      </c>
      <c r="AC89" s="1655" t="s">
        <v>6277</v>
      </c>
    </row>
    <row r="90" spans="1:29" s="554" customFormat="1" ht="15" x14ac:dyDescent="0.2">
      <c r="A90" s="2815"/>
      <c r="B90" s="1631"/>
      <c r="C90" s="221"/>
      <c r="D90" s="220"/>
      <c r="E90" s="221"/>
      <c r="F90" s="1655" t="s">
        <v>6247</v>
      </c>
      <c r="G90" s="1719"/>
      <c r="H90" s="1717"/>
      <c r="I90" s="1720"/>
      <c r="J90" s="1655"/>
      <c r="K90" s="1721"/>
      <c r="L90" s="1722"/>
      <c r="M90" s="1655"/>
      <c r="N90" s="1655"/>
      <c r="O90" s="1655"/>
      <c r="P90" s="1655"/>
      <c r="Q90" s="1655"/>
      <c r="R90" s="1655"/>
      <c r="S90" s="1722"/>
      <c r="T90" s="221"/>
      <c r="U90" s="220"/>
      <c r="V90" s="1722"/>
      <c r="W90" s="1655"/>
      <c r="X90" s="1631"/>
      <c r="Y90" s="1631"/>
      <c r="Z90" s="1631"/>
      <c r="AA90" s="1631"/>
      <c r="AB90" s="1655"/>
      <c r="AC90" s="1655"/>
    </row>
    <row r="91" spans="1:29" s="554" customFormat="1" ht="15" x14ac:dyDescent="0.2">
      <c r="A91" s="1725"/>
      <c r="B91" s="1631"/>
      <c r="C91" s="221"/>
      <c r="D91" s="1723"/>
      <c r="E91" s="221"/>
      <c r="F91" s="1638"/>
      <c r="G91" s="1726"/>
      <c r="H91" s="1717"/>
      <c r="I91" s="1727"/>
      <c r="J91" s="1726"/>
      <c r="K91" s="1726"/>
      <c r="L91" s="1724"/>
      <c r="M91" s="228"/>
      <c r="N91" s="228"/>
      <c r="O91" s="228"/>
      <c r="P91" s="228"/>
      <c r="Q91" s="228"/>
      <c r="R91" s="228"/>
      <c r="S91" s="1724"/>
      <c r="T91" s="227"/>
      <c r="U91" s="1723"/>
      <c r="V91" s="1724"/>
      <c r="W91" s="228"/>
      <c r="X91" s="1724"/>
      <c r="Y91" s="1724"/>
      <c r="Z91" s="1724"/>
      <c r="AA91" s="1724"/>
      <c r="AB91" s="228"/>
      <c r="AC91" s="228"/>
    </row>
    <row r="92" spans="1:29" s="554" customFormat="1" ht="30" x14ac:dyDescent="0.2">
      <c r="A92" s="2813" t="s">
        <v>6284</v>
      </c>
      <c r="B92" s="1631" t="s">
        <v>6229</v>
      </c>
      <c r="C92" s="221" t="s">
        <v>1958</v>
      </c>
      <c r="D92" s="220">
        <v>7800000</v>
      </c>
      <c r="E92" s="221" t="s">
        <v>285</v>
      </c>
      <c r="F92" s="1631" t="s">
        <v>6230</v>
      </c>
      <c r="G92" s="1716" t="s">
        <v>6231</v>
      </c>
      <c r="H92" s="1717" t="s">
        <v>297</v>
      </c>
      <c r="I92" s="1717" t="s">
        <v>297</v>
      </c>
      <c r="J92" s="1716" t="s">
        <v>6232</v>
      </c>
      <c r="K92" s="1716" t="s">
        <v>6233</v>
      </c>
      <c r="L92" s="1718" t="s">
        <v>6232</v>
      </c>
      <c r="M92" s="1631" t="s">
        <v>6232</v>
      </c>
      <c r="N92" s="1631" t="s">
        <v>6234</v>
      </c>
      <c r="O92" s="1631" t="s">
        <v>6235</v>
      </c>
      <c r="P92" s="1631" t="s">
        <v>6236</v>
      </c>
      <c r="Q92" s="1631" t="s">
        <v>6237</v>
      </c>
      <c r="R92" s="1631" t="s">
        <v>6238</v>
      </c>
      <c r="S92" s="1631" t="s">
        <v>6239</v>
      </c>
      <c r="T92" s="1644" t="s">
        <v>297</v>
      </c>
      <c r="U92" s="1631"/>
      <c r="V92" s="1631" t="s">
        <v>6240</v>
      </c>
      <c r="W92" s="1631" t="s">
        <v>6241</v>
      </c>
      <c r="X92" s="1631" t="s">
        <v>6242</v>
      </c>
      <c r="Y92" s="1631" t="s">
        <v>6243</v>
      </c>
      <c r="Z92" s="1631" t="s">
        <v>6244</v>
      </c>
      <c r="AA92" s="1631"/>
      <c r="AB92" s="1655" t="s">
        <v>6276</v>
      </c>
      <c r="AC92" s="1655" t="s">
        <v>6277</v>
      </c>
    </row>
    <row r="93" spans="1:29" s="554" customFormat="1" ht="15" x14ac:dyDescent="0.2">
      <c r="A93" s="2815"/>
      <c r="B93" s="1631"/>
      <c r="C93" s="221"/>
      <c r="D93" s="220"/>
      <c r="E93" s="221"/>
      <c r="F93" s="1655" t="s">
        <v>6247</v>
      </c>
      <c r="G93" s="1719"/>
      <c r="H93" s="1717"/>
      <c r="I93" s="1720"/>
      <c r="J93" s="1655"/>
      <c r="K93" s="1721"/>
      <c r="L93" s="1722"/>
      <c r="M93" s="1655"/>
      <c r="N93" s="1655"/>
      <c r="O93" s="1655"/>
      <c r="P93" s="1655"/>
      <c r="Q93" s="1655"/>
      <c r="R93" s="1655"/>
      <c r="S93" s="1722"/>
      <c r="T93" s="221"/>
      <c r="U93" s="220"/>
      <c r="V93" s="1722"/>
      <c r="W93" s="1655"/>
      <c r="X93" s="1631"/>
      <c r="Y93" s="1631"/>
      <c r="Z93" s="1631"/>
      <c r="AA93" s="1631"/>
      <c r="AB93" s="1655"/>
      <c r="AC93" s="1655"/>
    </row>
    <row r="94" spans="1:29" s="554" customFormat="1" ht="15" x14ac:dyDescent="0.2">
      <c r="A94" s="1725"/>
      <c r="B94" s="1631"/>
      <c r="C94" s="221"/>
      <c r="D94" s="1723"/>
      <c r="E94" s="221"/>
      <c r="F94" s="1638"/>
      <c r="G94" s="1726"/>
      <c r="H94" s="1717"/>
      <c r="I94" s="1727"/>
      <c r="J94" s="1726"/>
      <c r="K94" s="1726"/>
      <c r="L94" s="1724"/>
      <c r="M94" s="228"/>
      <c r="N94" s="228"/>
      <c r="O94" s="228"/>
      <c r="P94" s="228"/>
      <c r="Q94" s="228"/>
      <c r="R94" s="228"/>
      <c r="S94" s="1724"/>
      <c r="T94" s="227"/>
      <c r="U94" s="1723"/>
      <c r="V94" s="1724"/>
      <c r="W94" s="228"/>
      <c r="X94" s="1724"/>
      <c r="Y94" s="1724"/>
      <c r="Z94" s="1724"/>
      <c r="AA94" s="1724"/>
      <c r="AB94" s="228"/>
      <c r="AC94" s="228"/>
    </row>
    <row r="95" spans="1:29" s="554" customFormat="1" ht="30" x14ac:dyDescent="0.2">
      <c r="A95" s="2813" t="s">
        <v>6285</v>
      </c>
      <c r="B95" s="1631" t="s">
        <v>6229</v>
      </c>
      <c r="C95" s="221" t="s">
        <v>1958</v>
      </c>
      <c r="D95" s="220">
        <v>9000000</v>
      </c>
      <c r="E95" s="221" t="s">
        <v>285</v>
      </c>
      <c r="F95" s="1631" t="s">
        <v>6230</v>
      </c>
      <c r="G95" s="1716" t="s">
        <v>6231</v>
      </c>
      <c r="H95" s="1717" t="s">
        <v>297</v>
      </c>
      <c r="I95" s="1717" t="s">
        <v>297</v>
      </c>
      <c r="J95" s="1716" t="s">
        <v>6232</v>
      </c>
      <c r="K95" s="1716" t="s">
        <v>6233</v>
      </c>
      <c r="L95" s="1718" t="s">
        <v>6232</v>
      </c>
      <c r="M95" s="1631" t="s">
        <v>6232</v>
      </c>
      <c r="N95" s="1631" t="s">
        <v>6234</v>
      </c>
      <c r="O95" s="1631" t="s">
        <v>6235</v>
      </c>
      <c r="P95" s="1631" t="s">
        <v>6236</v>
      </c>
      <c r="Q95" s="1631" t="s">
        <v>6237</v>
      </c>
      <c r="R95" s="1631" t="s">
        <v>6238</v>
      </c>
      <c r="S95" s="1631" t="s">
        <v>6239</v>
      </c>
      <c r="T95" s="1644" t="s">
        <v>297</v>
      </c>
      <c r="U95" s="1631"/>
      <c r="V95" s="1631" t="s">
        <v>6240</v>
      </c>
      <c r="W95" s="1631" t="s">
        <v>6241</v>
      </c>
      <c r="X95" s="1631" t="s">
        <v>6242</v>
      </c>
      <c r="Y95" s="1631" t="s">
        <v>6243</v>
      </c>
      <c r="Z95" s="1631" t="s">
        <v>6244</v>
      </c>
      <c r="AA95" s="1631"/>
      <c r="AB95" s="1655" t="s">
        <v>6286</v>
      </c>
      <c r="AC95" s="1655" t="s">
        <v>6277</v>
      </c>
    </row>
    <row r="96" spans="1:29" s="554" customFormat="1" ht="15" x14ac:dyDescent="0.2">
      <c r="A96" s="2814"/>
      <c r="B96" s="1631"/>
      <c r="C96" s="221"/>
      <c r="D96" s="220"/>
      <c r="E96" s="221"/>
      <c r="F96" s="1655" t="s">
        <v>6247</v>
      </c>
      <c r="G96" s="1719"/>
      <c r="H96" s="1717"/>
      <c r="I96" s="1720"/>
      <c r="J96" s="1655"/>
      <c r="K96" s="1721"/>
      <c r="L96" s="1722"/>
      <c r="M96" s="1655"/>
      <c r="N96" s="1655"/>
      <c r="O96" s="1655"/>
      <c r="P96" s="1655"/>
      <c r="Q96" s="1655"/>
      <c r="R96" s="1655"/>
      <c r="S96" s="1722"/>
      <c r="T96" s="221"/>
      <c r="U96" s="220"/>
      <c r="V96" s="1722"/>
      <c r="W96" s="1655"/>
      <c r="X96" s="1631"/>
      <c r="Y96" s="1631"/>
      <c r="Z96" s="1631"/>
      <c r="AA96" s="1631"/>
      <c r="AB96" s="1655"/>
      <c r="AC96" s="1655"/>
    </row>
    <row r="97" spans="1:29" s="554" customFormat="1" ht="15" x14ac:dyDescent="0.2">
      <c r="A97" s="1725"/>
      <c r="B97" s="1631"/>
      <c r="C97" s="221"/>
      <c r="D97" s="1723"/>
      <c r="E97" s="221"/>
      <c r="F97" s="228"/>
      <c r="G97" s="228"/>
      <c r="H97" s="1717"/>
      <c r="I97" s="227"/>
      <c r="J97" s="228"/>
      <c r="K97" s="69"/>
      <c r="L97" s="1724"/>
      <c r="M97" s="228"/>
      <c r="N97" s="228"/>
      <c r="O97" s="228"/>
      <c r="P97" s="228"/>
      <c r="Q97" s="228"/>
      <c r="R97" s="228"/>
      <c r="S97" s="1724"/>
      <c r="T97" s="227"/>
      <c r="U97" s="1723"/>
      <c r="V97" s="228"/>
      <c r="W97" s="228"/>
      <c r="X97" s="228"/>
      <c r="Y97" s="228"/>
      <c r="Z97" s="228"/>
      <c r="AA97" s="228"/>
      <c r="AB97" s="228"/>
      <c r="AC97" s="228"/>
    </row>
    <row r="98" spans="1:29" s="554" customFormat="1" ht="30" x14ac:dyDescent="0.2">
      <c r="A98" s="2813" t="s">
        <v>6287</v>
      </c>
      <c r="B98" s="1631" t="s">
        <v>6229</v>
      </c>
      <c r="C98" s="221" t="s">
        <v>1958</v>
      </c>
      <c r="D98" s="220">
        <v>9800000</v>
      </c>
      <c r="E98" s="221" t="s">
        <v>285</v>
      </c>
      <c r="F98" s="1631" t="s">
        <v>6230</v>
      </c>
      <c r="G98" s="1716" t="s">
        <v>6231</v>
      </c>
      <c r="H98" s="1717" t="s">
        <v>297</v>
      </c>
      <c r="I98" s="1717" t="s">
        <v>297</v>
      </c>
      <c r="J98" s="1716" t="s">
        <v>6232</v>
      </c>
      <c r="K98" s="1716" t="s">
        <v>6233</v>
      </c>
      <c r="L98" s="1718" t="s">
        <v>6232</v>
      </c>
      <c r="M98" s="1631" t="s">
        <v>6232</v>
      </c>
      <c r="N98" s="1631" t="s">
        <v>6234</v>
      </c>
      <c r="O98" s="1631" t="s">
        <v>6235</v>
      </c>
      <c r="P98" s="1631" t="s">
        <v>6236</v>
      </c>
      <c r="Q98" s="1631" t="s">
        <v>6237</v>
      </c>
      <c r="R98" s="1631" t="s">
        <v>6238</v>
      </c>
      <c r="S98" s="1631" t="s">
        <v>6239</v>
      </c>
      <c r="T98" s="1644" t="s">
        <v>297</v>
      </c>
      <c r="U98" s="1631"/>
      <c r="V98" s="1631" t="s">
        <v>6240</v>
      </c>
      <c r="W98" s="1631" t="s">
        <v>6241</v>
      </c>
      <c r="X98" s="1631" t="s">
        <v>6242</v>
      </c>
      <c r="Y98" s="1631" t="s">
        <v>6243</v>
      </c>
      <c r="Z98" s="1631" t="s">
        <v>6244</v>
      </c>
      <c r="AA98" s="1631"/>
      <c r="AB98" s="1655" t="s">
        <v>6286</v>
      </c>
      <c r="AC98" s="1655" t="s">
        <v>6277</v>
      </c>
    </row>
    <row r="99" spans="1:29" s="554" customFormat="1" ht="15" x14ac:dyDescent="0.2">
      <c r="A99" s="2814"/>
      <c r="B99" s="1631"/>
      <c r="C99" s="221"/>
      <c r="D99" s="220"/>
      <c r="E99" s="221"/>
      <c r="F99" s="1655" t="s">
        <v>6247</v>
      </c>
      <c r="G99" s="1719"/>
      <c r="H99" s="1717"/>
      <c r="I99" s="1720"/>
      <c r="J99" s="1655"/>
      <c r="K99" s="1721"/>
      <c r="L99" s="1722"/>
      <c r="M99" s="1655"/>
      <c r="N99" s="1655"/>
      <c r="O99" s="1655"/>
      <c r="P99" s="1655"/>
      <c r="Q99" s="1655"/>
      <c r="R99" s="1655"/>
      <c r="S99" s="1722"/>
      <c r="T99" s="221"/>
      <c r="U99" s="220"/>
      <c r="V99" s="1722"/>
      <c r="W99" s="1655"/>
      <c r="X99" s="1631"/>
      <c r="Y99" s="1631"/>
      <c r="Z99" s="1631"/>
      <c r="AA99" s="1631"/>
      <c r="AB99" s="1655"/>
      <c r="AC99" s="1655"/>
    </row>
    <row r="100" spans="1:29" s="554" customFormat="1" ht="15" x14ac:dyDescent="0.2">
      <c r="A100" s="1725"/>
      <c r="B100" s="1631"/>
      <c r="C100" s="221"/>
      <c r="D100" s="1723"/>
      <c r="E100" s="221"/>
      <c r="F100" s="228"/>
      <c r="G100" s="228"/>
      <c r="H100" s="1717"/>
      <c r="I100" s="227"/>
      <c r="J100" s="228"/>
      <c r="K100" s="69"/>
      <c r="L100" s="1724"/>
      <c r="M100" s="228"/>
      <c r="N100" s="228"/>
      <c r="O100" s="228"/>
      <c r="P100" s="228"/>
      <c r="Q100" s="228"/>
      <c r="R100" s="228"/>
      <c r="S100" s="1724"/>
      <c r="T100" s="227"/>
      <c r="U100" s="1723"/>
      <c r="V100" s="228"/>
      <c r="W100" s="228"/>
      <c r="X100" s="228"/>
      <c r="Y100" s="228"/>
      <c r="Z100" s="228"/>
      <c r="AA100" s="228"/>
      <c r="AB100" s="228"/>
      <c r="AC100" s="228"/>
    </row>
    <row r="101" spans="1:29" s="554" customFormat="1" ht="30" x14ac:dyDescent="0.2">
      <c r="A101" s="2813" t="s">
        <v>6288</v>
      </c>
      <c r="B101" s="1631" t="s">
        <v>6229</v>
      </c>
      <c r="C101" s="221" t="s">
        <v>1958</v>
      </c>
      <c r="D101" s="220">
        <v>10000000</v>
      </c>
      <c r="E101" s="221" t="s">
        <v>285</v>
      </c>
      <c r="F101" s="1631" t="s">
        <v>6230</v>
      </c>
      <c r="G101" s="1716" t="s">
        <v>6231</v>
      </c>
      <c r="H101" s="1717" t="s">
        <v>297</v>
      </c>
      <c r="I101" s="1717" t="s">
        <v>297</v>
      </c>
      <c r="J101" s="1716" t="s">
        <v>6232</v>
      </c>
      <c r="K101" s="1716" t="s">
        <v>6233</v>
      </c>
      <c r="L101" s="1718" t="s">
        <v>6232</v>
      </c>
      <c r="M101" s="1631" t="s">
        <v>6232</v>
      </c>
      <c r="N101" s="1631" t="s">
        <v>6234</v>
      </c>
      <c r="O101" s="1631" t="s">
        <v>6235</v>
      </c>
      <c r="P101" s="1631" t="s">
        <v>6236</v>
      </c>
      <c r="Q101" s="1631" t="s">
        <v>6237</v>
      </c>
      <c r="R101" s="1631" t="s">
        <v>6238</v>
      </c>
      <c r="S101" s="1631" t="s">
        <v>6239</v>
      </c>
      <c r="T101" s="1644" t="s">
        <v>297</v>
      </c>
      <c r="U101" s="1631"/>
      <c r="V101" s="1631" t="s">
        <v>6240</v>
      </c>
      <c r="W101" s="1631" t="s">
        <v>6241</v>
      </c>
      <c r="X101" s="1631" t="s">
        <v>6242</v>
      </c>
      <c r="Y101" s="1631" t="s">
        <v>6243</v>
      </c>
      <c r="Z101" s="1631" t="s">
        <v>6244</v>
      </c>
      <c r="AA101" s="1631"/>
      <c r="AB101" s="1655" t="s">
        <v>6289</v>
      </c>
      <c r="AC101" s="1655" t="s">
        <v>6273</v>
      </c>
    </row>
    <row r="102" spans="1:29" s="554" customFormat="1" ht="15" x14ac:dyDescent="0.2">
      <c r="A102" s="2814"/>
      <c r="B102" s="1631"/>
      <c r="C102" s="221"/>
      <c r="D102" s="220"/>
      <c r="E102" s="221"/>
      <c r="F102" s="1655" t="s">
        <v>6247</v>
      </c>
      <c r="G102" s="1719"/>
      <c r="H102" s="1717"/>
      <c r="I102" s="1720"/>
      <c r="J102" s="1655"/>
      <c r="K102" s="1721"/>
      <c r="L102" s="1722"/>
      <c r="M102" s="1655"/>
      <c r="N102" s="1655"/>
      <c r="O102" s="1655"/>
      <c r="P102" s="1655"/>
      <c r="Q102" s="1655"/>
      <c r="R102" s="1655"/>
      <c r="S102" s="1722"/>
      <c r="T102" s="221"/>
      <c r="U102" s="220"/>
      <c r="V102" s="1722"/>
      <c r="W102" s="1655"/>
      <c r="X102" s="1631"/>
      <c r="Y102" s="1631"/>
      <c r="Z102" s="1631"/>
      <c r="AA102" s="1631"/>
      <c r="AB102" s="1655"/>
      <c r="AC102" s="1655"/>
    </row>
    <row r="103" spans="1:29" s="554" customFormat="1" ht="15" x14ac:dyDescent="0.2">
      <c r="A103" s="1725"/>
      <c r="B103" s="1631"/>
      <c r="C103" s="221"/>
      <c r="D103" s="1723"/>
      <c r="E103" s="221"/>
      <c r="F103" s="228"/>
      <c r="G103" s="228"/>
      <c r="H103" s="1717"/>
      <c r="I103" s="227"/>
      <c r="J103" s="228"/>
      <c r="K103" s="69"/>
      <c r="L103" s="1724"/>
      <c r="M103" s="228"/>
      <c r="N103" s="228"/>
      <c r="O103" s="228"/>
      <c r="P103" s="228"/>
      <c r="Q103" s="228"/>
      <c r="R103" s="228"/>
      <c r="S103" s="1724"/>
      <c r="T103" s="227"/>
      <c r="U103" s="1723"/>
      <c r="V103" s="228"/>
      <c r="W103" s="228"/>
      <c r="X103" s="228"/>
      <c r="Y103" s="228"/>
      <c r="Z103" s="228"/>
      <c r="AA103" s="228"/>
      <c r="AB103" s="228"/>
      <c r="AC103" s="228"/>
    </row>
    <row r="104" spans="1:29" s="554" customFormat="1" ht="30" x14ac:dyDescent="0.2">
      <c r="A104" s="2813" t="s">
        <v>6290</v>
      </c>
      <c r="B104" s="1631" t="s">
        <v>6229</v>
      </c>
      <c r="C104" s="221" t="s">
        <v>1958</v>
      </c>
      <c r="D104" s="220">
        <v>10000000</v>
      </c>
      <c r="E104" s="221" t="s">
        <v>285</v>
      </c>
      <c r="F104" s="1631" t="s">
        <v>6230</v>
      </c>
      <c r="G104" s="1716" t="s">
        <v>6231</v>
      </c>
      <c r="H104" s="1717" t="s">
        <v>297</v>
      </c>
      <c r="I104" s="1717" t="s">
        <v>297</v>
      </c>
      <c r="J104" s="1716" t="s">
        <v>6232</v>
      </c>
      <c r="K104" s="1716" t="s">
        <v>6233</v>
      </c>
      <c r="L104" s="1718" t="s">
        <v>6232</v>
      </c>
      <c r="M104" s="1631" t="s">
        <v>6232</v>
      </c>
      <c r="N104" s="1631" t="s">
        <v>6234</v>
      </c>
      <c r="O104" s="1631" t="s">
        <v>6235</v>
      </c>
      <c r="P104" s="1631" t="s">
        <v>6236</v>
      </c>
      <c r="Q104" s="1631" t="s">
        <v>6237</v>
      </c>
      <c r="R104" s="1631" t="s">
        <v>6238</v>
      </c>
      <c r="S104" s="1631" t="s">
        <v>6239</v>
      </c>
      <c r="T104" s="1644" t="s">
        <v>297</v>
      </c>
      <c r="U104" s="1631"/>
      <c r="V104" s="1631" t="s">
        <v>6240</v>
      </c>
      <c r="W104" s="1631" t="s">
        <v>6241</v>
      </c>
      <c r="X104" s="1631" t="s">
        <v>6242</v>
      </c>
      <c r="Y104" s="1631" t="s">
        <v>6243</v>
      </c>
      <c r="Z104" s="1631" t="s">
        <v>6244</v>
      </c>
      <c r="AA104" s="1631"/>
      <c r="AB104" s="1655" t="s">
        <v>6289</v>
      </c>
      <c r="AC104" s="1655" t="s">
        <v>6273</v>
      </c>
    </row>
    <row r="105" spans="1:29" s="554" customFormat="1" ht="15" x14ac:dyDescent="0.2">
      <c r="A105" s="2814"/>
      <c r="B105" s="1631"/>
      <c r="C105" s="221"/>
      <c r="D105" s="220"/>
      <c r="E105" s="221"/>
      <c r="F105" s="1655" t="s">
        <v>6247</v>
      </c>
      <c r="G105" s="1719"/>
      <c r="H105" s="1717"/>
      <c r="I105" s="1720"/>
      <c r="J105" s="1655"/>
      <c r="K105" s="1721"/>
      <c r="L105" s="1722"/>
      <c r="M105" s="1655"/>
      <c r="N105" s="1655"/>
      <c r="O105" s="1655"/>
      <c r="P105" s="1655"/>
      <c r="Q105" s="1655"/>
      <c r="R105" s="1655"/>
      <c r="S105" s="1722"/>
      <c r="T105" s="221"/>
      <c r="U105" s="220"/>
      <c r="V105" s="1722"/>
      <c r="W105" s="1655"/>
      <c r="X105" s="1631"/>
      <c r="Y105" s="1631"/>
      <c r="Z105" s="1631"/>
      <c r="AA105" s="1631"/>
      <c r="AB105" s="1655"/>
      <c r="AC105" s="1655"/>
    </row>
    <row r="106" spans="1:29" s="554" customFormat="1" ht="15" x14ac:dyDescent="0.2">
      <c r="A106" s="1725"/>
      <c r="B106" s="1631"/>
      <c r="C106" s="221"/>
      <c r="D106" s="1723"/>
      <c r="E106" s="221"/>
      <c r="F106" s="228"/>
      <c r="G106" s="228"/>
      <c r="H106" s="1717"/>
      <c r="I106" s="227"/>
      <c r="J106" s="228"/>
      <c r="K106" s="69"/>
      <c r="L106" s="1724"/>
      <c r="M106" s="228"/>
      <c r="N106" s="228"/>
      <c r="O106" s="228"/>
      <c r="P106" s="228"/>
      <c r="Q106" s="228"/>
      <c r="R106" s="228"/>
      <c r="S106" s="1724"/>
      <c r="T106" s="227"/>
      <c r="U106" s="1723"/>
      <c r="V106" s="228"/>
      <c r="W106" s="228"/>
      <c r="X106" s="228"/>
      <c r="Y106" s="228"/>
      <c r="Z106" s="228"/>
      <c r="AA106" s="228"/>
      <c r="AB106" s="228"/>
      <c r="AC106" s="228"/>
    </row>
    <row r="107" spans="1:29" s="554" customFormat="1" ht="30" x14ac:dyDescent="0.2">
      <c r="A107" s="2818" t="s">
        <v>6291</v>
      </c>
      <c r="B107" s="1631" t="s">
        <v>6229</v>
      </c>
      <c r="C107" s="221" t="s">
        <v>1958</v>
      </c>
      <c r="D107" s="1723">
        <v>6700000</v>
      </c>
      <c r="E107" s="221" t="s">
        <v>285</v>
      </c>
      <c r="F107" s="1631" t="s">
        <v>6230</v>
      </c>
      <c r="G107" s="1716" t="s">
        <v>6231</v>
      </c>
      <c r="H107" s="1717" t="s">
        <v>297</v>
      </c>
      <c r="I107" s="1717" t="s">
        <v>297</v>
      </c>
      <c r="J107" s="1716" t="s">
        <v>6232</v>
      </c>
      <c r="K107" s="1716" t="s">
        <v>6233</v>
      </c>
      <c r="L107" s="1718" t="s">
        <v>6232</v>
      </c>
      <c r="M107" s="1631" t="s">
        <v>6232</v>
      </c>
      <c r="N107" s="1631" t="s">
        <v>6234</v>
      </c>
      <c r="O107" s="1631" t="s">
        <v>6235</v>
      </c>
      <c r="P107" s="1631" t="s">
        <v>6236</v>
      </c>
      <c r="Q107" s="1631" t="s">
        <v>6237</v>
      </c>
      <c r="R107" s="1631" t="s">
        <v>6238</v>
      </c>
      <c r="S107" s="1631" t="s">
        <v>6239</v>
      </c>
      <c r="T107" s="1644" t="s">
        <v>297</v>
      </c>
      <c r="U107" s="1631"/>
      <c r="V107" s="1631" t="s">
        <v>6240</v>
      </c>
      <c r="W107" s="1631" t="s">
        <v>6241</v>
      </c>
      <c r="X107" s="1631" t="s">
        <v>6242</v>
      </c>
      <c r="Y107" s="1631" t="s">
        <v>6243</v>
      </c>
      <c r="Z107" s="1631" t="s">
        <v>6244</v>
      </c>
      <c r="AA107" s="1631"/>
      <c r="AB107" s="1655" t="s">
        <v>6292</v>
      </c>
      <c r="AC107" s="1655" t="s">
        <v>6277</v>
      </c>
    </row>
    <row r="108" spans="1:29" s="554" customFormat="1" ht="15" x14ac:dyDescent="0.2">
      <c r="A108" s="2815"/>
      <c r="B108" s="1631"/>
      <c r="C108" s="221"/>
      <c r="D108" s="1723"/>
      <c r="E108" s="221"/>
      <c r="F108" s="1655" t="s">
        <v>6247</v>
      </c>
      <c r="G108" s="1719"/>
      <c r="H108" s="1717"/>
      <c r="I108" s="1720"/>
      <c r="J108" s="1655"/>
      <c r="K108" s="1721"/>
      <c r="L108" s="1722"/>
      <c r="M108" s="1655"/>
      <c r="N108" s="1655"/>
      <c r="O108" s="1655"/>
      <c r="P108" s="1655"/>
      <c r="Q108" s="1655"/>
      <c r="R108" s="1655"/>
      <c r="S108" s="1722"/>
      <c r="T108" s="221"/>
      <c r="U108" s="220"/>
      <c r="V108" s="1722"/>
      <c r="W108" s="1655"/>
      <c r="X108" s="1631"/>
      <c r="Y108" s="1631"/>
      <c r="Z108" s="1631"/>
      <c r="AA108" s="1631"/>
      <c r="AB108" s="1655"/>
      <c r="AC108" s="1655"/>
    </row>
    <row r="109" spans="1:29" s="554" customFormat="1" ht="15" x14ac:dyDescent="0.2">
      <c r="A109" s="1725"/>
      <c r="B109" s="1631"/>
      <c r="C109" s="221"/>
      <c r="D109" s="1723"/>
      <c r="E109" s="221"/>
      <c r="F109" s="1638"/>
      <c r="G109" s="1726"/>
      <c r="H109" s="1717"/>
      <c r="I109" s="1727"/>
      <c r="J109" s="1726"/>
      <c r="K109" s="1726"/>
      <c r="L109" s="1728"/>
      <c r="M109" s="1638"/>
      <c r="N109" s="1638"/>
      <c r="O109" s="1638"/>
      <c r="P109" s="1638"/>
      <c r="Q109" s="1638"/>
      <c r="R109" s="1638"/>
      <c r="S109" s="1728"/>
      <c r="T109" s="1641"/>
      <c r="U109" s="1723"/>
      <c r="V109" s="1638"/>
      <c r="W109" s="1638"/>
      <c r="X109" s="1638"/>
      <c r="Y109" s="1638"/>
      <c r="Z109" s="1638"/>
      <c r="AA109" s="1724"/>
      <c r="AB109" s="228"/>
      <c r="AC109" s="228"/>
    </row>
    <row r="110" spans="1:29" s="554" customFormat="1" ht="30" x14ac:dyDescent="0.2">
      <c r="A110" s="2813" t="s">
        <v>6293</v>
      </c>
      <c r="B110" s="1631" t="s">
        <v>6229</v>
      </c>
      <c r="C110" s="221" t="s">
        <v>1958</v>
      </c>
      <c r="D110" s="220">
        <v>6700000</v>
      </c>
      <c r="E110" s="221" t="s">
        <v>285</v>
      </c>
      <c r="F110" s="1631" t="s">
        <v>6230</v>
      </c>
      <c r="G110" s="1716" t="s">
        <v>6231</v>
      </c>
      <c r="H110" s="1717" t="s">
        <v>297</v>
      </c>
      <c r="I110" s="1717" t="s">
        <v>297</v>
      </c>
      <c r="J110" s="1716" t="s">
        <v>6232</v>
      </c>
      <c r="K110" s="1716" t="s">
        <v>6233</v>
      </c>
      <c r="L110" s="1718" t="s">
        <v>6232</v>
      </c>
      <c r="M110" s="1631" t="s">
        <v>6232</v>
      </c>
      <c r="N110" s="1631" t="s">
        <v>6234</v>
      </c>
      <c r="O110" s="1631" t="s">
        <v>6235</v>
      </c>
      <c r="P110" s="1631" t="s">
        <v>6236</v>
      </c>
      <c r="Q110" s="1631" t="s">
        <v>6237</v>
      </c>
      <c r="R110" s="1631" t="s">
        <v>6238</v>
      </c>
      <c r="S110" s="1631" t="s">
        <v>6239</v>
      </c>
      <c r="T110" s="1644" t="s">
        <v>297</v>
      </c>
      <c r="U110" s="1631"/>
      <c r="V110" s="1631" t="s">
        <v>6240</v>
      </c>
      <c r="W110" s="1631" t="s">
        <v>6241</v>
      </c>
      <c r="X110" s="1631" t="s">
        <v>6242</v>
      </c>
      <c r="Y110" s="1631" t="s">
        <v>6243</v>
      </c>
      <c r="Z110" s="1631" t="s">
        <v>6244</v>
      </c>
      <c r="AA110" s="1631"/>
      <c r="AB110" s="1655" t="s">
        <v>6292</v>
      </c>
      <c r="AC110" s="1655" t="s">
        <v>6277</v>
      </c>
    </row>
    <row r="111" spans="1:29" s="554" customFormat="1" ht="15" x14ac:dyDescent="0.2">
      <c r="A111" s="2814"/>
      <c r="B111" s="1631"/>
      <c r="C111" s="221"/>
      <c r="D111" s="220"/>
      <c r="E111" s="221"/>
      <c r="F111" s="1655" t="s">
        <v>6247</v>
      </c>
      <c r="G111" s="1719"/>
      <c r="H111" s="1717"/>
      <c r="I111" s="1720"/>
      <c r="J111" s="1655"/>
      <c r="K111" s="1721"/>
      <c r="L111" s="1722"/>
      <c r="M111" s="1655"/>
      <c r="N111" s="1655"/>
      <c r="O111" s="1655"/>
      <c r="P111" s="1655"/>
      <c r="Q111" s="1655"/>
      <c r="R111" s="1655"/>
      <c r="S111" s="1722"/>
      <c r="T111" s="221"/>
      <c r="U111" s="220"/>
      <c r="V111" s="1722"/>
      <c r="W111" s="1655"/>
      <c r="X111" s="1631"/>
      <c r="Y111" s="1631"/>
      <c r="Z111" s="1631"/>
      <c r="AA111" s="1631"/>
      <c r="AB111" s="1655"/>
      <c r="AC111" s="1655"/>
    </row>
    <row r="112" spans="1:29" s="554" customFormat="1" ht="15" x14ac:dyDescent="0.2">
      <c r="A112" s="1725"/>
      <c r="B112" s="1631"/>
      <c r="C112" s="221"/>
      <c r="D112" s="1723"/>
      <c r="E112" s="221"/>
      <c r="F112" s="228"/>
      <c r="G112" s="228"/>
      <c r="H112" s="1717"/>
      <c r="I112" s="227"/>
      <c r="J112" s="228"/>
      <c r="K112" s="69"/>
      <c r="L112" s="1724"/>
      <c r="M112" s="228"/>
      <c r="N112" s="228"/>
      <c r="O112" s="228"/>
      <c r="P112" s="228"/>
      <c r="Q112" s="228"/>
      <c r="R112" s="228"/>
      <c r="S112" s="1724"/>
      <c r="T112" s="227"/>
      <c r="U112" s="1723"/>
      <c r="V112" s="228"/>
      <c r="W112" s="228"/>
      <c r="X112" s="228"/>
      <c r="Y112" s="228"/>
      <c r="Z112" s="228"/>
      <c r="AA112" s="228"/>
      <c r="AB112" s="228"/>
      <c r="AC112" s="228"/>
    </row>
    <row r="113" spans="1:29" s="554" customFormat="1" ht="30" x14ac:dyDescent="0.2">
      <c r="A113" s="2813" t="s">
        <v>6294</v>
      </c>
      <c r="B113" s="1631" t="s">
        <v>6229</v>
      </c>
      <c r="C113" s="221" t="s">
        <v>1958</v>
      </c>
      <c r="D113" s="220">
        <v>9000000</v>
      </c>
      <c r="E113" s="221" t="s">
        <v>285</v>
      </c>
      <c r="F113" s="1631" t="s">
        <v>6230</v>
      </c>
      <c r="G113" s="1716" t="s">
        <v>6231</v>
      </c>
      <c r="H113" s="1717" t="s">
        <v>297</v>
      </c>
      <c r="I113" s="1717" t="s">
        <v>297</v>
      </c>
      <c r="J113" s="1716" t="s">
        <v>6232</v>
      </c>
      <c r="K113" s="1716" t="s">
        <v>6233</v>
      </c>
      <c r="L113" s="1718" t="s">
        <v>6232</v>
      </c>
      <c r="M113" s="1631" t="s">
        <v>6232</v>
      </c>
      <c r="N113" s="1631" t="s">
        <v>6234</v>
      </c>
      <c r="O113" s="1631" t="s">
        <v>6235</v>
      </c>
      <c r="P113" s="1631" t="s">
        <v>6236</v>
      </c>
      <c r="Q113" s="1631" t="s">
        <v>6237</v>
      </c>
      <c r="R113" s="1631" t="s">
        <v>6238</v>
      </c>
      <c r="S113" s="1631" t="s">
        <v>6239</v>
      </c>
      <c r="T113" s="1644" t="s">
        <v>297</v>
      </c>
      <c r="U113" s="1631"/>
      <c r="V113" s="1631" t="s">
        <v>6240</v>
      </c>
      <c r="W113" s="1631" t="s">
        <v>6241</v>
      </c>
      <c r="X113" s="1631" t="s">
        <v>6242</v>
      </c>
      <c r="Y113" s="1631" t="s">
        <v>6243</v>
      </c>
      <c r="Z113" s="1631" t="s">
        <v>6244</v>
      </c>
      <c r="AA113" s="1631"/>
      <c r="AB113" s="1655"/>
      <c r="AC113" s="1655" t="s">
        <v>6268</v>
      </c>
    </row>
    <row r="114" spans="1:29" s="554" customFormat="1" ht="15" x14ac:dyDescent="0.2">
      <c r="A114" s="2814"/>
      <c r="B114" s="1631"/>
      <c r="C114" s="221"/>
      <c r="D114" s="220"/>
      <c r="E114" s="221"/>
      <c r="F114" s="1655" t="s">
        <v>6247</v>
      </c>
      <c r="G114" s="1719"/>
      <c r="H114" s="1717"/>
      <c r="I114" s="1720"/>
      <c r="J114" s="1655"/>
      <c r="K114" s="1721"/>
      <c r="L114" s="1722"/>
      <c r="M114" s="1655"/>
      <c r="N114" s="1655"/>
      <c r="O114" s="1655"/>
      <c r="P114" s="1655"/>
      <c r="Q114" s="1655"/>
      <c r="R114" s="1655"/>
      <c r="S114" s="1722"/>
      <c r="T114" s="221"/>
      <c r="U114" s="220"/>
      <c r="V114" s="1722"/>
      <c r="W114" s="1655"/>
      <c r="X114" s="1631"/>
      <c r="Y114" s="1631"/>
      <c r="Z114" s="1631"/>
      <c r="AA114" s="1631"/>
      <c r="AB114" s="1655"/>
      <c r="AC114" s="1655"/>
    </row>
    <row r="115" spans="1:29" s="554" customFormat="1" ht="15" x14ac:dyDescent="0.2">
      <c r="A115" s="1725"/>
      <c r="B115" s="1631"/>
      <c r="C115" s="221"/>
      <c r="D115" s="1723"/>
      <c r="E115" s="221"/>
      <c r="F115" s="228"/>
      <c r="G115" s="228"/>
      <c r="H115" s="1717"/>
      <c r="I115" s="227"/>
      <c r="J115" s="228"/>
      <c r="K115" s="69"/>
      <c r="L115" s="1724"/>
      <c r="M115" s="228"/>
      <c r="N115" s="228"/>
      <c r="O115" s="228"/>
      <c r="P115" s="228"/>
      <c r="Q115" s="228"/>
      <c r="R115" s="228"/>
      <c r="S115" s="1724"/>
      <c r="T115" s="227"/>
      <c r="U115" s="1723"/>
      <c r="V115" s="228"/>
      <c r="W115" s="228"/>
      <c r="X115" s="228"/>
      <c r="Y115" s="228"/>
      <c r="Z115" s="228"/>
      <c r="AA115" s="228"/>
      <c r="AB115" s="228"/>
      <c r="AC115" s="228"/>
    </row>
    <row r="116" spans="1:29" s="554" customFormat="1" ht="30" x14ac:dyDescent="0.2">
      <c r="A116" s="2813" t="s">
        <v>6295</v>
      </c>
      <c r="B116" s="1631" t="s">
        <v>6229</v>
      </c>
      <c r="C116" s="221" t="s">
        <v>1958</v>
      </c>
      <c r="D116" s="220">
        <v>5000000</v>
      </c>
      <c r="E116" s="221" t="s">
        <v>285</v>
      </c>
      <c r="F116" s="1631" t="s">
        <v>6230</v>
      </c>
      <c r="G116" s="1716" t="s">
        <v>6231</v>
      </c>
      <c r="H116" s="1717" t="s">
        <v>297</v>
      </c>
      <c r="I116" s="1717" t="s">
        <v>297</v>
      </c>
      <c r="J116" s="1716" t="s">
        <v>6232</v>
      </c>
      <c r="K116" s="1716" t="s">
        <v>6233</v>
      </c>
      <c r="L116" s="1718" t="s">
        <v>6232</v>
      </c>
      <c r="M116" s="1631" t="s">
        <v>6232</v>
      </c>
      <c r="N116" s="1631" t="s">
        <v>6234</v>
      </c>
      <c r="O116" s="1631" t="s">
        <v>6235</v>
      </c>
      <c r="P116" s="1631" t="s">
        <v>6236</v>
      </c>
      <c r="Q116" s="1631" t="s">
        <v>6237</v>
      </c>
      <c r="R116" s="1631" t="s">
        <v>6238</v>
      </c>
      <c r="S116" s="1631" t="s">
        <v>6239</v>
      </c>
      <c r="T116" s="1644" t="s">
        <v>297</v>
      </c>
      <c r="U116" s="1631"/>
      <c r="V116" s="1631" t="s">
        <v>6240</v>
      </c>
      <c r="W116" s="1631" t="s">
        <v>6241</v>
      </c>
      <c r="X116" s="1631" t="s">
        <v>6242</v>
      </c>
      <c r="Y116" s="1631" t="s">
        <v>6243</v>
      </c>
      <c r="Z116" s="1631" t="s">
        <v>6244</v>
      </c>
      <c r="AA116" s="1631"/>
      <c r="AB116" s="1655" t="s">
        <v>6296</v>
      </c>
      <c r="AC116" s="1655" t="s">
        <v>6268</v>
      </c>
    </row>
    <row r="117" spans="1:29" s="554" customFormat="1" ht="15" x14ac:dyDescent="0.2">
      <c r="A117" s="2814"/>
      <c r="B117" s="1631"/>
      <c r="C117" s="221"/>
      <c r="D117" s="220"/>
      <c r="E117" s="1655"/>
      <c r="F117" s="1655" t="s">
        <v>6247</v>
      </c>
      <c r="G117" s="1719"/>
      <c r="H117" s="1717"/>
      <c r="I117" s="1720"/>
      <c r="J117" s="1655"/>
      <c r="K117" s="1721"/>
      <c r="L117" s="1722"/>
      <c r="M117" s="1655"/>
      <c r="N117" s="1655"/>
      <c r="O117" s="1655"/>
      <c r="P117" s="1655"/>
      <c r="Q117" s="1655"/>
      <c r="R117" s="1655"/>
      <c r="S117" s="1722"/>
      <c r="T117" s="221"/>
      <c r="U117" s="220"/>
      <c r="V117" s="1722"/>
      <c r="W117" s="1655"/>
      <c r="X117" s="1631"/>
      <c r="Y117" s="1631"/>
      <c r="Z117" s="1631"/>
      <c r="AA117" s="1631"/>
      <c r="AB117" s="1655"/>
      <c r="AC117" s="1655"/>
    </row>
    <row r="118" spans="1:29" s="554" customFormat="1" ht="15" x14ac:dyDescent="0.2">
      <c r="A118" s="1725"/>
      <c r="B118" s="170"/>
      <c r="C118" s="170"/>
      <c r="D118" s="259"/>
      <c r="E118" s="170"/>
      <c r="F118" s="228"/>
      <c r="G118" s="228"/>
      <c r="H118" s="228"/>
      <c r="I118" s="227"/>
      <c r="J118" s="228"/>
      <c r="K118" s="69"/>
      <c r="L118" s="1724"/>
      <c r="M118" s="228"/>
      <c r="N118" s="228"/>
      <c r="O118" s="228"/>
      <c r="P118" s="228"/>
      <c r="Q118" s="228"/>
      <c r="R118" s="228"/>
      <c r="S118" s="1724"/>
      <c r="T118" s="227"/>
      <c r="U118" s="1723"/>
      <c r="V118" s="228"/>
      <c r="W118" s="228"/>
      <c r="X118" s="228"/>
      <c r="Y118" s="228"/>
      <c r="Z118" s="228"/>
      <c r="AA118" s="228"/>
      <c r="AB118" s="228"/>
      <c r="AC118" s="228"/>
    </row>
    <row r="119" spans="1:29" s="554" customFormat="1" ht="30" x14ac:dyDescent="0.2">
      <c r="A119" s="2813" t="s">
        <v>6297</v>
      </c>
      <c r="B119" s="1655" t="s">
        <v>6229</v>
      </c>
      <c r="C119" s="221" t="s">
        <v>1958</v>
      </c>
      <c r="D119" s="220">
        <v>5250000</v>
      </c>
      <c r="E119" s="221" t="s">
        <v>285</v>
      </c>
      <c r="F119" s="1631" t="s">
        <v>6230</v>
      </c>
      <c r="G119" s="1716" t="s">
        <v>6231</v>
      </c>
      <c r="H119" s="1717" t="s">
        <v>297</v>
      </c>
      <c r="I119" s="1717" t="s">
        <v>297</v>
      </c>
      <c r="J119" s="1716" t="s">
        <v>6232</v>
      </c>
      <c r="K119" s="1716" t="s">
        <v>6233</v>
      </c>
      <c r="L119" s="1718" t="s">
        <v>6232</v>
      </c>
      <c r="M119" s="1631" t="s">
        <v>6232</v>
      </c>
      <c r="N119" s="1631" t="s">
        <v>6234</v>
      </c>
      <c r="O119" s="1631" t="s">
        <v>6235</v>
      </c>
      <c r="P119" s="1631" t="s">
        <v>6236</v>
      </c>
      <c r="Q119" s="1631" t="s">
        <v>6237</v>
      </c>
      <c r="R119" s="1631" t="s">
        <v>6238</v>
      </c>
      <c r="S119" s="1631" t="s">
        <v>6239</v>
      </c>
      <c r="T119" s="1644" t="s">
        <v>297</v>
      </c>
      <c r="U119" s="1631"/>
      <c r="V119" s="1631" t="s">
        <v>6240</v>
      </c>
      <c r="W119" s="1631" t="s">
        <v>6241</v>
      </c>
      <c r="X119" s="1631" t="s">
        <v>6242</v>
      </c>
      <c r="Y119" s="1631" t="s">
        <v>6243</v>
      </c>
      <c r="Z119" s="1631" t="s">
        <v>6244</v>
      </c>
      <c r="AA119" s="1631"/>
      <c r="AB119" s="1655" t="s">
        <v>6296</v>
      </c>
      <c r="AC119" s="1655" t="s">
        <v>6268</v>
      </c>
    </row>
    <row r="120" spans="1:29" s="554" customFormat="1" ht="15" x14ac:dyDescent="0.2">
      <c r="A120" s="2814"/>
      <c r="B120" s="1659"/>
      <c r="C120" s="1659"/>
      <c r="D120" s="244"/>
      <c r="E120" s="1659"/>
      <c r="F120" s="1655" t="s">
        <v>6247</v>
      </c>
      <c r="G120" s="1719"/>
      <c r="H120" s="1717"/>
      <c r="I120" s="1720"/>
      <c r="J120" s="1655"/>
      <c r="K120" s="1721"/>
      <c r="L120" s="1722"/>
      <c r="M120" s="1655"/>
      <c r="N120" s="1655"/>
      <c r="O120" s="1655"/>
      <c r="P120" s="1655"/>
      <c r="Q120" s="1655"/>
      <c r="R120" s="1655"/>
      <c r="S120" s="1722"/>
      <c r="T120" s="221"/>
      <c r="U120" s="220"/>
      <c r="V120" s="1722"/>
      <c r="W120" s="1655"/>
      <c r="X120" s="1631"/>
      <c r="Y120" s="1631"/>
      <c r="Z120" s="1631"/>
      <c r="AA120" s="1631"/>
      <c r="AB120" s="1655"/>
      <c r="AC120" s="1655"/>
    </row>
    <row r="121" spans="1:29" s="554" customFormat="1" ht="15" x14ac:dyDescent="0.2">
      <c r="A121" s="1635"/>
      <c r="B121" s="1659"/>
      <c r="C121" s="1659"/>
      <c r="D121" s="244"/>
      <c r="E121" s="1659"/>
      <c r="F121" s="1655"/>
      <c r="G121" s="1719"/>
      <c r="H121" s="1719"/>
      <c r="I121" s="1720"/>
      <c r="J121" s="1655"/>
      <c r="K121" s="1721"/>
      <c r="L121" s="1722"/>
      <c r="M121" s="1655"/>
      <c r="N121" s="1655"/>
      <c r="O121" s="1655"/>
      <c r="P121" s="1655"/>
      <c r="Q121" s="1655"/>
      <c r="R121" s="1655"/>
      <c r="S121" s="1722"/>
      <c r="T121" s="221"/>
      <c r="U121" s="220"/>
      <c r="V121" s="1722"/>
      <c r="W121" s="1655"/>
      <c r="X121" s="1722"/>
      <c r="Y121" s="1722"/>
      <c r="Z121" s="1722"/>
      <c r="AA121" s="1722"/>
      <c r="AB121" s="1655"/>
      <c r="AC121" s="1655"/>
    </row>
    <row r="122" spans="1:29" s="554" customFormat="1" ht="30" x14ac:dyDescent="0.2">
      <c r="A122" s="2813" t="s">
        <v>6298</v>
      </c>
      <c r="B122" s="1631" t="s">
        <v>6229</v>
      </c>
      <c r="C122" s="221" t="s">
        <v>1958</v>
      </c>
      <c r="D122" s="220">
        <v>3500000</v>
      </c>
      <c r="E122" s="221" t="s">
        <v>285</v>
      </c>
      <c r="F122" s="1631" t="s">
        <v>6230</v>
      </c>
      <c r="G122" s="1716" t="s">
        <v>6231</v>
      </c>
      <c r="H122" s="1717" t="s">
        <v>297</v>
      </c>
      <c r="I122" s="1717" t="s">
        <v>297</v>
      </c>
      <c r="J122" s="1716" t="s">
        <v>6232</v>
      </c>
      <c r="K122" s="1716" t="s">
        <v>6233</v>
      </c>
      <c r="L122" s="1718" t="s">
        <v>6232</v>
      </c>
      <c r="M122" s="1631" t="s">
        <v>6232</v>
      </c>
      <c r="N122" s="1631" t="s">
        <v>6234</v>
      </c>
      <c r="O122" s="1631" t="s">
        <v>6235</v>
      </c>
      <c r="P122" s="1631" t="s">
        <v>6236</v>
      </c>
      <c r="Q122" s="1631" t="s">
        <v>6237</v>
      </c>
      <c r="R122" s="1631" t="s">
        <v>6238</v>
      </c>
      <c r="S122" s="1631" t="s">
        <v>6239</v>
      </c>
      <c r="T122" s="1644" t="s">
        <v>297</v>
      </c>
      <c r="U122" s="1631"/>
      <c r="V122" s="1631" t="s">
        <v>6240</v>
      </c>
      <c r="W122" s="1631" t="s">
        <v>6241</v>
      </c>
      <c r="X122" s="1631" t="s">
        <v>6242</v>
      </c>
      <c r="Y122" s="1631" t="s">
        <v>6243</v>
      </c>
      <c r="Z122" s="1631" t="s">
        <v>6244</v>
      </c>
      <c r="AA122" s="1631"/>
      <c r="AB122" s="1655" t="s">
        <v>6296</v>
      </c>
      <c r="AC122" s="1655" t="s">
        <v>6268</v>
      </c>
    </row>
    <row r="123" spans="1:29" s="554" customFormat="1" ht="15" x14ac:dyDescent="0.2">
      <c r="A123" s="2814"/>
      <c r="B123" s="1631"/>
      <c r="C123" s="221"/>
      <c r="D123" s="220"/>
      <c r="E123" s="1655"/>
      <c r="F123" s="1655" t="s">
        <v>6247</v>
      </c>
      <c r="G123" s="1719"/>
      <c r="H123" s="1717"/>
      <c r="I123" s="1720"/>
      <c r="J123" s="1655"/>
      <c r="K123" s="1721"/>
      <c r="L123" s="1722"/>
      <c r="M123" s="1655"/>
      <c r="N123" s="1655"/>
      <c r="O123" s="1655"/>
      <c r="P123" s="1655"/>
      <c r="Q123" s="1655"/>
      <c r="R123" s="1655"/>
      <c r="S123" s="1722"/>
      <c r="T123" s="221"/>
      <c r="U123" s="220"/>
      <c r="V123" s="1722"/>
      <c r="W123" s="1655"/>
      <c r="X123" s="1631"/>
      <c r="Y123" s="1631"/>
      <c r="Z123" s="1631"/>
      <c r="AA123" s="1631"/>
      <c r="AB123" s="1655"/>
      <c r="AC123" s="1655"/>
    </row>
    <row r="124" spans="1:29" s="554" customFormat="1" ht="15" x14ac:dyDescent="0.2">
      <c r="A124" s="1725"/>
      <c r="B124" s="170"/>
      <c r="C124" s="170"/>
      <c r="D124" s="259"/>
      <c r="E124" s="170"/>
      <c r="F124" s="228"/>
      <c r="G124" s="228"/>
      <c r="H124" s="228"/>
      <c r="I124" s="227"/>
      <c r="J124" s="228"/>
      <c r="K124" s="69"/>
      <c r="L124" s="1724"/>
      <c r="M124" s="228"/>
      <c r="N124" s="228"/>
      <c r="O124" s="228"/>
      <c r="P124" s="228"/>
      <c r="Q124" s="228"/>
      <c r="R124" s="228"/>
      <c r="S124" s="1724"/>
      <c r="T124" s="227"/>
      <c r="U124" s="1723"/>
      <c r="V124" s="228"/>
      <c r="W124" s="228"/>
      <c r="X124" s="228"/>
      <c r="Y124" s="228"/>
      <c r="Z124" s="228"/>
      <c r="AA124" s="228"/>
      <c r="AB124" s="228"/>
      <c r="AC124" s="228"/>
    </row>
    <row r="125" spans="1:29" s="554" customFormat="1" ht="30" x14ac:dyDescent="0.2">
      <c r="A125" s="2818" t="s">
        <v>6299</v>
      </c>
      <c r="B125" s="228" t="s">
        <v>6229</v>
      </c>
      <c r="C125" s="227" t="s">
        <v>1958</v>
      </c>
      <c r="D125" s="1723">
        <v>6000000</v>
      </c>
      <c r="E125" s="227" t="s">
        <v>285</v>
      </c>
      <c r="F125" s="1631" t="s">
        <v>6230</v>
      </c>
      <c r="G125" s="1716" t="s">
        <v>6231</v>
      </c>
      <c r="H125" s="1717" t="s">
        <v>297</v>
      </c>
      <c r="I125" s="1717" t="s">
        <v>297</v>
      </c>
      <c r="J125" s="1716" t="s">
        <v>6232</v>
      </c>
      <c r="K125" s="1716" t="s">
        <v>6233</v>
      </c>
      <c r="L125" s="1718" t="s">
        <v>6232</v>
      </c>
      <c r="M125" s="1631" t="s">
        <v>6232</v>
      </c>
      <c r="N125" s="1631" t="s">
        <v>6234</v>
      </c>
      <c r="O125" s="1631" t="s">
        <v>6235</v>
      </c>
      <c r="P125" s="1631" t="s">
        <v>6236</v>
      </c>
      <c r="Q125" s="1631" t="s">
        <v>6237</v>
      </c>
      <c r="R125" s="1631" t="s">
        <v>6238</v>
      </c>
      <c r="S125" s="1631" t="s">
        <v>6239</v>
      </c>
      <c r="T125" s="1644" t="s">
        <v>297</v>
      </c>
      <c r="U125" s="1631"/>
      <c r="V125" s="1631" t="s">
        <v>6240</v>
      </c>
      <c r="W125" s="1631" t="s">
        <v>6241</v>
      </c>
      <c r="X125" s="1631" t="s">
        <v>6242</v>
      </c>
      <c r="Y125" s="1631" t="s">
        <v>6243</v>
      </c>
      <c r="Z125" s="1631" t="s">
        <v>6244</v>
      </c>
      <c r="AA125" s="1631"/>
      <c r="AB125" s="228"/>
      <c r="AC125" s="228"/>
    </row>
    <row r="126" spans="1:29" s="554" customFormat="1" ht="15" x14ac:dyDescent="0.2">
      <c r="A126" s="2815"/>
      <c r="B126" s="170"/>
      <c r="C126" s="170"/>
      <c r="D126" s="259"/>
      <c r="E126" s="170"/>
      <c r="F126" s="1655" t="s">
        <v>6247</v>
      </c>
      <c r="G126" s="1719"/>
      <c r="H126" s="1717"/>
      <c r="I126" s="1720"/>
      <c r="J126" s="1655"/>
      <c r="K126" s="1721"/>
      <c r="L126" s="1722"/>
      <c r="M126" s="1655"/>
      <c r="N126" s="1655"/>
      <c r="O126" s="1655"/>
      <c r="P126" s="1655"/>
      <c r="Q126" s="1655"/>
      <c r="R126" s="1655"/>
      <c r="S126" s="1722"/>
      <c r="T126" s="221"/>
      <c r="U126" s="220"/>
      <c r="V126" s="1722"/>
      <c r="W126" s="1655"/>
      <c r="X126" s="1631"/>
      <c r="Y126" s="1631"/>
      <c r="Z126" s="1631"/>
      <c r="AA126" s="1631"/>
      <c r="AB126" s="228"/>
      <c r="AC126" s="228"/>
    </row>
    <row r="127" spans="1:29" s="554" customFormat="1" ht="15.75" thickBot="1" x14ac:dyDescent="0.25">
      <c r="A127" s="1725"/>
      <c r="B127" s="170"/>
      <c r="C127" s="170"/>
      <c r="D127" s="399"/>
      <c r="E127" s="170"/>
      <c r="F127" s="228"/>
      <c r="G127" s="69"/>
      <c r="H127" s="1726"/>
      <c r="I127" s="1727"/>
      <c r="J127" s="1726"/>
      <c r="K127" s="1726"/>
      <c r="L127" s="1724"/>
      <c r="M127" s="228"/>
      <c r="N127" s="228"/>
      <c r="O127" s="228"/>
      <c r="P127" s="228"/>
      <c r="Q127" s="228"/>
      <c r="R127" s="228"/>
      <c r="S127" s="1724"/>
      <c r="T127" s="1658"/>
      <c r="U127" s="1723"/>
      <c r="V127" s="1724"/>
      <c r="W127" s="228"/>
      <c r="X127" s="1724"/>
      <c r="Y127" s="1724"/>
      <c r="Z127" s="1724"/>
      <c r="AA127" s="1724"/>
      <c r="AB127" s="228"/>
      <c r="AC127" s="228"/>
    </row>
    <row r="128" spans="1:29" s="1209" customFormat="1" ht="13.5" thickTop="1" x14ac:dyDescent="0.2">
      <c r="A128" s="1165" t="s">
        <v>144</v>
      </c>
      <c r="B128" s="1166"/>
      <c r="C128" s="1166"/>
      <c r="D128" s="1160">
        <f>SUM(D11:D127)</f>
        <v>392325930</v>
      </c>
      <c r="E128" s="1166"/>
      <c r="F128" s="1714"/>
      <c r="G128" s="1714"/>
      <c r="H128" s="1714"/>
      <c r="I128" s="1734"/>
      <c r="J128" s="1714"/>
      <c r="K128" s="1735"/>
      <c r="L128" s="1736"/>
      <c r="M128" s="1714"/>
      <c r="N128" s="1714"/>
      <c r="O128" s="1714"/>
      <c r="P128" s="1714"/>
      <c r="Q128" s="1714"/>
      <c r="R128" s="1714"/>
      <c r="S128" s="1737"/>
      <c r="T128" s="1738"/>
      <c r="U128" s="1739"/>
      <c r="V128" s="1714"/>
      <c r="W128" s="1714"/>
      <c r="X128" s="1714"/>
      <c r="Y128" s="1714"/>
      <c r="Z128" s="1714"/>
      <c r="AA128" s="1739"/>
      <c r="AB128" s="1624"/>
      <c r="AC128" s="1149"/>
    </row>
    <row r="129" spans="1:29" s="1209" customFormat="1" x14ac:dyDescent="0.2">
      <c r="A129" s="1129"/>
      <c r="B129" s="1129"/>
      <c r="C129" s="1129"/>
      <c r="D129" s="1131"/>
      <c r="E129" s="1129"/>
      <c r="F129" s="1624"/>
      <c r="G129" s="1624"/>
      <c r="H129" s="1624"/>
      <c r="I129" s="1134"/>
      <c r="J129" s="1624"/>
      <c r="K129" s="1740"/>
      <c r="L129" s="1741"/>
      <c r="M129" s="1624"/>
      <c r="N129" s="1624"/>
      <c r="O129" s="1624"/>
      <c r="P129" s="1624"/>
      <c r="Q129" s="1624"/>
      <c r="R129" s="1624"/>
      <c r="S129" s="1741"/>
      <c r="T129" s="1134"/>
      <c r="U129" s="1149"/>
      <c r="V129" s="1624"/>
      <c r="W129" s="1624"/>
      <c r="X129" s="1624"/>
      <c r="Y129" s="1624"/>
      <c r="Z129" s="1624"/>
      <c r="AA129" s="1149"/>
      <c r="AB129" s="1624"/>
      <c r="AC129" s="1149"/>
    </row>
  </sheetData>
  <mergeCells count="49">
    <mergeCell ref="A20:A21"/>
    <mergeCell ref="A23:A24"/>
    <mergeCell ref="A26:A27"/>
    <mergeCell ref="A17:A18"/>
    <mergeCell ref="H5:I6"/>
    <mergeCell ref="F6:G6"/>
    <mergeCell ref="A11:A12"/>
    <mergeCell ref="A14:A15"/>
    <mergeCell ref="J6:K6"/>
    <mergeCell ref="L6:M6"/>
    <mergeCell ref="U6:W6"/>
    <mergeCell ref="X6:AA6"/>
    <mergeCell ref="A8:A9"/>
    <mergeCell ref="N6:R6"/>
    <mergeCell ref="S6:T6"/>
    <mergeCell ref="A29:A30"/>
    <mergeCell ref="A32:A33"/>
    <mergeCell ref="A71:A72"/>
    <mergeCell ref="A38:A39"/>
    <mergeCell ref="A41:A42"/>
    <mergeCell ref="A44:A45"/>
    <mergeCell ref="A47:A48"/>
    <mergeCell ref="A50:A51"/>
    <mergeCell ref="A53:A54"/>
    <mergeCell ref="A35:A36"/>
    <mergeCell ref="A122:A123"/>
    <mergeCell ref="A125:A126"/>
    <mergeCell ref="A92:A93"/>
    <mergeCell ref="A95:A96"/>
    <mergeCell ref="A98:A99"/>
    <mergeCell ref="A101:A102"/>
    <mergeCell ref="A104:A105"/>
    <mergeCell ref="A107:A108"/>
    <mergeCell ref="A2:C2"/>
    <mergeCell ref="A110:A111"/>
    <mergeCell ref="A113:A114"/>
    <mergeCell ref="A116:A117"/>
    <mergeCell ref="A119:A120"/>
    <mergeCell ref="A74:A75"/>
    <mergeCell ref="A77:A78"/>
    <mergeCell ref="A80:A81"/>
    <mergeCell ref="A83:A84"/>
    <mergeCell ref="A86:A87"/>
    <mergeCell ref="A89:A90"/>
    <mergeCell ref="A56:A57"/>
    <mergeCell ref="A59:A60"/>
    <mergeCell ref="A62:A63"/>
    <mergeCell ref="A65:A66"/>
    <mergeCell ref="A68:A69"/>
  </mergeCells>
  <pageMargins left="0.25" right="0.25" top="0.75" bottom="0.75" header="0.3" footer="0.3"/>
  <pageSetup paperSize="8" scale="87" fitToWidth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"/>
  <sheetViews>
    <sheetView zoomScale="59" zoomScaleNormal="59" workbookViewId="0">
      <selection activeCell="A8" sqref="A8:A9"/>
    </sheetView>
  </sheetViews>
  <sheetFormatPr defaultRowHeight="15" x14ac:dyDescent="0.2"/>
  <cols>
    <col min="1" max="1" width="56.85546875" style="1889" customWidth="1"/>
    <col min="2" max="2" width="21.42578125" style="1889" customWidth="1"/>
    <col min="3" max="3" width="20.140625" style="1889" customWidth="1"/>
    <col min="4" max="4" width="19.28515625" style="1889" customWidth="1"/>
    <col min="5" max="5" width="22.140625" style="1889" customWidth="1"/>
    <col min="6" max="6" width="24.42578125" style="1889" customWidth="1"/>
    <col min="7" max="7" width="17.5703125" style="1889" customWidth="1"/>
    <col min="8" max="8" width="23.7109375" style="1889" customWidth="1"/>
    <col min="9" max="9" width="19.7109375" style="1889" customWidth="1"/>
    <col min="10" max="10" width="22.7109375" style="1889" customWidth="1"/>
    <col min="11" max="11" width="22.5703125" style="1889" customWidth="1"/>
    <col min="12" max="12" width="16.7109375" style="1889" customWidth="1"/>
    <col min="13" max="13" width="21.85546875" style="1889" customWidth="1"/>
    <col min="14" max="14" width="18.28515625" style="1889" customWidth="1"/>
    <col min="15" max="15" width="22" style="1889" customWidth="1"/>
    <col min="16" max="16" width="19.5703125" style="1889" customWidth="1"/>
    <col min="17" max="17" width="17.7109375" style="1889" customWidth="1"/>
    <col min="18" max="18" width="21" style="1889" customWidth="1"/>
    <col min="19" max="19" width="17.85546875" style="1889" customWidth="1"/>
    <col min="20" max="20" width="18" style="1889" customWidth="1"/>
    <col min="21" max="21" width="21.5703125" style="1889" customWidth="1"/>
    <col min="22" max="22" width="23.7109375" style="1889" customWidth="1"/>
    <col min="23" max="23" width="31.85546875" style="1889" customWidth="1"/>
    <col min="24" max="24" width="19.28515625" style="1889" customWidth="1"/>
    <col min="25" max="25" width="11.5703125" style="1889" bestFit="1" customWidth="1"/>
    <col min="26" max="26" width="19.140625" style="1889" customWidth="1"/>
    <col min="27" max="27" width="17" style="1889" customWidth="1"/>
    <col min="28" max="28" width="24.5703125" style="1889" customWidth="1"/>
    <col min="29" max="29" width="16.85546875" style="1889" customWidth="1"/>
    <col min="30" max="30" width="15.42578125" style="1889" bestFit="1" customWidth="1"/>
    <col min="31" max="31" width="18.42578125" style="1889" bestFit="1" customWidth="1"/>
    <col min="32" max="32" width="22.140625" style="1889" customWidth="1"/>
    <col min="33" max="16384" width="9.140625" style="1889"/>
  </cols>
  <sheetData>
    <row r="1" spans="1:30" s="62" customFormat="1" ht="41.25" customHeight="1" x14ac:dyDescent="0.2">
      <c r="A1" s="3085" t="s">
        <v>4126</v>
      </c>
      <c r="B1" s="3085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</row>
    <row r="2" spans="1:30" s="62" customFormat="1" ht="39" customHeight="1" x14ac:dyDescent="0.2">
      <c r="A2" s="1929" t="s">
        <v>569</v>
      </c>
      <c r="B2" s="63"/>
      <c r="C2" s="76" t="s">
        <v>510</v>
      </c>
      <c r="D2" s="70"/>
      <c r="E2" s="71"/>
      <c r="G2" s="469"/>
      <c r="H2" s="2845" t="s">
        <v>77</v>
      </c>
      <c r="I2" s="2846"/>
      <c r="R2" s="61"/>
      <c r="S2" s="61"/>
      <c r="T2" s="61"/>
    </row>
    <row r="3" spans="1:30" s="96" customFormat="1" ht="30" x14ac:dyDescent="0.2">
      <c r="A3" s="561"/>
      <c r="B3" s="65"/>
      <c r="C3" s="87" t="s">
        <v>79</v>
      </c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083"/>
      <c r="P3" s="3083"/>
      <c r="Q3" s="3083"/>
      <c r="R3" s="3084"/>
      <c r="S3" s="2909"/>
      <c r="T3" s="2903"/>
      <c r="U3" s="2837" t="s">
        <v>84</v>
      </c>
      <c r="V3" s="2841"/>
      <c r="W3" s="2838"/>
      <c r="X3" s="2909" t="s">
        <v>85</v>
      </c>
      <c r="Y3" s="2902"/>
      <c r="Z3" s="2902"/>
      <c r="AA3" s="2903"/>
    </row>
    <row r="4" spans="1:30" s="96" customFormat="1" ht="60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1907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4121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</row>
    <row r="5" spans="1:30" s="62" customFormat="1" ht="15.75" thickTop="1" x14ac:dyDescent="0.2">
      <c r="A5" s="2825" t="s">
        <v>114</v>
      </c>
      <c r="B5" s="459"/>
      <c r="C5" s="459"/>
      <c r="D5" s="495"/>
      <c r="E5" s="160"/>
      <c r="F5" s="496" t="s">
        <v>115</v>
      </c>
      <c r="G5" s="497" t="s">
        <v>116</v>
      </c>
      <c r="H5" s="496" t="s">
        <v>117</v>
      </c>
      <c r="I5" s="496" t="s">
        <v>118</v>
      </c>
      <c r="J5" s="459"/>
      <c r="K5" s="498" t="s">
        <v>116</v>
      </c>
      <c r="L5" s="497" t="s">
        <v>117</v>
      </c>
      <c r="M5" s="497" t="s">
        <v>119</v>
      </c>
      <c r="N5" s="497" t="s">
        <v>117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562"/>
      <c r="V5" s="499" t="s">
        <v>120</v>
      </c>
      <c r="W5" s="497" t="s">
        <v>117</v>
      </c>
      <c r="X5" s="160"/>
      <c r="Y5" s="160"/>
      <c r="Z5" s="160"/>
      <c r="AA5" s="160"/>
      <c r="AB5" s="166"/>
      <c r="AC5" s="166"/>
    </row>
    <row r="6" spans="1:30" s="62" customFormat="1" x14ac:dyDescent="0.2">
      <c r="A6" s="2826"/>
      <c r="B6" s="166"/>
      <c r="C6" s="166"/>
      <c r="D6" s="167"/>
      <c r="E6" s="166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450"/>
      <c r="V6" s="390"/>
      <c r="W6" s="166"/>
      <c r="X6" s="166"/>
      <c r="Y6" s="166"/>
      <c r="Z6" s="166"/>
      <c r="AA6" s="166"/>
      <c r="AB6" s="166"/>
      <c r="AC6" s="166"/>
    </row>
    <row r="7" spans="1:30" s="62" customFormat="1" ht="15.75" thickBot="1" x14ac:dyDescent="0.25">
      <c r="A7" s="500" t="s">
        <v>121</v>
      </c>
      <c r="B7" s="460"/>
      <c r="C7" s="460"/>
      <c r="D7" s="402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563"/>
      <c r="V7" s="460"/>
      <c r="W7" s="460"/>
      <c r="X7" s="460"/>
      <c r="Y7" s="460"/>
      <c r="Z7" s="460"/>
      <c r="AA7" s="460"/>
      <c r="AB7" s="156"/>
      <c r="AC7" s="156"/>
    </row>
    <row r="8" spans="1:30" s="62" customFormat="1" x14ac:dyDescent="0.2">
      <c r="A8" s="2829" t="s">
        <v>513</v>
      </c>
      <c r="B8" s="62" t="s">
        <v>7</v>
      </c>
      <c r="C8" s="160" t="s">
        <v>514</v>
      </c>
      <c r="D8" s="380">
        <v>3240850</v>
      </c>
      <c r="E8" s="1876" t="s">
        <v>515</v>
      </c>
      <c r="F8" s="1876" t="s">
        <v>383</v>
      </c>
      <c r="G8" s="383" t="s">
        <v>516</v>
      </c>
      <c r="H8" s="346" t="s">
        <v>297</v>
      </c>
      <c r="I8" s="383" t="s">
        <v>516</v>
      </c>
      <c r="J8" s="383" t="s">
        <v>297</v>
      </c>
      <c r="K8" s="383" t="s">
        <v>297</v>
      </c>
      <c r="L8" s="160" t="s">
        <v>297</v>
      </c>
      <c r="M8" s="160" t="s">
        <v>297</v>
      </c>
      <c r="N8" s="160" t="s">
        <v>516</v>
      </c>
      <c r="O8" s="160" t="s">
        <v>516</v>
      </c>
      <c r="P8" s="160" t="s">
        <v>297</v>
      </c>
      <c r="Q8" s="160" t="s">
        <v>297</v>
      </c>
      <c r="R8" s="160" t="s">
        <v>297</v>
      </c>
      <c r="S8" s="160" t="s">
        <v>297</v>
      </c>
      <c r="T8" s="160" t="s">
        <v>297</v>
      </c>
      <c r="U8" s="231" t="s">
        <v>517</v>
      </c>
      <c r="V8" s="160"/>
      <c r="W8" s="160"/>
      <c r="X8" s="160"/>
      <c r="Y8" s="160" t="s">
        <v>518</v>
      </c>
      <c r="Z8" s="160" t="s">
        <v>519</v>
      </c>
      <c r="AA8" s="160"/>
      <c r="AB8" s="166" t="s">
        <v>520</v>
      </c>
      <c r="AC8" s="389" t="s">
        <v>521</v>
      </c>
      <c r="AD8" s="77"/>
    </row>
    <row r="9" spans="1:30" s="62" customFormat="1" x14ac:dyDescent="0.2">
      <c r="A9" s="2815"/>
      <c r="B9" s="166"/>
      <c r="C9" s="166"/>
      <c r="D9" s="167">
        <v>9155900</v>
      </c>
      <c r="E9" s="166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450">
        <v>9155900</v>
      </c>
      <c r="V9" s="390" t="s">
        <v>522</v>
      </c>
      <c r="W9" s="166" t="s">
        <v>523</v>
      </c>
      <c r="X9" s="160" t="s">
        <v>524</v>
      </c>
      <c r="Y9" s="160"/>
      <c r="Z9" s="160"/>
      <c r="AA9" s="160" t="s">
        <v>525</v>
      </c>
      <c r="AB9" s="166"/>
      <c r="AC9" s="166"/>
    </row>
    <row r="10" spans="1:30" s="62" customFormat="1" x14ac:dyDescent="0.2">
      <c r="A10" s="156"/>
      <c r="B10" s="156"/>
      <c r="C10" s="156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72"/>
      <c r="T10" s="156"/>
      <c r="U10" s="564"/>
      <c r="V10" s="156"/>
      <c r="W10" s="156"/>
      <c r="X10" s="156"/>
      <c r="Y10" s="156"/>
      <c r="Z10" s="156"/>
      <c r="AA10" s="156"/>
      <c r="AB10" s="156"/>
      <c r="AC10" s="156"/>
    </row>
    <row r="11" spans="1:30" s="62" customFormat="1" x14ac:dyDescent="0.2">
      <c r="A11" s="2836" t="s">
        <v>526</v>
      </c>
      <c r="B11" s="160" t="s">
        <v>7</v>
      </c>
      <c r="C11" s="160" t="s">
        <v>514</v>
      </c>
      <c r="D11" s="380">
        <v>3240850</v>
      </c>
      <c r="E11" s="1876" t="s">
        <v>527</v>
      </c>
      <c r="F11" s="1876" t="s">
        <v>383</v>
      </c>
      <c r="G11" s="383" t="s">
        <v>516</v>
      </c>
      <c r="H11" s="346" t="s">
        <v>297</v>
      </c>
      <c r="I11" s="383" t="s">
        <v>516</v>
      </c>
      <c r="J11" s="383" t="s">
        <v>297</v>
      </c>
      <c r="K11" s="383" t="s">
        <v>297</v>
      </c>
      <c r="L11" s="160" t="s">
        <v>297</v>
      </c>
      <c r="M11" s="160" t="s">
        <v>297</v>
      </c>
      <c r="N11" s="160" t="s">
        <v>516</v>
      </c>
      <c r="O11" s="160" t="s">
        <v>516</v>
      </c>
      <c r="P11" s="160" t="s">
        <v>297</v>
      </c>
      <c r="Q11" s="160" t="s">
        <v>297</v>
      </c>
      <c r="R11" s="160" t="s">
        <v>297</v>
      </c>
      <c r="S11" s="160" t="s">
        <v>297</v>
      </c>
      <c r="T11" s="160" t="s">
        <v>297</v>
      </c>
      <c r="U11" s="231" t="s">
        <v>528</v>
      </c>
      <c r="V11" s="160"/>
      <c r="W11" s="160"/>
      <c r="Y11" s="160" t="s">
        <v>518</v>
      </c>
      <c r="Z11" s="160" t="s">
        <v>519</v>
      </c>
      <c r="AA11" s="160"/>
      <c r="AB11" s="166" t="s">
        <v>520</v>
      </c>
      <c r="AC11" s="166" t="s">
        <v>521</v>
      </c>
    </row>
    <row r="12" spans="1:30" s="62" customFormat="1" x14ac:dyDescent="0.2">
      <c r="A12" s="3082"/>
      <c r="B12" s="166"/>
      <c r="C12" s="166"/>
      <c r="D12" s="167">
        <v>9152976</v>
      </c>
      <c r="E12" s="166"/>
      <c r="F12" s="166"/>
      <c r="G12" s="389"/>
      <c r="H12" s="389"/>
      <c r="I12" s="389"/>
      <c r="J12" s="166"/>
      <c r="K12" s="390"/>
      <c r="L12" s="166"/>
      <c r="M12" s="166"/>
      <c r="N12" s="166"/>
      <c r="O12" s="166"/>
      <c r="P12" s="166"/>
      <c r="Q12" s="166"/>
      <c r="R12" s="166"/>
      <c r="S12" s="390"/>
      <c r="T12" s="166"/>
      <c r="U12" s="450">
        <v>9152976</v>
      </c>
      <c r="V12" s="390" t="s">
        <v>522</v>
      </c>
      <c r="W12" s="166" t="s">
        <v>523</v>
      </c>
      <c r="X12" s="166" t="s">
        <v>529</v>
      </c>
      <c r="Y12" s="166"/>
      <c r="Z12" s="166"/>
      <c r="AA12" s="166" t="s">
        <v>530</v>
      </c>
      <c r="AB12" s="166"/>
      <c r="AC12" s="166"/>
    </row>
    <row r="13" spans="1:30" s="62" customFormat="1" x14ac:dyDescent="0.2">
      <c r="A13" s="156"/>
      <c r="B13" s="156"/>
      <c r="C13" s="156"/>
      <c r="D13" s="158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72"/>
      <c r="T13" s="156"/>
      <c r="U13" s="564"/>
      <c r="V13" s="156"/>
      <c r="W13" s="156"/>
      <c r="X13" s="156"/>
      <c r="Y13" s="156"/>
      <c r="Z13" s="156"/>
      <c r="AA13" s="156"/>
      <c r="AB13" s="156"/>
      <c r="AC13" s="156"/>
    </row>
    <row r="14" spans="1:30" s="62" customFormat="1" x14ac:dyDescent="0.2">
      <c r="A14" s="2836" t="s">
        <v>531</v>
      </c>
      <c r="B14" s="166" t="s">
        <v>7</v>
      </c>
      <c r="C14" s="160" t="s">
        <v>514</v>
      </c>
      <c r="D14" s="167">
        <v>5401416</v>
      </c>
      <c r="E14" s="1876" t="s">
        <v>527</v>
      </c>
      <c r="F14" s="1876" t="s">
        <v>383</v>
      </c>
      <c r="G14" s="383" t="s">
        <v>516</v>
      </c>
      <c r="H14" s="346" t="s">
        <v>297</v>
      </c>
      <c r="I14" s="383" t="s">
        <v>516</v>
      </c>
      <c r="J14" s="383" t="s">
        <v>297</v>
      </c>
      <c r="K14" s="383" t="s">
        <v>297</v>
      </c>
      <c r="L14" s="160" t="s">
        <v>297</v>
      </c>
      <c r="M14" s="160" t="s">
        <v>297</v>
      </c>
      <c r="N14" s="160" t="s">
        <v>516</v>
      </c>
      <c r="O14" s="160" t="s">
        <v>516</v>
      </c>
      <c r="P14" s="160" t="s">
        <v>297</v>
      </c>
      <c r="Q14" s="160" t="s">
        <v>297</v>
      </c>
      <c r="R14" s="160" t="s">
        <v>297</v>
      </c>
      <c r="S14" s="160" t="s">
        <v>297</v>
      </c>
      <c r="T14" s="160" t="s">
        <v>297</v>
      </c>
      <c r="U14" s="231" t="s">
        <v>532</v>
      </c>
      <c r="V14" s="160" t="s">
        <v>533</v>
      </c>
      <c r="W14" s="160"/>
      <c r="X14" s="160"/>
      <c r="Y14" s="160" t="s">
        <v>519</v>
      </c>
      <c r="Z14" s="160" t="s">
        <v>534</v>
      </c>
      <c r="AA14" s="160"/>
      <c r="AB14" s="166" t="s">
        <v>520</v>
      </c>
      <c r="AC14" s="166" t="s">
        <v>521</v>
      </c>
    </row>
    <row r="15" spans="1:30" s="62" customFormat="1" x14ac:dyDescent="0.2">
      <c r="A15" s="3082"/>
      <c r="B15" s="166"/>
      <c r="C15" s="166"/>
      <c r="D15" s="167">
        <v>37125000</v>
      </c>
      <c r="E15" s="166"/>
      <c r="F15" s="389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450">
        <v>37125000</v>
      </c>
      <c r="V15" s="390"/>
      <c r="W15" s="166"/>
      <c r="X15" s="166" t="s">
        <v>535</v>
      </c>
      <c r="Y15" s="166"/>
      <c r="Z15" s="166"/>
      <c r="AA15" s="166" t="s">
        <v>536</v>
      </c>
      <c r="AB15" s="166"/>
      <c r="AC15" s="166"/>
    </row>
    <row r="16" spans="1:30" s="62" customFormat="1" x14ac:dyDescent="0.2">
      <c r="A16" s="161"/>
      <c r="B16" s="156"/>
      <c r="C16" s="156"/>
      <c r="D16" s="158"/>
      <c r="E16" s="156"/>
      <c r="F16" s="156"/>
      <c r="G16" s="169"/>
      <c r="H16" s="169"/>
      <c r="I16" s="169"/>
      <c r="J16" s="156"/>
      <c r="K16" s="172"/>
      <c r="L16" s="156"/>
      <c r="M16" s="156"/>
      <c r="N16" s="156"/>
      <c r="O16" s="156"/>
      <c r="P16" s="156"/>
      <c r="Q16" s="156"/>
      <c r="R16" s="156"/>
      <c r="S16" s="172"/>
      <c r="T16" s="156"/>
      <c r="U16" s="564"/>
      <c r="V16" s="172"/>
      <c r="W16" s="156"/>
      <c r="X16" s="172"/>
      <c r="Y16" s="172"/>
      <c r="Z16" s="172"/>
      <c r="AA16" s="172"/>
      <c r="AB16" s="156"/>
      <c r="AC16" s="156"/>
    </row>
    <row r="17" spans="1:29" s="62" customFormat="1" x14ac:dyDescent="0.2">
      <c r="A17" s="2836" t="s">
        <v>537</v>
      </c>
      <c r="B17" s="166" t="s">
        <v>7</v>
      </c>
      <c r="C17" s="160" t="s">
        <v>514</v>
      </c>
      <c r="D17" s="167">
        <v>10802832</v>
      </c>
      <c r="E17" s="1876" t="s">
        <v>527</v>
      </c>
      <c r="F17" s="1876" t="s">
        <v>383</v>
      </c>
      <c r="G17" s="383" t="s">
        <v>516</v>
      </c>
      <c r="H17" s="346" t="s">
        <v>297</v>
      </c>
      <c r="I17" s="383" t="s">
        <v>516</v>
      </c>
      <c r="J17" s="383" t="s">
        <v>297</v>
      </c>
      <c r="K17" s="383" t="s">
        <v>297</v>
      </c>
      <c r="L17" s="160" t="s">
        <v>297</v>
      </c>
      <c r="M17" s="160" t="s">
        <v>297</v>
      </c>
      <c r="N17" s="160" t="s">
        <v>516</v>
      </c>
      <c r="O17" s="160" t="s">
        <v>516</v>
      </c>
      <c r="P17" s="160" t="s">
        <v>297</v>
      </c>
      <c r="Q17" s="160" t="s">
        <v>297</v>
      </c>
      <c r="R17" s="160" t="s">
        <v>297</v>
      </c>
      <c r="S17" s="160" t="s">
        <v>297</v>
      </c>
      <c r="T17" s="160" t="s">
        <v>297</v>
      </c>
      <c r="U17" s="231" t="s">
        <v>538</v>
      </c>
      <c r="V17" s="160" t="s">
        <v>519</v>
      </c>
      <c r="W17" s="160"/>
      <c r="X17" s="160"/>
      <c r="Y17" s="160" t="s">
        <v>519</v>
      </c>
      <c r="Z17" s="160"/>
      <c r="AA17" s="160"/>
      <c r="AB17" s="166" t="s">
        <v>520</v>
      </c>
      <c r="AC17" s="166" t="s">
        <v>521</v>
      </c>
    </row>
    <row r="18" spans="1:29" s="62" customFormat="1" x14ac:dyDescent="0.2">
      <c r="A18" s="3082"/>
      <c r="B18" s="166"/>
      <c r="C18" s="166"/>
      <c r="D18" s="167">
        <v>22815911</v>
      </c>
      <c r="E18" s="166"/>
      <c r="F18" s="166"/>
      <c r="G18" s="389"/>
      <c r="H18" s="389"/>
      <c r="I18" s="389"/>
      <c r="J18" s="166"/>
      <c r="K18" s="390"/>
      <c r="L18" s="166"/>
      <c r="M18" s="166"/>
      <c r="N18" s="166"/>
      <c r="O18" s="166"/>
      <c r="P18" s="166"/>
      <c r="Q18" s="166"/>
      <c r="R18" s="166"/>
      <c r="S18" s="390"/>
      <c r="T18" s="166"/>
      <c r="U18" s="450">
        <v>22815911</v>
      </c>
      <c r="V18" s="390"/>
      <c r="W18" s="166"/>
      <c r="X18" s="166"/>
      <c r="Y18" s="166"/>
      <c r="Z18" s="166"/>
      <c r="AA18" s="166" t="s">
        <v>539</v>
      </c>
      <c r="AB18" s="166"/>
      <c r="AC18" s="166"/>
    </row>
    <row r="19" spans="1:29" s="62" customFormat="1" ht="15.75" thickBot="1" x14ac:dyDescent="0.25">
      <c r="A19" s="510"/>
      <c r="B19" s="194"/>
      <c r="C19" s="194"/>
      <c r="D19" s="408"/>
      <c r="E19" s="194"/>
      <c r="F19" s="194"/>
      <c r="G19" s="501"/>
      <c r="H19" s="501"/>
      <c r="I19" s="501"/>
      <c r="J19" s="194"/>
      <c r="K19" s="410"/>
      <c r="L19" s="194"/>
      <c r="M19" s="194"/>
      <c r="N19" s="194"/>
      <c r="O19" s="194"/>
      <c r="P19" s="194"/>
      <c r="Q19" s="194"/>
      <c r="R19" s="194"/>
      <c r="S19" s="502"/>
      <c r="T19" s="503"/>
      <c r="U19" s="565"/>
      <c r="V19" s="410"/>
      <c r="W19" s="194"/>
      <c r="X19" s="410"/>
      <c r="Y19" s="410"/>
      <c r="Z19" s="410"/>
      <c r="AA19" s="408"/>
      <c r="AB19" s="166"/>
      <c r="AC19" s="167"/>
    </row>
    <row r="20" spans="1:29" s="62" customFormat="1" ht="15.75" thickTop="1" x14ac:dyDescent="0.2">
      <c r="A20" s="174" t="s">
        <v>144</v>
      </c>
      <c r="B20" s="176"/>
      <c r="C20" s="176"/>
      <c r="D20" s="173">
        <v>78390911</v>
      </c>
      <c r="E20" s="176"/>
      <c r="F20" s="176"/>
      <c r="G20" s="176"/>
      <c r="H20" s="176"/>
      <c r="I20" s="176"/>
      <c r="J20" s="176"/>
      <c r="K20" s="394"/>
      <c r="L20" s="176"/>
      <c r="M20" s="176"/>
      <c r="N20" s="176"/>
      <c r="O20" s="176"/>
      <c r="P20" s="176"/>
      <c r="Q20" s="176"/>
      <c r="R20" s="176"/>
      <c r="S20" s="504"/>
      <c r="T20" s="153"/>
      <c r="U20" s="173">
        <f>U8+U11+U14+U17</f>
        <v>22785948</v>
      </c>
      <c r="V20" s="176"/>
      <c r="W20" s="176"/>
      <c r="X20" s="176"/>
      <c r="Y20" s="176"/>
      <c r="Z20" s="176"/>
      <c r="AA20" s="173"/>
      <c r="AB20" s="156"/>
      <c r="AC20" s="167"/>
    </row>
    <row r="21" spans="1:29" s="62" customFormat="1" x14ac:dyDescent="0.2">
      <c r="A21" s="177"/>
      <c r="B21" s="177"/>
      <c r="C21" s="177"/>
      <c r="D21" s="167"/>
      <c r="E21" s="177"/>
      <c r="F21" s="177"/>
      <c r="G21" s="177"/>
      <c r="H21" s="177"/>
      <c r="I21" s="177"/>
      <c r="J21" s="177"/>
      <c r="K21" s="71"/>
      <c r="L21" s="177"/>
      <c r="M21" s="177"/>
      <c r="N21" s="177"/>
      <c r="O21" s="177"/>
      <c r="P21" s="177"/>
      <c r="Q21" s="177"/>
      <c r="R21" s="177"/>
      <c r="S21" s="71"/>
      <c r="T21" s="177"/>
      <c r="U21" s="167"/>
      <c r="V21" s="177"/>
      <c r="W21" s="177"/>
      <c r="X21" s="177"/>
      <c r="Y21" s="177"/>
      <c r="Z21" s="177"/>
      <c r="AA21" s="167"/>
      <c r="AB21" s="177"/>
      <c r="AC21" s="167"/>
    </row>
    <row r="22" spans="1:29" s="62" customFormat="1" x14ac:dyDescent="0.2">
      <c r="A22" s="152" t="s">
        <v>145</v>
      </c>
      <c r="R22" s="61"/>
      <c r="S22" s="61"/>
      <c r="T22" s="61"/>
    </row>
    <row r="25" spans="1:29" s="19" customFormat="1" x14ac:dyDescent="0.25">
      <c r="A25" s="1892"/>
      <c r="B25" s="78"/>
      <c r="H25" s="2888" t="s">
        <v>147</v>
      </c>
      <c r="I25" s="2958"/>
      <c r="J25" s="79"/>
      <c r="K25" s="80"/>
      <c r="L25" s="81"/>
      <c r="V25" s="18"/>
      <c r="W25" s="18"/>
    </row>
    <row r="26" spans="1:29" s="19" customFormat="1" ht="30" x14ac:dyDescent="0.25">
      <c r="A26" s="1892" t="s">
        <v>570</v>
      </c>
      <c r="B26" s="67"/>
      <c r="C26" s="2915" t="s">
        <v>149</v>
      </c>
      <c r="D26" s="2916"/>
      <c r="E26" s="2916"/>
      <c r="F26" s="2916"/>
      <c r="G26" s="2917"/>
      <c r="H26" s="2959"/>
      <c r="I26" s="2960"/>
      <c r="J26" s="432" t="s">
        <v>150</v>
      </c>
      <c r="K26" s="2916" t="s">
        <v>151</v>
      </c>
      <c r="L26" s="2917"/>
      <c r="M26" s="2915" t="s">
        <v>152</v>
      </c>
      <c r="N26" s="2917"/>
      <c r="O26" s="2915" t="s">
        <v>84</v>
      </c>
      <c r="P26" s="2916"/>
      <c r="Q26" s="2916"/>
      <c r="R26" s="2916"/>
      <c r="S26" s="1872"/>
      <c r="T26" s="1871" t="s">
        <v>85</v>
      </c>
      <c r="U26" s="1873"/>
      <c r="V26" s="1881"/>
      <c r="W26" s="1882"/>
    </row>
    <row r="27" spans="1:29" s="19" customFormat="1" ht="60.75" thickBot="1" x14ac:dyDescent="0.3">
      <c r="A27" s="433" t="s">
        <v>512</v>
      </c>
      <c r="B27" s="434" t="s">
        <v>153</v>
      </c>
      <c r="C27" s="434" t="s">
        <v>154</v>
      </c>
      <c r="D27" s="434" t="s">
        <v>155</v>
      </c>
      <c r="E27" s="434" t="s">
        <v>156</v>
      </c>
      <c r="F27" s="434" t="s">
        <v>157</v>
      </c>
      <c r="G27" s="435" t="s">
        <v>158</v>
      </c>
      <c r="H27" s="436" t="s">
        <v>92</v>
      </c>
      <c r="I27" s="437" t="s">
        <v>93</v>
      </c>
      <c r="J27" s="434" t="s">
        <v>159</v>
      </c>
      <c r="K27" s="434" t="s">
        <v>160</v>
      </c>
      <c r="L27" s="434" t="s">
        <v>161</v>
      </c>
      <c r="M27" s="434" t="s">
        <v>162</v>
      </c>
      <c r="N27" s="436" t="s">
        <v>163</v>
      </c>
      <c r="O27" s="436" t="s">
        <v>164</v>
      </c>
      <c r="P27" s="436" t="s">
        <v>104</v>
      </c>
      <c r="Q27" s="436" t="s">
        <v>165</v>
      </c>
      <c r="R27" s="438" t="s">
        <v>166</v>
      </c>
      <c r="S27" s="1921" t="s">
        <v>167</v>
      </c>
      <c r="T27" s="432" t="s">
        <v>168</v>
      </c>
      <c r="U27" s="432" t="s">
        <v>169</v>
      </c>
      <c r="V27" s="432" t="s">
        <v>112</v>
      </c>
      <c r="W27" s="432" t="s">
        <v>113</v>
      </c>
    </row>
    <row r="28" spans="1:29" s="19" customFormat="1" ht="15.75" thickTop="1" x14ac:dyDescent="0.25">
      <c r="A28" s="2918" t="s">
        <v>114</v>
      </c>
      <c r="B28" s="355"/>
      <c r="C28" s="354"/>
      <c r="D28" s="354"/>
      <c r="E28" s="355"/>
      <c r="F28" s="1860" t="s">
        <v>170</v>
      </c>
      <c r="G28" s="355"/>
      <c r="H28" s="355" t="s">
        <v>171</v>
      </c>
      <c r="I28" s="355" t="s">
        <v>116</v>
      </c>
      <c r="J28" s="355" t="s">
        <v>117</v>
      </c>
      <c r="K28" s="440" t="s">
        <v>172</v>
      </c>
      <c r="L28" s="440" t="s">
        <v>173</v>
      </c>
      <c r="M28" s="440" t="s">
        <v>117</v>
      </c>
      <c r="N28" s="440" t="s">
        <v>172</v>
      </c>
      <c r="O28" s="354"/>
      <c r="P28" s="440" t="s">
        <v>117</v>
      </c>
      <c r="Q28" s="440" t="s">
        <v>116</v>
      </c>
      <c r="R28" s="440" t="s">
        <v>117</v>
      </c>
      <c r="S28" s="440" t="s">
        <v>171</v>
      </c>
      <c r="T28" s="440" t="s">
        <v>174</v>
      </c>
      <c r="U28" s="440" t="s">
        <v>117</v>
      </c>
      <c r="V28" s="440"/>
      <c r="W28" s="440"/>
    </row>
    <row r="29" spans="1:29" s="19" customFormat="1" x14ac:dyDescent="0.25">
      <c r="A29" s="2919"/>
      <c r="B29" s="353"/>
      <c r="C29" s="357"/>
      <c r="D29" s="357"/>
      <c r="E29" s="353"/>
      <c r="F29" s="355" t="s">
        <v>175</v>
      </c>
      <c r="G29" s="353"/>
      <c r="H29" s="355"/>
      <c r="I29" s="353"/>
      <c r="J29" s="353"/>
      <c r="K29" s="353"/>
      <c r="L29" s="353"/>
      <c r="M29" s="353"/>
      <c r="N29" s="353"/>
      <c r="O29" s="357"/>
      <c r="P29" s="353"/>
      <c r="Q29" s="353"/>
      <c r="R29" s="353"/>
      <c r="S29" s="355"/>
      <c r="T29" s="355"/>
      <c r="U29" s="355"/>
      <c r="V29" s="355"/>
      <c r="W29" s="355"/>
    </row>
    <row r="30" spans="1:29" s="19" customFormat="1" ht="15.75" thickBot="1" x14ac:dyDescent="0.3">
      <c r="A30" s="441" t="s">
        <v>121</v>
      </c>
      <c r="B30" s="404"/>
      <c r="C30" s="442"/>
      <c r="D30" s="442"/>
      <c r="E30" s="404"/>
      <c r="F30" s="404"/>
      <c r="G30" s="404"/>
      <c r="H30" s="404"/>
      <c r="I30" s="404"/>
      <c r="J30" s="443"/>
      <c r="K30" s="443"/>
      <c r="L30" s="404"/>
      <c r="M30" s="404"/>
      <c r="N30" s="404"/>
      <c r="O30" s="442"/>
      <c r="P30" s="404"/>
      <c r="Q30" s="404"/>
      <c r="R30" s="404"/>
      <c r="S30" s="404"/>
      <c r="T30" s="404"/>
      <c r="U30" s="404"/>
      <c r="V30" s="404"/>
      <c r="W30" s="404"/>
    </row>
    <row r="31" spans="1:29" s="19" customFormat="1" ht="45" x14ac:dyDescent="0.25">
      <c r="A31" s="1880" t="s">
        <v>541</v>
      </c>
      <c r="B31" s="353" t="s">
        <v>297</v>
      </c>
      <c r="C31" s="354" t="s">
        <v>297</v>
      </c>
      <c r="D31" s="354">
        <v>215975621</v>
      </c>
      <c r="E31" s="1860" t="s">
        <v>542</v>
      </c>
      <c r="F31" s="355" t="s">
        <v>543</v>
      </c>
      <c r="G31" s="1860" t="s">
        <v>544</v>
      </c>
      <c r="H31" s="1860" t="s">
        <v>419</v>
      </c>
      <c r="I31" s="1860" t="s">
        <v>383</v>
      </c>
      <c r="J31" s="355" t="s">
        <v>419</v>
      </c>
      <c r="K31" s="1860" t="s">
        <v>383</v>
      </c>
      <c r="L31" s="1860" t="s">
        <v>383</v>
      </c>
      <c r="M31" s="1860" t="s">
        <v>383</v>
      </c>
      <c r="N31" s="1860" t="s">
        <v>419</v>
      </c>
      <c r="O31" s="354"/>
      <c r="P31" s="355" t="s">
        <v>419</v>
      </c>
      <c r="Q31" s="355" t="s">
        <v>383</v>
      </c>
      <c r="R31" s="355" t="s">
        <v>419</v>
      </c>
      <c r="S31" s="355" t="s">
        <v>419</v>
      </c>
      <c r="T31" s="355" t="s">
        <v>545</v>
      </c>
      <c r="U31" s="355" t="s">
        <v>546</v>
      </c>
      <c r="V31" s="1860" t="s">
        <v>547</v>
      </c>
      <c r="W31" s="1860" t="s">
        <v>548</v>
      </c>
    </row>
    <row r="32" spans="1:29" s="19" customFormat="1" x14ac:dyDescent="0.25">
      <c r="A32" s="1860"/>
      <c r="B32" s="353"/>
      <c r="C32" s="357"/>
      <c r="D32" s="357">
        <v>509238225</v>
      </c>
      <c r="E32" s="353" t="s">
        <v>542</v>
      </c>
      <c r="F32" s="355" t="s">
        <v>543</v>
      </c>
      <c r="G32" s="353" t="s">
        <v>124</v>
      </c>
      <c r="H32" s="355"/>
      <c r="I32" s="353"/>
      <c r="J32" s="353"/>
      <c r="K32" s="353"/>
      <c r="L32" s="353"/>
      <c r="M32" s="353"/>
      <c r="N32" s="353"/>
      <c r="O32" s="357">
        <v>155000000</v>
      </c>
      <c r="P32" s="353"/>
      <c r="Q32" s="353" t="s">
        <v>549</v>
      </c>
      <c r="R32" s="353" t="s">
        <v>550</v>
      </c>
      <c r="S32" s="357">
        <v>155000000</v>
      </c>
      <c r="T32" s="353"/>
      <c r="U32" s="353"/>
      <c r="V32" s="1860" t="s">
        <v>547</v>
      </c>
      <c r="W32" s="1860" t="s">
        <v>548</v>
      </c>
    </row>
    <row r="33" spans="1:23" s="19" customFormat="1" x14ac:dyDescent="0.25">
      <c r="A33" s="1860"/>
      <c r="B33" s="358"/>
      <c r="C33" s="358"/>
      <c r="D33" s="358"/>
      <c r="E33" s="226"/>
      <c r="F33" s="226"/>
      <c r="G33" s="1860"/>
      <c r="H33" s="226"/>
      <c r="I33" s="226"/>
      <c r="J33" s="79"/>
      <c r="K33" s="79"/>
      <c r="L33" s="226"/>
      <c r="M33" s="226"/>
      <c r="N33" s="226"/>
      <c r="O33" s="358"/>
      <c r="P33" s="1862"/>
      <c r="Q33" s="1862"/>
      <c r="R33" s="226"/>
      <c r="S33" s="226"/>
      <c r="T33" s="226"/>
      <c r="U33" s="226"/>
      <c r="V33" s="226"/>
      <c r="W33" s="226"/>
    </row>
    <row r="34" spans="1:23" s="19" customFormat="1" ht="30" x14ac:dyDescent="0.25">
      <c r="A34" s="1862" t="s">
        <v>551</v>
      </c>
      <c r="B34" s="226" t="s">
        <v>419</v>
      </c>
      <c r="C34" s="357" t="s">
        <v>419</v>
      </c>
      <c r="D34" s="357">
        <v>3051800</v>
      </c>
      <c r="E34" s="355" t="s">
        <v>552</v>
      </c>
      <c r="F34" s="355" t="s">
        <v>553</v>
      </c>
      <c r="G34" s="1861" t="s">
        <v>554</v>
      </c>
      <c r="H34" s="1860" t="s">
        <v>419</v>
      </c>
      <c r="I34" s="1860" t="s">
        <v>383</v>
      </c>
      <c r="J34" s="355" t="s">
        <v>419</v>
      </c>
      <c r="K34" s="1860" t="s">
        <v>383</v>
      </c>
      <c r="L34" s="1860" t="s">
        <v>383</v>
      </c>
      <c r="M34" s="1860" t="s">
        <v>383</v>
      </c>
      <c r="N34" s="1860" t="s">
        <v>419</v>
      </c>
      <c r="O34" s="354"/>
      <c r="P34" s="355" t="s">
        <v>419</v>
      </c>
      <c r="Q34" s="355" t="s">
        <v>383</v>
      </c>
      <c r="R34" s="355" t="s">
        <v>419</v>
      </c>
      <c r="S34" s="355" t="s">
        <v>419</v>
      </c>
      <c r="T34" s="355" t="s">
        <v>419</v>
      </c>
      <c r="U34" s="355" t="s">
        <v>555</v>
      </c>
      <c r="V34" s="1860" t="s">
        <v>547</v>
      </c>
      <c r="W34" s="1860" t="s">
        <v>548</v>
      </c>
    </row>
    <row r="35" spans="1:23" s="19" customFormat="1" ht="30" x14ac:dyDescent="0.25">
      <c r="A35" s="1860"/>
      <c r="B35" s="353"/>
      <c r="C35" s="357"/>
      <c r="D35" s="357">
        <v>9521152</v>
      </c>
      <c r="E35" s="353" t="s">
        <v>556</v>
      </c>
      <c r="F35" s="355"/>
      <c r="G35" s="1861" t="s">
        <v>557</v>
      </c>
      <c r="H35" s="355"/>
      <c r="I35" s="353"/>
      <c r="J35" s="353"/>
      <c r="K35" s="353"/>
      <c r="L35" s="353"/>
      <c r="M35" s="353"/>
      <c r="N35" s="353"/>
      <c r="O35" s="357">
        <v>9521152</v>
      </c>
      <c r="P35" s="353"/>
      <c r="Q35" s="353"/>
      <c r="R35" s="353"/>
      <c r="S35" s="357">
        <v>9521152</v>
      </c>
      <c r="T35" s="353"/>
      <c r="U35" s="353"/>
      <c r="V35" s="353"/>
      <c r="W35" s="353"/>
    </row>
    <row r="36" spans="1:23" s="19" customFormat="1" ht="30" x14ac:dyDescent="0.25">
      <c r="A36" s="1860" t="s">
        <v>558</v>
      </c>
      <c r="B36" s="353" t="s">
        <v>297</v>
      </c>
      <c r="C36" s="357" t="s">
        <v>297</v>
      </c>
      <c r="D36" s="357">
        <v>540142</v>
      </c>
      <c r="E36" s="353"/>
      <c r="F36" s="355"/>
      <c r="G36" s="1861" t="s">
        <v>557</v>
      </c>
      <c r="H36" s="1860" t="s">
        <v>419</v>
      </c>
      <c r="I36" s="1860" t="s">
        <v>383</v>
      </c>
      <c r="J36" s="355" t="s">
        <v>419</v>
      </c>
      <c r="K36" s="1860" t="s">
        <v>383</v>
      </c>
      <c r="L36" s="1860" t="s">
        <v>383</v>
      </c>
      <c r="M36" s="1860" t="s">
        <v>383</v>
      </c>
      <c r="N36" s="1860" t="s">
        <v>419</v>
      </c>
      <c r="O36" s="354"/>
      <c r="P36" s="355" t="s">
        <v>419</v>
      </c>
      <c r="Q36" s="355" t="s">
        <v>383</v>
      </c>
      <c r="R36" s="355" t="s">
        <v>419</v>
      </c>
      <c r="S36" s="355" t="s">
        <v>419</v>
      </c>
      <c r="T36" s="355" t="s">
        <v>419</v>
      </c>
      <c r="U36" s="355" t="s">
        <v>555</v>
      </c>
      <c r="V36" s="1860" t="s">
        <v>547</v>
      </c>
      <c r="W36" s="1860" t="s">
        <v>548</v>
      </c>
    </row>
    <row r="37" spans="1:23" s="19" customFormat="1" x14ac:dyDescent="0.25">
      <c r="A37" s="1860"/>
      <c r="B37" s="353"/>
      <c r="C37" s="357"/>
      <c r="D37" s="357">
        <v>2258778</v>
      </c>
      <c r="E37" s="353"/>
      <c r="F37" s="355"/>
      <c r="G37" s="353"/>
      <c r="H37" s="355"/>
      <c r="I37" s="353"/>
      <c r="J37" s="505"/>
      <c r="K37" s="505"/>
      <c r="L37" s="353"/>
      <c r="M37" s="353"/>
      <c r="N37" s="353"/>
      <c r="O37" s="357"/>
      <c r="P37" s="353"/>
      <c r="Q37" s="353"/>
      <c r="R37" s="353"/>
      <c r="S37" s="357">
        <v>2258778</v>
      </c>
      <c r="T37" s="353"/>
      <c r="U37" s="353"/>
      <c r="V37" s="353"/>
      <c r="W37" s="353"/>
    </row>
    <row r="38" spans="1:23" s="19" customFormat="1" x14ac:dyDescent="0.25">
      <c r="A38" s="226"/>
      <c r="B38" s="226"/>
      <c r="C38" s="358"/>
      <c r="D38" s="358"/>
      <c r="E38" s="226"/>
      <c r="F38" s="226"/>
      <c r="G38" s="226"/>
      <c r="H38" s="226"/>
      <c r="I38" s="226"/>
      <c r="J38" s="79"/>
      <c r="K38" s="79"/>
      <c r="L38" s="226"/>
      <c r="M38" s="226"/>
      <c r="N38" s="226"/>
      <c r="O38" s="358"/>
      <c r="P38" s="226"/>
      <c r="Q38" s="226"/>
      <c r="R38" s="226"/>
      <c r="S38" s="226"/>
      <c r="T38" s="226"/>
      <c r="U38" s="226"/>
      <c r="V38" s="226"/>
      <c r="W38" s="226"/>
    </row>
    <row r="39" spans="1:23" s="19" customFormat="1" ht="30" x14ac:dyDescent="0.25">
      <c r="A39" s="2813" t="s">
        <v>559</v>
      </c>
      <c r="B39" s="353" t="s">
        <v>419</v>
      </c>
      <c r="C39" s="357" t="s">
        <v>419</v>
      </c>
      <c r="D39" s="357">
        <v>810212</v>
      </c>
      <c r="E39" s="355" t="s">
        <v>560</v>
      </c>
      <c r="F39" s="355" t="s">
        <v>553</v>
      </c>
      <c r="G39" s="1861" t="s">
        <v>554</v>
      </c>
      <c r="H39" s="1860" t="s">
        <v>419</v>
      </c>
      <c r="I39" s="1860" t="s">
        <v>383</v>
      </c>
      <c r="J39" s="355" t="s">
        <v>419</v>
      </c>
      <c r="K39" s="1860" t="s">
        <v>383</v>
      </c>
      <c r="L39" s="1860" t="s">
        <v>383</v>
      </c>
      <c r="M39" s="1860" t="s">
        <v>383</v>
      </c>
      <c r="N39" s="1860" t="s">
        <v>419</v>
      </c>
      <c r="O39" s="354"/>
      <c r="P39" s="355" t="s">
        <v>419</v>
      </c>
      <c r="Q39" s="355" t="s">
        <v>383</v>
      </c>
      <c r="R39" s="355" t="s">
        <v>419</v>
      </c>
      <c r="S39" s="355" t="s">
        <v>419</v>
      </c>
      <c r="T39" s="355" t="s">
        <v>419</v>
      </c>
      <c r="U39" s="355" t="s">
        <v>555</v>
      </c>
      <c r="V39" s="1860" t="s">
        <v>547</v>
      </c>
      <c r="W39" s="1860" t="s">
        <v>548</v>
      </c>
    </row>
    <row r="40" spans="1:23" s="19" customFormat="1" x14ac:dyDescent="0.25">
      <c r="A40" s="2814"/>
      <c r="B40" s="353"/>
      <c r="C40" s="357"/>
      <c r="D40" s="357">
        <v>2025000</v>
      </c>
      <c r="E40" s="353" t="s">
        <v>561</v>
      </c>
      <c r="F40" s="355"/>
      <c r="G40" s="353"/>
      <c r="H40" s="355"/>
      <c r="I40" s="353"/>
      <c r="J40" s="353"/>
      <c r="K40" s="353"/>
      <c r="L40" s="353"/>
      <c r="M40" s="353"/>
      <c r="N40" s="353"/>
      <c r="O40" s="357">
        <v>2025000</v>
      </c>
      <c r="P40" s="353"/>
      <c r="Q40" s="353"/>
      <c r="R40" s="353"/>
      <c r="S40" s="357">
        <v>2025000</v>
      </c>
      <c r="T40" s="353"/>
      <c r="U40" s="353"/>
      <c r="V40" s="353"/>
      <c r="W40" s="353"/>
    </row>
    <row r="41" spans="1:23" s="19" customFormat="1" x14ac:dyDescent="0.25">
      <c r="A41" s="226"/>
      <c r="B41" s="226"/>
      <c r="C41" s="358"/>
      <c r="D41" s="358"/>
      <c r="E41" s="226"/>
      <c r="F41" s="226"/>
      <c r="G41" s="226"/>
      <c r="H41" s="226"/>
      <c r="I41" s="226"/>
      <c r="J41" s="79"/>
      <c r="K41" s="79"/>
      <c r="L41" s="226"/>
      <c r="M41" s="226"/>
      <c r="N41" s="226"/>
      <c r="O41" s="358"/>
      <c r="P41" s="226"/>
      <c r="Q41" s="226"/>
      <c r="R41" s="226"/>
      <c r="S41" s="226"/>
      <c r="T41" s="226"/>
      <c r="U41" s="226"/>
      <c r="V41" s="226"/>
      <c r="W41" s="226"/>
    </row>
    <row r="42" spans="1:23" s="19" customFormat="1" ht="30" x14ac:dyDescent="0.25">
      <c r="A42" s="2813" t="s">
        <v>562</v>
      </c>
      <c r="B42" s="353" t="s">
        <v>419</v>
      </c>
      <c r="C42" s="357" t="s">
        <v>419</v>
      </c>
      <c r="D42" s="357">
        <v>540142</v>
      </c>
      <c r="E42" s="355" t="s">
        <v>560</v>
      </c>
      <c r="F42" s="355" t="s">
        <v>553</v>
      </c>
      <c r="G42" s="1861" t="s">
        <v>554</v>
      </c>
      <c r="H42" s="1860" t="s">
        <v>383</v>
      </c>
      <c r="I42" s="1860" t="s">
        <v>419</v>
      </c>
      <c r="J42" s="355" t="s">
        <v>419</v>
      </c>
      <c r="K42" s="355" t="s">
        <v>419</v>
      </c>
      <c r="L42" s="355" t="s">
        <v>419</v>
      </c>
      <c r="M42" s="355" t="s">
        <v>419</v>
      </c>
      <c r="N42" s="355" t="s">
        <v>419</v>
      </c>
      <c r="O42" s="357"/>
      <c r="P42" s="353" t="s">
        <v>419</v>
      </c>
      <c r="Q42" s="355" t="s">
        <v>383</v>
      </c>
      <c r="R42" s="355" t="s">
        <v>383</v>
      </c>
      <c r="S42" s="353" t="s">
        <v>419</v>
      </c>
      <c r="T42" s="355" t="s">
        <v>383</v>
      </c>
      <c r="U42" s="355" t="s">
        <v>555</v>
      </c>
      <c r="V42" s="355" t="s">
        <v>563</v>
      </c>
      <c r="W42" s="1860" t="s">
        <v>564</v>
      </c>
    </row>
    <row r="43" spans="1:23" s="19" customFormat="1" x14ac:dyDescent="0.25">
      <c r="A43" s="2814"/>
      <c r="B43" s="353"/>
      <c r="C43" s="357"/>
      <c r="D43" s="357">
        <v>4410000</v>
      </c>
      <c r="E43" s="353"/>
      <c r="F43" s="355"/>
      <c r="G43" s="353"/>
      <c r="H43" s="355"/>
      <c r="I43" s="353"/>
      <c r="J43" s="353"/>
      <c r="K43" s="353"/>
      <c r="L43" s="353"/>
      <c r="M43" s="353"/>
      <c r="N43" s="353"/>
      <c r="O43" s="357">
        <v>4410000</v>
      </c>
      <c r="P43" s="353"/>
      <c r="Q43" s="353"/>
      <c r="R43" s="353"/>
      <c r="S43" s="357">
        <v>4410000</v>
      </c>
      <c r="T43" s="353"/>
      <c r="U43" s="353"/>
      <c r="V43" s="353"/>
      <c r="W43" s="353"/>
    </row>
    <row r="44" spans="1:23" s="19" customFormat="1" x14ac:dyDescent="0.25">
      <c r="A44" s="226"/>
      <c r="B44" s="226"/>
      <c r="C44" s="358"/>
      <c r="D44" s="358"/>
      <c r="E44" s="226"/>
      <c r="F44" s="226"/>
      <c r="G44" s="226"/>
      <c r="H44" s="226"/>
      <c r="I44" s="226"/>
      <c r="J44" s="79"/>
      <c r="K44" s="79"/>
      <c r="L44" s="226"/>
      <c r="M44" s="226"/>
      <c r="N44" s="226"/>
      <c r="O44" s="358"/>
      <c r="P44" s="226"/>
      <c r="Q44" s="226"/>
      <c r="R44" s="226"/>
      <c r="S44" s="226"/>
      <c r="T44" s="226"/>
      <c r="U44" s="226"/>
      <c r="V44" s="226"/>
      <c r="W44" s="226"/>
    </row>
    <row r="45" spans="1:23" s="19" customFormat="1" ht="30" x14ac:dyDescent="0.25">
      <c r="A45" s="2813" t="s">
        <v>565</v>
      </c>
      <c r="B45" s="353" t="s">
        <v>419</v>
      </c>
      <c r="C45" s="357" t="s">
        <v>419</v>
      </c>
      <c r="D45" s="357">
        <v>8102124</v>
      </c>
      <c r="E45" s="355" t="s">
        <v>560</v>
      </c>
      <c r="F45" s="355" t="s">
        <v>553</v>
      </c>
      <c r="G45" s="1861" t="s">
        <v>554</v>
      </c>
      <c r="H45" s="1860" t="s">
        <v>419</v>
      </c>
      <c r="I45" s="1860" t="s">
        <v>383</v>
      </c>
      <c r="J45" s="355" t="s">
        <v>419</v>
      </c>
      <c r="K45" s="1860" t="s">
        <v>383</v>
      </c>
      <c r="L45" s="1860" t="s">
        <v>383</v>
      </c>
      <c r="M45" s="1860" t="s">
        <v>383</v>
      </c>
      <c r="N45" s="1860" t="s">
        <v>419</v>
      </c>
      <c r="O45" s="354"/>
      <c r="P45" s="355" t="s">
        <v>419</v>
      </c>
      <c r="Q45" s="355" t="s">
        <v>383</v>
      </c>
      <c r="R45" s="355" t="s">
        <v>419</v>
      </c>
      <c r="S45" s="355" t="s">
        <v>419</v>
      </c>
      <c r="T45" s="355" t="s">
        <v>419</v>
      </c>
      <c r="U45" s="355" t="s">
        <v>555</v>
      </c>
      <c r="V45" s="1860" t="s">
        <v>547</v>
      </c>
      <c r="W45" s="1860" t="s">
        <v>548</v>
      </c>
    </row>
    <row r="46" spans="1:23" s="19" customFormat="1" x14ac:dyDescent="0.25">
      <c r="A46" s="2814"/>
      <c r="B46" s="353"/>
      <c r="C46" s="357"/>
      <c r="D46" s="357">
        <v>60075000</v>
      </c>
      <c r="E46" s="353"/>
      <c r="F46" s="355"/>
      <c r="G46" s="353"/>
      <c r="H46" s="355"/>
      <c r="I46" s="353"/>
      <c r="J46" s="353"/>
      <c r="K46" s="353"/>
      <c r="L46" s="353"/>
      <c r="M46" s="353"/>
      <c r="N46" s="353"/>
      <c r="O46" s="357">
        <v>60075000</v>
      </c>
      <c r="P46" s="353"/>
      <c r="Q46" s="353"/>
      <c r="R46" s="353"/>
      <c r="S46" s="357">
        <v>60075000</v>
      </c>
      <c r="T46" s="353"/>
      <c r="U46" s="353"/>
      <c r="V46" s="353"/>
      <c r="W46" s="353"/>
    </row>
    <row r="47" spans="1:23" s="19" customFormat="1" x14ac:dyDescent="0.25">
      <c r="A47" s="226"/>
      <c r="B47" s="226"/>
      <c r="C47" s="358"/>
      <c r="D47" s="358"/>
      <c r="E47" s="226"/>
      <c r="F47" s="226"/>
      <c r="G47" s="226"/>
      <c r="H47" s="226"/>
      <c r="I47" s="226"/>
      <c r="J47" s="79"/>
      <c r="K47" s="79"/>
      <c r="L47" s="226"/>
      <c r="M47" s="226"/>
      <c r="N47" s="226"/>
      <c r="O47" s="358"/>
      <c r="P47" s="226"/>
      <c r="Q47" s="226"/>
      <c r="R47" s="226"/>
      <c r="S47" s="226"/>
      <c r="T47" s="226"/>
      <c r="U47" s="226"/>
      <c r="V47" s="226"/>
      <c r="W47" s="226"/>
    </row>
    <row r="48" spans="1:23" s="19" customFormat="1" ht="30" x14ac:dyDescent="0.25">
      <c r="A48" s="2813" t="s">
        <v>566</v>
      </c>
      <c r="B48" s="353" t="s">
        <v>419</v>
      </c>
      <c r="C48" s="357" t="s">
        <v>419</v>
      </c>
      <c r="D48" s="357">
        <v>8372195</v>
      </c>
      <c r="E48" s="355" t="s">
        <v>560</v>
      </c>
      <c r="F48" s="355" t="s">
        <v>553</v>
      </c>
      <c r="G48" s="1861" t="s">
        <v>554</v>
      </c>
      <c r="H48" s="1860" t="s">
        <v>419</v>
      </c>
      <c r="I48" s="1860" t="s">
        <v>383</v>
      </c>
      <c r="J48" s="355" t="s">
        <v>419</v>
      </c>
      <c r="K48" s="1860" t="s">
        <v>383</v>
      </c>
      <c r="L48" s="1860" t="s">
        <v>383</v>
      </c>
      <c r="M48" s="1860" t="s">
        <v>383</v>
      </c>
      <c r="N48" s="1860" t="s">
        <v>419</v>
      </c>
      <c r="O48" s="354"/>
      <c r="P48" s="355" t="s">
        <v>419</v>
      </c>
      <c r="Q48" s="355" t="s">
        <v>383</v>
      </c>
      <c r="R48" s="355" t="s">
        <v>419</v>
      </c>
      <c r="S48" s="355" t="s">
        <v>419</v>
      </c>
      <c r="T48" s="355" t="s">
        <v>419</v>
      </c>
      <c r="U48" s="355" t="s">
        <v>555</v>
      </c>
      <c r="V48" s="1860" t="s">
        <v>547</v>
      </c>
      <c r="W48" s="1860" t="s">
        <v>548</v>
      </c>
    </row>
    <row r="49" spans="1:23" s="19" customFormat="1" x14ac:dyDescent="0.25">
      <c r="A49" s="2814"/>
      <c r="B49" s="353"/>
      <c r="C49" s="357"/>
      <c r="D49" s="357">
        <v>31833848</v>
      </c>
      <c r="E49" s="353"/>
      <c r="F49" s="355"/>
      <c r="G49" s="353"/>
      <c r="H49" s="355"/>
      <c r="I49" s="353"/>
      <c r="J49" s="353"/>
      <c r="K49" s="353"/>
      <c r="L49" s="353"/>
      <c r="M49" s="353"/>
      <c r="N49" s="353"/>
      <c r="O49" s="357">
        <v>31833848</v>
      </c>
      <c r="P49" s="353"/>
      <c r="Q49" s="353"/>
      <c r="R49" s="353"/>
      <c r="S49" s="357">
        <v>31833848</v>
      </c>
      <c r="T49" s="353"/>
      <c r="U49" s="353"/>
      <c r="V49" s="353"/>
      <c r="W49" s="353"/>
    </row>
    <row r="50" spans="1:23" s="19" customFormat="1" x14ac:dyDescent="0.25">
      <c r="A50" s="226"/>
      <c r="B50" s="226"/>
      <c r="C50" s="358"/>
      <c r="D50" s="358"/>
      <c r="E50" s="226"/>
      <c r="F50" s="226"/>
      <c r="G50" s="226"/>
      <c r="H50" s="226"/>
      <c r="I50" s="226"/>
      <c r="J50" s="79"/>
      <c r="K50" s="79"/>
      <c r="L50" s="226"/>
      <c r="M50" s="226"/>
      <c r="N50" s="226"/>
      <c r="O50" s="358"/>
      <c r="P50" s="226"/>
      <c r="Q50" s="226"/>
      <c r="R50" s="226"/>
      <c r="S50" s="226"/>
      <c r="T50" s="226"/>
      <c r="U50" s="226"/>
      <c r="V50" s="226"/>
      <c r="W50" s="226"/>
    </row>
    <row r="51" spans="1:23" s="19" customFormat="1" ht="30" x14ac:dyDescent="0.25">
      <c r="A51" s="2813" t="s">
        <v>567</v>
      </c>
      <c r="B51" s="353" t="s">
        <v>419</v>
      </c>
      <c r="C51" s="357" t="s">
        <v>419</v>
      </c>
      <c r="D51" s="357">
        <v>8102124</v>
      </c>
      <c r="E51" s="355" t="s">
        <v>560</v>
      </c>
      <c r="F51" s="355" t="s">
        <v>553</v>
      </c>
      <c r="G51" s="1861" t="s">
        <v>554</v>
      </c>
      <c r="H51" s="1860" t="s">
        <v>419</v>
      </c>
      <c r="I51" s="1860" t="s">
        <v>383</v>
      </c>
      <c r="J51" s="355" t="s">
        <v>419</v>
      </c>
      <c r="K51" s="1860" t="s">
        <v>383</v>
      </c>
      <c r="L51" s="1860" t="s">
        <v>383</v>
      </c>
      <c r="M51" s="1860" t="s">
        <v>383</v>
      </c>
      <c r="N51" s="1860" t="s">
        <v>419</v>
      </c>
      <c r="O51" s="354"/>
      <c r="P51" s="355" t="s">
        <v>419</v>
      </c>
      <c r="Q51" s="355" t="s">
        <v>383</v>
      </c>
      <c r="R51" s="355" t="s">
        <v>419</v>
      </c>
      <c r="S51" s="355" t="s">
        <v>419</v>
      </c>
      <c r="T51" s="355" t="s">
        <v>419</v>
      </c>
      <c r="U51" s="355" t="s">
        <v>555</v>
      </c>
      <c r="V51" s="1860" t="s">
        <v>547</v>
      </c>
      <c r="W51" s="1860" t="s">
        <v>548</v>
      </c>
    </row>
    <row r="52" spans="1:23" s="19" customFormat="1" x14ac:dyDescent="0.25">
      <c r="A52" s="2814"/>
      <c r="B52" s="353"/>
      <c r="C52" s="357"/>
      <c r="D52" s="357">
        <v>17901222</v>
      </c>
      <c r="E52" s="353"/>
      <c r="F52" s="355"/>
      <c r="G52" s="353"/>
      <c r="H52" s="355"/>
      <c r="I52" s="353"/>
      <c r="J52" s="353"/>
      <c r="K52" s="353"/>
      <c r="L52" s="353"/>
      <c r="M52" s="353"/>
      <c r="N52" s="353"/>
      <c r="O52" s="357">
        <v>17901222</v>
      </c>
      <c r="P52" s="353"/>
      <c r="Q52" s="353"/>
      <c r="R52" s="353"/>
      <c r="S52" s="357">
        <v>31833848</v>
      </c>
      <c r="T52" s="353"/>
      <c r="U52" s="353"/>
      <c r="V52" s="353"/>
      <c r="W52" s="353"/>
    </row>
    <row r="53" spans="1:23" s="19" customFormat="1" x14ac:dyDescent="0.25">
      <c r="A53" s="226"/>
      <c r="B53" s="226"/>
      <c r="C53" s="358"/>
      <c r="D53" s="358"/>
      <c r="E53" s="226"/>
      <c r="F53" s="226"/>
      <c r="G53" s="226"/>
      <c r="H53" s="226"/>
      <c r="I53" s="226"/>
      <c r="J53" s="79"/>
      <c r="K53" s="79"/>
      <c r="L53" s="226"/>
      <c r="M53" s="226"/>
      <c r="N53" s="226"/>
      <c r="O53" s="358"/>
      <c r="P53" s="226"/>
      <c r="Q53" s="226"/>
      <c r="R53" s="226"/>
      <c r="S53" s="226"/>
      <c r="T53" s="226"/>
      <c r="U53" s="226"/>
      <c r="V53" s="226"/>
      <c r="W53" s="226"/>
    </row>
    <row r="54" spans="1:23" s="19" customFormat="1" ht="30" x14ac:dyDescent="0.25">
      <c r="A54" s="2813" t="s">
        <v>568</v>
      </c>
      <c r="B54" s="353" t="s">
        <v>419</v>
      </c>
      <c r="C54" s="357" t="s">
        <v>419</v>
      </c>
      <c r="D54" s="357">
        <v>5401416</v>
      </c>
      <c r="E54" s="355" t="s">
        <v>560</v>
      </c>
      <c r="F54" s="355" t="s">
        <v>553</v>
      </c>
      <c r="G54" s="1861" t="s">
        <v>554</v>
      </c>
      <c r="H54" s="1860" t="s">
        <v>419</v>
      </c>
      <c r="I54" s="1860" t="s">
        <v>383</v>
      </c>
      <c r="J54" s="355" t="s">
        <v>419</v>
      </c>
      <c r="K54" s="1860" t="s">
        <v>383</v>
      </c>
      <c r="L54" s="1860" t="s">
        <v>383</v>
      </c>
      <c r="M54" s="1860" t="s">
        <v>383</v>
      </c>
      <c r="N54" s="1860" t="s">
        <v>419</v>
      </c>
      <c r="O54" s="354"/>
      <c r="P54" s="355" t="s">
        <v>419</v>
      </c>
      <c r="Q54" s="355" t="s">
        <v>383</v>
      </c>
      <c r="R54" s="355" t="s">
        <v>419</v>
      </c>
      <c r="S54" s="355" t="s">
        <v>419</v>
      </c>
      <c r="T54" s="355" t="s">
        <v>419</v>
      </c>
      <c r="U54" s="355" t="s">
        <v>555</v>
      </c>
      <c r="V54" s="1860" t="s">
        <v>547</v>
      </c>
      <c r="W54" s="1860" t="s">
        <v>548</v>
      </c>
    </row>
    <row r="55" spans="1:23" s="19" customFormat="1" x14ac:dyDescent="0.25">
      <c r="A55" s="2814"/>
      <c r="B55" s="353"/>
      <c r="C55" s="357"/>
      <c r="D55" s="357">
        <v>9450000</v>
      </c>
      <c r="E55" s="353"/>
      <c r="F55" s="355"/>
      <c r="G55" s="353"/>
      <c r="H55" s="355"/>
      <c r="I55" s="353"/>
      <c r="J55" s="353"/>
      <c r="K55" s="353"/>
      <c r="L55" s="353"/>
      <c r="M55" s="353"/>
      <c r="N55" s="353"/>
      <c r="O55" s="357">
        <v>9450000</v>
      </c>
      <c r="P55" s="353"/>
      <c r="Q55" s="353"/>
      <c r="R55" s="353"/>
      <c r="S55" s="357">
        <v>9450000</v>
      </c>
      <c r="T55" s="353"/>
      <c r="U55" s="353"/>
      <c r="V55" s="353"/>
      <c r="W55" s="353"/>
    </row>
    <row r="56" spans="1:23" s="19" customFormat="1" x14ac:dyDescent="0.25">
      <c r="A56" s="226"/>
      <c r="B56" s="226"/>
      <c r="C56" s="358"/>
      <c r="D56" s="358"/>
      <c r="E56" s="226"/>
      <c r="F56" s="226"/>
      <c r="G56" s="226"/>
      <c r="H56" s="226"/>
      <c r="I56" s="226"/>
      <c r="J56" s="79"/>
      <c r="K56" s="79"/>
      <c r="L56" s="226"/>
      <c r="M56" s="226"/>
      <c r="N56" s="226"/>
      <c r="O56" s="358"/>
      <c r="P56" s="226"/>
      <c r="Q56" s="226"/>
      <c r="R56" s="226"/>
      <c r="S56" s="226"/>
      <c r="T56" s="226"/>
      <c r="U56" s="226"/>
      <c r="V56" s="226"/>
      <c r="W56" s="226"/>
    </row>
  </sheetData>
  <mergeCells count="26">
    <mergeCell ref="A45:A46"/>
    <mergeCell ref="A51:A52"/>
    <mergeCell ref="H25:I26"/>
    <mergeCell ref="C26:G26"/>
    <mergeCell ref="K26:L26"/>
    <mergeCell ref="M26:N26"/>
    <mergeCell ref="O26:R26"/>
    <mergeCell ref="A39:A40"/>
    <mergeCell ref="X3:AA3"/>
    <mergeCell ref="A1:B1"/>
    <mergeCell ref="A54:A55"/>
    <mergeCell ref="A48:A49"/>
    <mergeCell ref="A28:A29"/>
    <mergeCell ref="A17:A18"/>
    <mergeCell ref="U3:W3"/>
    <mergeCell ref="A5:A6"/>
    <mergeCell ref="A8:A9"/>
    <mergeCell ref="A11:A12"/>
    <mergeCell ref="A14:A15"/>
    <mergeCell ref="H2:I3"/>
    <mergeCell ref="F3:G3"/>
    <mergeCell ref="J3:K3"/>
    <mergeCell ref="L3:M3"/>
    <mergeCell ref="N3:R3"/>
    <mergeCell ref="S3:T3"/>
    <mergeCell ref="A42:A43"/>
  </mergeCells>
  <pageMargins left="0.25" right="0.25" top="0.75" bottom="0.75" header="0.3" footer="0.3"/>
  <pageSetup paperSize="8" scale="85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56"/>
  <sheetViews>
    <sheetView zoomScale="55" zoomScaleNormal="55" workbookViewId="0">
      <selection activeCell="A16" sqref="A16"/>
    </sheetView>
  </sheetViews>
  <sheetFormatPr defaultRowHeight="15" x14ac:dyDescent="0.2"/>
  <cols>
    <col min="1" max="1" width="65.5703125" style="1889" customWidth="1"/>
    <col min="2" max="2" width="16" style="1889" customWidth="1"/>
    <col min="3" max="3" width="14" style="1889" customWidth="1"/>
    <col min="4" max="4" width="19.42578125" style="1889" customWidth="1"/>
    <col min="5" max="5" width="21.7109375" style="1889" customWidth="1"/>
    <col min="6" max="6" width="29.140625" style="1889" customWidth="1"/>
    <col min="7" max="7" width="20.7109375" style="1889" customWidth="1"/>
    <col min="8" max="8" width="18.28515625" style="1889" customWidth="1"/>
    <col min="9" max="9" width="18.85546875" style="1889" customWidth="1"/>
    <col min="10" max="10" width="22.140625" style="1889" customWidth="1"/>
    <col min="11" max="11" width="23.5703125" style="1889" customWidth="1"/>
    <col min="12" max="12" width="19" style="1889" customWidth="1"/>
    <col min="13" max="13" width="17.85546875" style="1889" customWidth="1"/>
    <col min="14" max="14" width="25" style="1889" customWidth="1"/>
    <col min="15" max="15" width="22.7109375" style="1889" customWidth="1"/>
    <col min="16" max="16" width="29.28515625" style="1889" customWidth="1"/>
    <col min="17" max="17" width="19.28515625" style="1889" customWidth="1"/>
    <col min="18" max="18" width="20.5703125" style="1889" customWidth="1"/>
    <col min="19" max="19" width="18.140625" style="1889" customWidth="1"/>
    <col min="20" max="20" width="22.85546875" style="1889" customWidth="1"/>
    <col min="21" max="21" width="22.5703125" style="1889" customWidth="1"/>
    <col min="22" max="22" width="21.140625" style="1889" customWidth="1"/>
    <col min="23" max="23" width="15.85546875" style="1889" customWidth="1"/>
    <col min="24" max="24" width="19.140625" style="1889" bestFit="1" customWidth="1"/>
    <col min="25" max="25" width="18.5703125" style="1889" customWidth="1"/>
    <col min="26" max="26" width="15" style="1889" bestFit="1" customWidth="1"/>
    <col min="27" max="27" width="15.42578125" style="1889" bestFit="1" customWidth="1"/>
    <col min="28" max="16384" width="9.140625" style="1889"/>
  </cols>
  <sheetData>
    <row r="2" spans="1:24" s="62" customFormat="1" ht="18" x14ac:dyDescent="0.2">
      <c r="A2" s="2993" t="s">
        <v>587</v>
      </c>
      <c r="B2" s="2993"/>
      <c r="C2" s="2993"/>
      <c r="D2" s="2993"/>
      <c r="E2" s="2993"/>
      <c r="F2" s="552"/>
      <c r="G2" s="552"/>
      <c r="H2" s="552"/>
      <c r="I2" s="552"/>
      <c r="J2" s="552"/>
      <c r="K2" s="552"/>
      <c r="L2" s="552"/>
      <c r="M2" s="552"/>
      <c r="N2" s="552"/>
      <c r="W2" s="551"/>
    </row>
    <row r="4" spans="1:24" ht="18" x14ac:dyDescent="0.2">
      <c r="A4" s="2239" t="s">
        <v>4163</v>
      </c>
    </row>
    <row r="5" spans="1:24" s="19" customFormat="1" ht="30" x14ac:dyDescent="0.25">
      <c r="A5" s="466" t="s">
        <v>4127</v>
      </c>
      <c r="B5" s="83"/>
      <c r="C5" s="2915" t="s">
        <v>149</v>
      </c>
      <c r="D5" s="2916"/>
      <c r="E5" s="2916"/>
      <c r="F5" s="2916"/>
      <c r="G5" s="2916"/>
      <c r="H5" s="1890"/>
      <c r="I5" s="1891"/>
      <c r="J5" s="432" t="s">
        <v>150</v>
      </c>
      <c r="K5" s="2916" t="s">
        <v>151</v>
      </c>
      <c r="L5" s="2917"/>
      <c r="M5" s="2915" t="s">
        <v>152</v>
      </c>
      <c r="N5" s="2917"/>
      <c r="O5" s="2915" t="s">
        <v>84</v>
      </c>
      <c r="P5" s="2916"/>
      <c r="Q5" s="2916"/>
      <c r="R5" s="2916"/>
      <c r="S5" s="1872"/>
      <c r="T5" s="1871" t="s">
        <v>85</v>
      </c>
      <c r="U5" s="1873"/>
      <c r="V5" s="1881"/>
      <c r="W5" s="447"/>
      <c r="X5" s="18"/>
    </row>
    <row r="6" spans="1:24" s="19" customFormat="1" ht="45.75" thickBot="1" x14ac:dyDescent="0.3">
      <c r="A6" s="433" t="s">
        <v>512</v>
      </c>
      <c r="B6" s="434" t="s">
        <v>153</v>
      </c>
      <c r="C6" s="434" t="s">
        <v>154</v>
      </c>
      <c r="D6" s="434" t="s">
        <v>155</v>
      </c>
      <c r="E6" s="434" t="s">
        <v>156</v>
      </c>
      <c r="F6" s="434" t="s">
        <v>157</v>
      </c>
      <c r="G6" s="435" t="s">
        <v>158</v>
      </c>
      <c r="H6" s="436" t="s">
        <v>92</v>
      </c>
      <c r="I6" s="437" t="s">
        <v>93</v>
      </c>
      <c r="J6" s="434" t="s">
        <v>159</v>
      </c>
      <c r="K6" s="434" t="s">
        <v>160</v>
      </c>
      <c r="L6" s="434" t="s">
        <v>161</v>
      </c>
      <c r="M6" s="434" t="s">
        <v>162</v>
      </c>
      <c r="N6" s="436" t="s">
        <v>4128</v>
      </c>
      <c r="O6" s="436" t="s">
        <v>164</v>
      </c>
      <c r="P6" s="436" t="s">
        <v>104</v>
      </c>
      <c r="Q6" s="436" t="s">
        <v>165</v>
      </c>
      <c r="R6" s="438" t="s">
        <v>166</v>
      </c>
      <c r="S6" s="574" t="s">
        <v>167</v>
      </c>
      <c r="T6" s="439" t="s">
        <v>168</v>
      </c>
      <c r="U6" s="439" t="s">
        <v>169</v>
      </c>
      <c r="V6" s="439" t="s">
        <v>112</v>
      </c>
      <c r="W6" s="439" t="s">
        <v>113</v>
      </c>
    </row>
    <row r="7" spans="1:24" s="19" customFormat="1" ht="15.75" thickTop="1" x14ac:dyDescent="0.25">
      <c r="A7" s="2918" t="s">
        <v>114</v>
      </c>
      <c r="B7" s="355"/>
      <c r="C7" s="354"/>
      <c r="D7" s="354"/>
      <c r="E7" s="355"/>
      <c r="F7" s="355" t="s">
        <v>170</v>
      </c>
      <c r="G7" s="355"/>
      <c r="H7" s="355" t="s">
        <v>171</v>
      </c>
      <c r="I7" s="355" t="s">
        <v>116</v>
      </c>
      <c r="J7" s="355" t="s">
        <v>117</v>
      </c>
      <c r="K7" s="440" t="s">
        <v>172</v>
      </c>
      <c r="L7" s="440" t="s">
        <v>173</v>
      </c>
      <c r="M7" s="440" t="s">
        <v>117</v>
      </c>
      <c r="N7" s="440" t="s">
        <v>116</v>
      </c>
      <c r="O7" s="354"/>
      <c r="P7" s="440" t="s">
        <v>117</v>
      </c>
      <c r="Q7" s="440" t="s">
        <v>116</v>
      </c>
      <c r="R7" s="440" t="s">
        <v>117</v>
      </c>
      <c r="S7" s="440" t="s">
        <v>171</v>
      </c>
      <c r="T7" s="440" t="s">
        <v>174</v>
      </c>
      <c r="U7" s="440" t="s">
        <v>117</v>
      </c>
      <c r="V7" s="440"/>
      <c r="W7" s="440"/>
    </row>
    <row r="8" spans="1:24" s="19" customFormat="1" x14ac:dyDescent="0.25">
      <c r="A8" s="2919"/>
      <c r="B8" s="353"/>
      <c r="C8" s="357"/>
      <c r="D8" s="357"/>
      <c r="E8" s="353"/>
      <c r="F8" s="355" t="s">
        <v>175</v>
      </c>
      <c r="G8" s="353"/>
      <c r="H8" s="355"/>
      <c r="I8" s="353"/>
      <c r="J8" s="353"/>
      <c r="K8" s="353"/>
      <c r="L8" s="353"/>
      <c r="M8" s="353"/>
      <c r="N8" s="353"/>
      <c r="O8" s="357"/>
      <c r="P8" s="353"/>
      <c r="Q8" s="353"/>
      <c r="R8" s="353"/>
      <c r="S8" s="355"/>
      <c r="T8" s="355"/>
      <c r="U8" s="355"/>
      <c r="V8" s="355"/>
      <c r="W8" s="355"/>
    </row>
    <row r="9" spans="1:24" s="19" customFormat="1" ht="15.75" thickBot="1" x14ac:dyDescent="0.3">
      <c r="A9" s="441" t="s">
        <v>121</v>
      </c>
      <c r="B9" s="404"/>
      <c r="C9" s="442"/>
      <c r="D9" s="442"/>
      <c r="E9" s="404"/>
      <c r="F9" s="404"/>
      <c r="G9" s="404"/>
      <c r="H9" s="404"/>
      <c r="I9" s="404"/>
      <c r="J9" s="443"/>
      <c r="K9" s="443"/>
      <c r="L9" s="404"/>
      <c r="M9" s="404"/>
      <c r="N9" s="404"/>
      <c r="O9" s="442"/>
      <c r="P9" s="404"/>
      <c r="Q9" s="404"/>
      <c r="R9" s="404"/>
      <c r="S9" s="404"/>
      <c r="T9" s="404"/>
      <c r="U9" s="404"/>
      <c r="V9" s="404"/>
      <c r="W9" s="404"/>
    </row>
    <row r="10" spans="1:24" s="19" customFormat="1" x14ac:dyDescent="0.25">
      <c r="A10" s="2910" t="s">
        <v>572</v>
      </c>
      <c r="B10" s="353" t="s">
        <v>297</v>
      </c>
      <c r="C10" s="354" t="s">
        <v>573</v>
      </c>
      <c r="D10" s="354">
        <v>4070475540</v>
      </c>
      <c r="E10" s="3086" t="s">
        <v>574</v>
      </c>
      <c r="F10" s="355" t="s">
        <v>179</v>
      </c>
      <c r="G10" s="355"/>
      <c r="H10" s="355" t="s">
        <v>179</v>
      </c>
      <c r="I10" s="567" t="s">
        <v>575</v>
      </c>
      <c r="J10" s="355" t="s">
        <v>179</v>
      </c>
      <c r="K10" s="355" t="s">
        <v>179</v>
      </c>
      <c r="L10" s="355" t="s">
        <v>179</v>
      </c>
      <c r="M10" s="355"/>
      <c r="N10" s="355"/>
      <c r="O10" s="354"/>
      <c r="P10" s="355"/>
      <c r="Q10" s="355"/>
      <c r="R10" s="355"/>
      <c r="S10" s="355"/>
      <c r="T10" s="355"/>
      <c r="U10" s="355"/>
      <c r="V10" s="355"/>
      <c r="W10" s="355"/>
    </row>
    <row r="11" spans="1:24" s="19" customFormat="1" x14ac:dyDescent="0.25">
      <c r="A11" s="2814"/>
      <c r="B11" s="353"/>
      <c r="C11" s="357"/>
      <c r="D11" s="357"/>
      <c r="E11" s="2994"/>
      <c r="F11" s="355"/>
      <c r="G11" s="353" t="s">
        <v>576</v>
      </c>
      <c r="H11" s="355"/>
      <c r="I11" s="568"/>
      <c r="J11" s="353"/>
      <c r="K11" s="353"/>
      <c r="L11" s="353"/>
      <c r="M11" s="355" t="s">
        <v>179</v>
      </c>
      <c r="N11" s="355" t="s">
        <v>577</v>
      </c>
      <c r="O11" s="354">
        <v>162042482</v>
      </c>
      <c r="P11" s="355" t="s">
        <v>578</v>
      </c>
      <c r="Q11" s="353" t="s">
        <v>579</v>
      </c>
      <c r="R11" s="353" t="s">
        <v>580</v>
      </c>
      <c r="S11" s="353" t="s">
        <v>581</v>
      </c>
      <c r="T11" s="353" t="s">
        <v>582</v>
      </c>
      <c r="U11" s="353" t="s">
        <v>583</v>
      </c>
      <c r="V11" s="355" t="s">
        <v>584</v>
      </c>
      <c r="W11" s="355" t="s">
        <v>585</v>
      </c>
    </row>
    <row r="12" spans="1:24" s="19" customFormat="1" x14ac:dyDescent="0.25">
      <c r="A12" s="226"/>
      <c r="B12" s="226"/>
      <c r="C12" s="358"/>
      <c r="D12" s="358"/>
      <c r="E12" s="226"/>
      <c r="F12" s="226"/>
      <c r="G12" s="226"/>
      <c r="H12" s="226"/>
      <c r="I12" s="569"/>
      <c r="J12" s="79"/>
      <c r="K12" s="79"/>
      <c r="L12" s="226"/>
      <c r="M12" s="226"/>
      <c r="N12" s="226"/>
      <c r="O12" s="358"/>
      <c r="P12" s="1862"/>
      <c r="Q12" s="1862"/>
      <c r="R12" s="226"/>
      <c r="S12" s="226"/>
      <c r="T12" s="226"/>
      <c r="U12" s="226"/>
      <c r="V12" s="226"/>
      <c r="W12" s="226"/>
    </row>
    <row r="13" spans="1:24" s="19" customFormat="1" ht="15.75" thickBot="1" x14ac:dyDescent="0.3">
      <c r="A13" s="510"/>
      <c r="B13" s="360"/>
      <c r="C13" s="361"/>
      <c r="D13" s="361"/>
      <c r="E13" s="362"/>
      <c r="F13" s="355"/>
      <c r="G13" s="360"/>
      <c r="H13" s="355"/>
      <c r="I13" s="360"/>
      <c r="J13" s="360"/>
      <c r="K13" s="360"/>
      <c r="L13" s="360"/>
      <c r="M13" s="360"/>
      <c r="N13" s="360"/>
      <c r="O13" s="361"/>
      <c r="P13" s="360"/>
      <c r="Q13" s="360"/>
      <c r="R13" s="360"/>
      <c r="S13" s="362"/>
      <c r="T13" s="362"/>
      <c r="U13" s="362"/>
      <c r="V13" s="362"/>
      <c r="W13" s="362"/>
    </row>
    <row r="14" spans="1:24" s="19" customFormat="1" ht="15.75" thickTop="1" x14ac:dyDescent="0.25">
      <c r="A14" s="364" t="s">
        <v>144</v>
      </c>
      <c r="B14" s="365"/>
      <c r="C14" s="366"/>
      <c r="D14" s="366"/>
      <c r="E14" s="367"/>
      <c r="F14" s="368"/>
      <c r="G14" s="365"/>
      <c r="H14" s="368"/>
      <c r="I14" s="365"/>
      <c r="J14" s="365"/>
      <c r="K14" s="365"/>
      <c r="L14" s="365"/>
      <c r="M14" s="365"/>
      <c r="N14" s="365"/>
      <c r="O14" s="366"/>
      <c r="P14" s="365"/>
      <c r="Q14" s="365"/>
      <c r="R14" s="365"/>
      <c r="S14" s="377"/>
      <c r="T14" s="377"/>
      <c r="U14" s="377"/>
      <c r="V14" s="377"/>
      <c r="W14" s="377"/>
      <c r="X14" s="18"/>
    </row>
    <row r="15" spans="1:24" s="19" customFormat="1" x14ac:dyDescent="0.25">
      <c r="A15" s="226"/>
      <c r="B15" s="226"/>
      <c r="C15" s="357"/>
      <c r="D15" s="357">
        <f>I17</f>
        <v>0</v>
      </c>
      <c r="E15" s="226"/>
      <c r="F15" s="1909"/>
      <c r="G15" s="226"/>
      <c r="H15" s="1909"/>
      <c r="I15" s="226"/>
      <c r="J15" s="226"/>
      <c r="K15" s="226"/>
      <c r="L15" s="226"/>
      <c r="M15" s="226"/>
      <c r="N15" s="226"/>
      <c r="O15" s="357">
        <f>O11</f>
        <v>162042482</v>
      </c>
      <c r="P15" s="226"/>
      <c r="Q15" s="226"/>
      <c r="R15" s="226"/>
      <c r="S15" s="226"/>
      <c r="T15" s="226"/>
      <c r="U15" s="226"/>
      <c r="V15" s="226"/>
      <c r="W15" s="226"/>
    </row>
    <row r="16" spans="1:24" s="19" customFormat="1" x14ac:dyDescent="0.25">
      <c r="A16" s="370" t="s">
        <v>145</v>
      </c>
      <c r="R16" s="18"/>
      <c r="S16" s="18"/>
    </row>
    <row r="19" spans="1:25" s="62" customFormat="1" x14ac:dyDescent="0.2">
      <c r="A19" s="1885" t="s">
        <v>656</v>
      </c>
      <c r="B19" s="84"/>
      <c r="I19" s="2845" t="s">
        <v>147</v>
      </c>
      <c r="J19" s="2846"/>
      <c r="K19" s="79" t="s">
        <v>148</v>
      </c>
      <c r="L19" s="70"/>
      <c r="M19" s="71"/>
      <c r="W19" s="551"/>
    </row>
    <row r="20" spans="1:25" s="62" customFormat="1" ht="30" x14ac:dyDescent="0.2">
      <c r="A20" s="466" t="s">
        <v>4127</v>
      </c>
      <c r="B20" s="86"/>
      <c r="C20" s="2902" t="s">
        <v>215</v>
      </c>
      <c r="D20" s="2902"/>
      <c r="E20" s="2902"/>
      <c r="F20" s="2902"/>
      <c r="G20" s="2902"/>
      <c r="H20" s="2903"/>
      <c r="I20" s="2847"/>
      <c r="J20" s="2848"/>
      <c r="K20" s="1907" t="s">
        <v>150</v>
      </c>
      <c r="L20" s="2902" t="s">
        <v>151</v>
      </c>
      <c r="M20" s="2903"/>
      <c r="N20" s="2909" t="s">
        <v>152</v>
      </c>
      <c r="O20" s="2903"/>
      <c r="P20" s="2909" t="s">
        <v>84</v>
      </c>
      <c r="Q20" s="2902"/>
      <c r="R20" s="2902"/>
      <c r="S20" s="2902"/>
      <c r="T20" s="2902" t="s">
        <v>85</v>
      </c>
      <c r="U20" s="2902"/>
      <c r="V20" s="2902"/>
      <c r="W20" s="2903"/>
    </row>
    <row r="21" spans="1:25" s="458" customFormat="1" ht="55.5" customHeight="1" thickBot="1" x14ac:dyDescent="0.3">
      <c r="A21" s="1905" t="s">
        <v>512</v>
      </c>
      <c r="B21" s="506" t="s">
        <v>153</v>
      </c>
      <c r="C21" s="451" t="s">
        <v>217</v>
      </c>
      <c r="D21" s="451" t="s">
        <v>218</v>
      </c>
      <c r="E21" s="451" t="s">
        <v>156</v>
      </c>
      <c r="F21" s="451" t="s">
        <v>219</v>
      </c>
      <c r="G21" s="451" t="s">
        <v>220</v>
      </c>
      <c r="H21" s="451" t="s">
        <v>90</v>
      </c>
      <c r="I21" s="437" t="s">
        <v>92</v>
      </c>
      <c r="J21" s="437" t="s">
        <v>93</v>
      </c>
      <c r="K21" s="453" t="s">
        <v>159</v>
      </c>
      <c r="L21" s="453" t="s">
        <v>160</v>
      </c>
      <c r="M21" s="453" t="s">
        <v>161</v>
      </c>
      <c r="N21" s="453" t="s">
        <v>162</v>
      </c>
      <c r="O21" s="437" t="s">
        <v>93</v>
      </c>
      <c r="P21" s="437" t="s">
        <v>4325</v>
      </c>
      <c r="Q21" s="437" t="s">
        <v>104</v>
      </c>
      <c r="R21" s="457" t="s">
        <v>221</v>
      </c>
      <c r="S21" s="1907" t="s">
        <v>166</v>
      </c>
      <c r="T21" s="453" t="s">
        <v>108</v>
      </c>
      <c r="U21" s="453" t="s">
        <v>222</v>
      </c>
      <c r="V21" s="453" t="s">
        <v>223</v>
      </c>
      <c r="W21" s="541" t="s">
        <v>111</v>
      </c>
      <c r="X21" s="453" t="s">
        <v>112</v>
      </c>
      <c r="Y21" s="453" t="s">
        <v>113</v>
      </c>
    </row>
    <row r="22" spans="1:25" s="62" customFormat="1" ht="15.75" thickTop="1" x14ac:dyDescent="0.2">
      <c r="A22" s="2825" t="s">
        <v>114</v>
      </c>
      <c r="B22" s="459"/>
      <c r="C22" s="160"/>
      <c r="D22" s="160"/>
      <c r="E22" s="160"/>
      <c r="F22" s="380"/>
      <c r="G22" s="160" t="s">
        <v>170</v>
      </c>
      <c r="H22" s="160"/>
      <c r="I22" s="231" t="s">
        <v>171</v>
      </c>
      <c r="J22" s="231" t="s">
        <v>116</v>
      </c>
      <c r="K22" s="231" t="s">
        <v>117</v>
      </c>
      <c r="L22" s="231" t="s">
        <v>224</v>
      </c>
      <c r="M22" s="231" t="s">
        <v>173</v>
      </c>
      <c r="N22" s="231" t="s">
        <v>171</v>
      </c>
      <c r="O22" s="231" t="s">
        <v>116</v>
      </c>
      <c r="P22" s="160"/>
      <c r="Q22" s="231" t="s">
        <v>225</v>
      </c>
      <c r="R22" s="383" t="s">
        <v>116</v>
      </c>
      <c r="S22" s="230" t="s">
        <v>118</v>
      </c>
      <c r="T22" s="570" t="s">
        <v>588</v>
      </c>
      <c r="U22" s="160"/>
      <c r="V22" s="160" t="s">
        <v>226</v>
      </c>
      <c r="W22" s="542"/>
      <c r="X22" s="160"/>
      <c r="Y22" s="231"/>
    </row>
    <row r="23" spans="1:25" s="62" customFormat="1" x14ac:dyDescent="0.2">
      <c r="A23" s="2826"/>
      <c r="B23" s="166"/>
      <c r="C23" s="166"/>
      <c r="D23" s="166"/>
      <c r="E23" s="166"/>
      <c r="F23" s="167"/>
      <c r="G23" s="160" t="s">
        <v>175</v>
      </c>
      <c r="H23" s="166"/>
      <c r="I23" s="160"/>
      <c r="J23" s="166"/>
      <c r="K23" s="166"/>
      <c r="L23" s="166"/>
      <c r="M23" s="166"/>
      <c r="N23" s="166"/>
      <c r="O23" s="166"/>
      <c r="P23" s="167"/>
      <c r="Q23" s="166"/>
      <c r="R23" s="389"/>
      <c r="S23" s="166"/>
      <c r="T23" s="390"/>
      <c r="U23" s="166"/>
      <c r="V23" s="166"/>
      <c r="W23" s="543"/>
      <c r="X23" s="166"/>
      <c r="Y23" s="166"/>
    </row>
    <row r="24" spans="1:25" s="62" customFormat="1" ht="15.75" thickBot="1" x14ac:dyDescent="0.25">
      <c r="A24" s="500" t="s">
        <v>121</v>
      </c>
      <c r="B24" s="460"/>
      <c r="C24" s="460"/>
      <c r="D24" s="460"/>
      <c r="E24" s="460"/>
      <c r="F24" s="402"/>
      <c r="G24" s="460"/>
      <c r="H24" s="460"/>
      <c r="I24" s="460"/>
      <c r="J24" s="460"/>
      <c r="K24" s="461"/>
      <c r="L24" s="461"/>
      <c r="M24" s="460"/>
      <c r="N24" s="460"/>
      <c r="O24" s="460"/>
      <c r="P24" s="402"/>
      <c r="Q24" s="460"/>
      <c r="R24" s="461"/>
      <c r="S24" s="156"/>
      <c r="T24" s="462"/>
      <c r="U24" s="460"/>
      <c r="V24" s="460"/>
      <c r="W24" s="545"/>
      <c r="X24" s="460"/>
      <c r="Y24" s="460"/>
    </row>
    <row r="25" spans="1:25" s="62" customFormat="1" ht="15.75" thickBot="1" x14ac:dyDescent="0.25">
      <c r="A25" s="156"/>
      <c r="B25" s="156"/>
      <c r="C25" s="156"/>
      <c r="D25" s="156"/>
      <c r="E25" s="156"/>
      <c r="F25" s="158"/>
      <c r="G25" s="156"/>
      <c r="H25" s="156"/>
      <c r="I25" s="156"/>
      <c r="J25" s="169"/>
      <c r="K25" s="169"/>
      <c r="L25" s="156"/>
      <c r="M25" s="156"/>
      <c r="N25" s="156"/>
      <c r="O25" s="156"/>
      <c r="P25" s="158"/>
      <c r="Q25" s="156"/>
      <c r="R25" s="169"/>
      <c r="S25" s="156"/>
      <c r="T25" s="172"/>
      <c r="U25" s="156"/>
      <c r="V25" s="156"/>
      <c r="W25" s="548"/>
      <c r="X25" s="156"/>
      <c r="Y25" s="156"/>
    </row>
    <row r="26" spans="1:25" s="62" customFormat="1" x14ac:dyDescent="0.2">
      <c r="A26" s="2910" t="s">
        <v>572</v>
      </c>
      <c r="B26" s="353" t="s">
        <v>297</v>
      </c>
      <c r="C26" s="354" t="s">
        <v>573</v>
      </c>
      <c r="D26" s="156" t="s">
        <v>6</v>
      </c>
      <c r="E26" s="3086" t="s">
        <v>574</v>
      </c>
      <c r="F26" s="354">
        <v>4070475540</v>
      </c>
      <c r="G26" s="355" t="s">
        <v>179</v>
      </c>
      <c r="H26" s="355"/>
      <c r="I26" s="355" t="s">
        <v>179</v>
      </c>
      <c r="J26" s="567" t="s">
        <v>575</v>
      </c>
      <c r="K26" s="355" t="s">
        <v>179</v>
      </c>
      <c r="L26" s="355" t="s">
        <v>179</v>
      </c>
      <c r="M26" s="355" t="s">
        <v>179</v>
      </c>
      <c r="N26" s="156"/>
      <c r="O26" s="156"/>
      <c r="P26" s="354">
        <v>162042482</v>
      </c>
      <c r="Q26" s="355" t="s">
        <v>578</v>
      </c>
      <c r="R26" s="353" t="s">
        <v>579</v>
      </c>
      <c r="S26" s="353" t="s">
        <v>580</v>
      </c>
      <c r="T26" s="353" t="s">
        <v>581</v>
      </c>
      <c r="U26" s="353" t="s">
        <v>582</v>
      </c>
      <c r="V26" s="353" t="s">
        <v>583</v>
      </c>
      <c r="W26" s="355" t="s">
        <v>297</v>
      </c>
      <c r="X26" s="355" t="s">
        <v>584</v>
      </c>
      <c r="Y26" s="355" t="s">
        <v>585</v>
      </c>
    </row>
    <row r="27" spans="1:25" s="62" customFormat="1" x14ac:dyDescent="0.2">
      <c r="A27" s="2814"/>
      <c r="B27" s="156"/>
      <c r="C27" s="156"/>
      <c r="D27" s="156"/>
      <c r="E27" s="2994"/>
      <c r="F27" s="158"/>
      <c r="G27" s="355"/>
      <c r="H27" s="353" t="s">
        <v>576</v>
      </c>
      <c r="I27" s="163"/>
      <c r="J27" s="169"/>
      <c r="K27" s="169"/>
      <c r="L27" s="156"/>
      <c r="M27" s="156"/>
      <c r="N27" s="355" t="s">
        <v>179</v>
      </c>
      <c r="O27" s="355" t="s">
        <v>577</v>
      </c>
      <c r="P27" s="158"/>
      <c r="Q27" s="163"/>
      <c r="R27" s="393"/>
      <c r="S27" s="156"/>
      <c r="T27" s="172"/>
      <c r="U27" s="172"/>
      <c r="V27" s="172"/>
      <c r="W27" s="571"/>
      <c r="X27" s="172"/>
      <c r="Y27" s="172"/>
    </row>
    <row r="28" spans="1:25" s="62" customFormat="1" x14ac:dyDescent="0.2">
      <c r="A28" s="161"/>
      <c r="B28" s="156"/>
      <c r="C28" s="156"/>
      <c r="D28" s="156"/>
      <c r="E28" s="156"/>
      <c r="F28" s="158"/>
      <c r="G28" s="163"/>
      <c r="H28" s="156"/>
      <c r="I28" s="163"/>
      <c r="J28" s="169"/>
      <c r="K28" s="169"/>
      <c r="L28" s="156"/>
      <c r="M28" s="156"/>
      <c r="N28" s="156"/>
      <c r="O28" s="156"/>
      <c r="P28" s="158"/>
      <c r="Q28" s="163"/>
      <c r="R28" s="393"/>
      <c r="S28" s="156"/>
      <c r="T28" s="172"/>
      <c r="U28" s="172"/>
      <c r="V28" s="172"/>
      <c r="W28" s="571"/>
      <c r="X28" s="172"/>
      <c r="Y28" s="172"/>
    </row>
    <row r="29" spans="1:25" s="62" customFormat="1" x14ac:dyDescent="0.2">
      <c r="A29" s="3088" t="s">
        <v>589</v>
      </c>
      <c r="B29" s="156"/>
      <c r="C29" s="156"/>
      <c r="D29" s="156"/>
      <c r="E29" s="156"/>
      <c r="F29" s="158" t="s">
        <v>590</v>
      </c>
      <c r="G29" s="163"/>
      <c r="H29" s="156" t="s">
        <v>576</v>
      </c>
      <c r="I29" s="163" t="s">
        <v>297</v>
      </c>
      <c r="J29" s="169" t="s">
        <v>297</v>
      </c>
      <c r="K29" s="169" t="s">
        <v>297</v>
      </c>
      <c r="L29" s="156" t="s">
        <v>591</v>
      </c>
      <c r="M29" s="156" t="s">
        <v>592</v>
      </c>
      <c r="N29" s="156" t="s">
        <v>593</v>
      </c>
      <c r="O29" s="156" t="s">
        <v>594</v>
      </c>
      <c r="P29" s="158">
        <v>809366492</v>
      </c>
      <c r="Q29" s="163" t="s">
        <v>595</v>
      </c>
      <c r="R29" s="393" t="s">
        <v>596</v>
      </c>
      <c r="S29" s="156" t="s">
        <v>597</v>
      </c>
      <c r="T29" s="172" t="s">
        <v>598</v>
      </c>
      <c r="U29" s="172" t="s">
        <v>599</v>
      </c>
      <c r="V29" s="172" t="s">
        <v>600</v>
      </c>
      <c r="W29" s="571" t="s">
        <v>297</v>
      </c>
      <c r="X29" s="172" t="s">
        <v>601</v>
      </c>
      <c r="Y29" s="172" t="s">
        <v>585</v>
      </c>
    </row>
    <row r="30" spans="1:25" s="62" customFormat="1" x14ac:dyDescent="0.2">
      <c r="A30" s="3089"/>
      <c r="B30" s="232"/>
      <c r="C30" s="353" t="s">
        <v>602</v>
      </c>
      <c r="D30" s="353" t="s">
        <v>6</v>
      </c>
      <c r="E30" s="353" t="s">
        <v>603</v>
      </c>
      <c r="F30" s="357"/>
      <c r="G30" s="355"/>
      <c r="H30" s="353"/>
      <c r="I30" s="160"/>
      <c r="J30" s="353"/>
      <c r="K30" s="353"/>
      <c r="L30" s="353"/>
      <c r="M30" s="353"/>
      <c r="N30" s="353"/>
      <c r="O30" s="353"/>
      <c r="P30" s="167"/>
      <c r="Q30" s="160"/>
      <c r="R30" s="160"/>
      <c r="S30" s="166"/>
      <c r="T30" s="390"/>
      <c r="U30" s="390"/>
      <c r="V30" s="390"/>
      <c r="W30" s="547"/>
      <c r="X30" s="390"/>
      <c r="Y30" s="390"/>
    </row>
    <row r="31" spans="1:25" s="62" customFormat="1" x14ac:dyDescent="0.2">
      <c r="A31" s="156"/>
      <c r="B31" s="156"/>
      <c r="C31" s="156"/>
      <c r="D31" s="156"/>
      <c r="E31" s="156"/>
      <c r="F31" s="158"/>
      <c r="G31" s="156"/>
      <c r="H31" s="156"/>
      <c r="I31" s="156"/>
      <c r="J31" s="169"/>
      <c r="K31" s="169"/>
      <c r="L31" s="156"/>
      <c r="M31" s="156"/>
      <c r="N31" s="156"/>
      <c r="O31" s="156"/>
      <c r="P31" s="158"/>
      <c r="Q31" s="156"/>
      <c r="R31" s="169"/>
      <c r="S31" s="156"/>
      <c r="T31" s="172"/>
      <c r="U31" s="156"/>
      <c r="V31" s="156"/>
      <c r="W31" s="548"/>
      <c r="X31" s="156"/>
      <c r="Y31" s="156"/>
    </row>
    <row r="32" spans="1:25" s="96" customFormat="1" x14ac:dyDescent="0.25">
      <c r="A32" s="3087" t="s">
        <v>604</v>
      </c>
      <c r="B32" s="449"/>
      <c r="C32" s="449" t="s">
        <v>605</v>
      </c>
      <c r="D32" s="449" t="s">
        <v>6</v>
      </c>
      <c r="E32" s="449" t="s">
        <v>603</v>
      </c>
      <c r="F32" s="477">
        <v>375694683</v>
      </c>
      <c r="G32" s="1953"/>
      <c r="H32" s="449" t="s">
        <v>124</v>
      </c>
      <c r="I32" s="1953" t="s">
        <v>606</v>
      </c>
      <c r="J32" s="449" t="s">
        <v>607</v>
      </c>
      <c r="K32" s="449" t="s">
        <v>608</v>
      </c>
      <c r="L32" s="449" t="s">
        <v>609</v>
      </c>
      <c r="M32" s="449" t="s">
        <v>610</v>
      </c>
      <c r="N32" s="449" t="s">
        <v>611</v>
      </c>
      <c r="O32" s="449" t="s">
        <v>612</v>
      </c>
      <c r="P32" s="477">
        <v>375694683</v>
      </c>
      <c r="Q32" s="1953" t="s">
        <v>179</v>
      </c>
      <c r="R32" s="1953" t="s">
        <v>613</v>
      </c>
      <c r="S32" s="449" t="s">
        <v>614</v>
      </c>
      <c r="T32" s="480" t="s">
        <v>615</v>
      </c>
      <c r="U32" s="480" t="s">
        <v>616</v>
      </c>
      <c r="V32" s="480" t="s">
        <v>600</v>
      </c>
      <c r="W32" s="572" t="s">
        <v>179</v>
      </c>
      <c r="X32" s="480" t="s">
        <v>617</v>
      </c>
      <c r="Y32" s="480" t="s">
        <v>585</v>
      </c>
    </row>
    <row r="33" spans="1:25" s="62" customFormat="1" x14ac:dyDescent="0.2">
      <c r="A33" s="2965"/>
      <c r="B33" s="166"/>
      <c r="C33" s="166"/>
      <c r="D33" s="166"/>
      <c r="E33" s="166"/>
      <c r="F33" s="167"/>
      <c r="G33" s="160"/>
      <c r="H33" s="166"/>
      <c r="I33" s="160"/>
      <c r="J33" s="389"/>
      <c r="K33" s="389"/>
      <c r="L33" s="166"/>
      <c r="M33" s="166"/>
      <c r="N33" s="166"/>
      <c r="O33" s="166"/>
      <c r="P33" s="167"/>
      <c r="Q33" s="160"/>
      <c r="R33" s="383"/>
      <c r="S33" s="166"/>
      <c r="T33" s="390"/>
      <c r="U33" s="390"/>
      <c r="V33" s="390"/>
      <c r="W33" s="547"/>
      <c r="X33" s="390"/>
      <c r="Y33" s="390"/>
    </row>
    <row r="34" spans="1:25" s="62" customFormat="1" x14ac:dyDescent="0.2">
      <c r="A34" s="156"/>
      <c r="B34" s="156"/>
      <c r="C34" s="156"/>
      <c r="D34" s="156"/>
      <c r="E34" s="156"/>
      <c r="F34" s="158"/>
      <c r="G34" s="156"/>
      <c r="H34" s="156"/>
      <c r="I34" s="156"/>
      <c r="J34" s="169"/>
      <c r="K34" s="169"/>
      <c r="L34" s="156"/>
      <c r="M34" s="156"/>
      <c r="N34" s="156"/>
      <c r="O34" s="156"/>
      <c r="P34" s="158"/>
      <c r="Q34" s="156"/>
      <c r="R34" s="169"/>
      <c r="S34" s="156"/>
      <c r="T34" s="172"/>
      <c r="U34" s="156"/>
      <c r="V34" s="156"/>
      <c r="W34" s="548"/>
      <c r="X34" s="156"/>
      <c r="Y34" s="156"/>
    </row>
    <row r="35" spans="1:25" s="62" customFormat="1" x14ac:dyDescent="0.2">
      <c r="A35" s="2836" t="s">
        <v>618</v>
      </c>
      <c r="B35" s="166"/>
      <c r="C35" s="166" t="s">
        <v>619</v>
      </c>
      <c r="D35" s="166" t="s">
        <v>6</v>
      </c>
      <c r="E35" s="166" t="s">
        <v>603</v>
      </c>
      <c r="F35" s="167">
        <v>1093145332</v>
      </c>
      <c r="G35" s="160"/>
      <c r="H35" s="166"/>
      <c r="I35" s="160" t="s">
        <v>179</v>
      </c>
      <c r="J35" s="353"/>
      <c r="K35" s="160" t="s">
        <v>297</v>
      </c>
      <c r="L35" s="160" t="s">
        <v>179</v>
      </c>
      <c r="M35" s="160" t="s">
        <v>179</v>
      </c>
      <c r="N35" s="160" t="s">
        <v>179</v>
      </c>
      <c r="O35" s="160" t="s">
        <v>179</v>
      </c>
      <c r="P35" s="167">
        <v>1093145332</v>
      </c>
      <c r="Q35" s="160"/>
      <c r="R35" s="160"/>
      <c r="S35" s="166"/>
      <c r="T35" s="390"/>
      <c r="U35" s="390" t="s">
        <v>620</v>
      </c>
      <c r="V35" s="390" t="s">
        <v>621</v>
      </c>
      <c r="W35" s="547" t="s">
        <v>297</v>
      </c>
      <c r="X35" s="160" t="s">
        <v>622</v>
      </c>
      <c r="Y35" s="390" t="s">
        <v>585</v>
      </c>
    </row>
    <row r="36" spans="1:25" s="62" customFormat="1" x14ac:dyDescent="0.2">
      <c r="A36" s="2904"/>
      <c r="B36" s="166"/>
      <c r="C36" s="166"/>
      <c r="D36" s="166"/>
      <c r="E36" s="166"/>
      <c r="F36" s="167"/>
      <c r="G36" s="160"/>
      <c r="H36" s="166" t="s">
        <v>576</v>
      </c>
      <c r="I36" s="166"/>
      <c r="J36" s="166" t="s">
        <v>623</v>
      </c>
      <c r="K36" s="166"/>
      <c r="L36" s="166"/>
      <c r="M36" s="166"/>
      <c r="N36" s="166"/>
      <c r="O36" s="166"/>
      <c r="P36" s="573"/>
      <c r="Q36" s="166" t="s">
        <v>624</v>
      </c>
      <c r="R36" s="406" t="s">
        <v>625</v>
      </c>
      <c r="S36" s="166" t="s">
        <v>626</v>
      </c>
      <c r="T36" s="390" t="s">
        <v>627</v>
      </c>
      <c r="U36" s="390"/>
      <c r="V36" s="390"/>
      <c r="W36" s="547"/>
      <c r="X36" s="390"/>
      <c r="Y36" s="390"/>
    </row>
    <row r="37" spans="1:25" s="62" customFormat="1" x14ac:dyDescent="0.2">
      <c r="A37" s="156"/>
      <c r="B37" s="156"/>
      <c r="C37" s="156"/>
      <c r="D37" s="156"/>
      <c r="E37" s="156"/>
      <c r="F37" s="158"/>
      <c r="G37" s="156"/>
      <c r="H37" s="156"/>
      <c r="I37" s="156"/>
      <c r="J37" s="169"/>
      <c r="K37" s="169"/>
      <c r="L37" s="156"/>
      <c r="M37" s="156"/>
      <c r="N37" s="156"/>
      <c r="O37" s="156"/>
      <c r="P37" s="158"/>
      <c r="Q37" s="156"/>
      <c r="R37" s="169"/>
      <c r="S37" s="156"/>
      <c r="T37" s="172"/>
      <c r="U37" s="156"/>
      <c r="V37" s="156"/>
      <c r="W37" s="548"/>
      <c r="X37" s="156"/>
      <c r="Y37" s="156"/>
    </row>
    <row r="38" spans="1:25" s="62" customFormat="1" x14ac:dyDescent="0.2">
      <c r="A38" s="2836" t="s">
        <v>628</v>
      </c>
      <c r="B38" s="166"/>
      <c r="C38" s="166" t="s">
        <v>629</v>
      </c>
      <c r="D38" s="166" t="s">
        <v>6</v>
      </c>
      <c r="E38" s="166" t="s">
        <v>603</v>
      </c>
      <c r="F38" s="167">
        <v>255255464</v>
      </c>
      <c r="G38" s="160"/>
      <c r="H38" s="166"/>
      <c r="I38" s="166" t="s">
        <v>179</v>
      </c>
      <c r="J38" s="166" t="s">
        <v>179</v>
      </c>
      <c r="K38" s="160" t="s">
        <v>297</v>
      </c>
      <c r="L38" s="160" t="s">
        <v>179</v>
      </c>
      <c r="M38" s="160" t="s">
        <v>179</v>
      </c>
      <c r="N38" s="160" t="s">
        <v>179</v>
      </c>
      <c r="O38" s="160" t="s">
        <v>179</v>
      </c>
      <c r="P38" s="167">
        <v>255255464</v>
      </c>
      <c r="Q38" s="160"/>
      <c r="R38" s="160"/>
      <c r="S38" s="166"/>
      <c r="T38" s="390"/>
      <c r="U38" s="390" t="s">
        <v>630</v>
      </c>
      <c r="V38" s="390" t="s">
        <v>599</v>
      </c>
      <c r="W38" s="547"/>
      <c r="X38" s="160" t="s">
        <v>622</v>
      </c>
      <c r="Y38" s="390" t="s">
        <v>585</v>
      </c>
    </row>
    <row r="39" spans="1:25" s="96" customFormat="1" x14ac:dyDescent="0.2">
      <c r="A39" s="2904"/>
      <c r="B39" s="449"/>
      <c r="C39" s="449"/>
      <c r="D39" s="449"/>
      <c r="E39" s="449"/>
      <c r="F39" s="477"/>
      <c r="G39" s="1953"/>
      <c r="H39" s="449" t="s">
        <v>576</v>
      </c>
      <c r="I39" s="449"/>
      <c r="J39" s="449"/>
      <c r="K39" s="449"/>
      <c r="L39" s="449"/>
      <c r="M39" s="449"/>
      <c r="N39" s="449"/>
      <c r="O39" s="449"/>
      <c r="P39" s="477"/>
      <c r="Q39" s="449" t="s">
        <v>631</v>
      </c>
      <c r="R39" s="160" t="s">
        <v>632</v>
      </c>
      <c r="S39" s="166" t="s">
        <v>633</v>
      </c>
      <c r="T39" s="480" t="s">
        <v>634</v>
      </c>
      <c r="U39" s="480"/>
      <c r="V39" s="480"/>
      <c r="W39" s="572"/>
      <c r="X39" s="480"/>
      <c r="Y39" s="480"/>
    </row>
    <row r="40" spans="1:25" s="62" customFormat="1" x14ac:dyDescent="0.2">
      <c r="A40" s="156"/>
      <c r="B40" s="156"/>
      <c r="C40" s="156"/>
      <c r="D40" s="156"/>
      <c r="E40" s="156"/>
      <c r="F40" s="158"/>
      <c r="G40" s="156"/>
      <c r="H40" s="156"/>
      <c r="I40" s="156"/>
      <c r="J40" s="169"/>
      <c r="K40" s="169"/>
      <c r="L40" s="156"/>
      <c r="M40" s="156"/>
      <c r="N40" s="156"/>
      <c r="O40" s="156"/>
      <c r="P40" s="158"/>
      <c r="Q40" s="156"/>
      <c r="R40" s="169"/>
      <c r="S40" s="156"/>
      <c r="T40" s="172"/>
      <c r="U40" s="156"/>
      <c r="V40" s="156"/>
      <c r="W40" s="548"/>
      <c r="X40" s="156"/>
      <c r="Y40" s="156"/>
    </row>
    <row r="41" spans="1:25" s="62" customFormat="1" x14ac:dyDescent="0.2">
      <c r="A41" s="2836" t="s">
        <v>635</v>
      </c>
      <c r="B41" s="166"/>
      <c r="C41" s="166" t="s">
        <v>636</v>
      </c>
      <c r="D41" s="166" t="s">
        <v>6</v>
      </c>
      <c r="E41" s="166" t="s">
        <v>7</v>
      </c>
      <c r="F41" s="167">
        <v>286365524</v>
      </c>
      <c r="G41" s="160"/>
      <c r="H41" s="166" t="s">
        <v>124</v>
      </c>
      <c r="I41" s="1953" t="s">
        <v>606</v>
      </c>
      <c r="J41" s="449" t="s">
        <v>607</v>
      </c>
      <c r="K41" s="449" t="s">
        <v>608</v>
      </c>
      <c r="L41" s="449" t="s">
        <v>609</v>
      </c>
      <c r="M41" s="449" t="s">
        <v>610</v>
      </c>
      <c r="N41" s="449" t="s">
        <v>611</v>
      </c>
      <c r="O41" s="449" t="s">
        <v>612</v>
      </c>
      <c r="P41" s="167">
        <v>286365524</v>
      </c>
      <c r="Q41" s="1953" t="s">
        <v>297</v>
      </c>
      <c r="R41" s="1953" t="s">
        <v>637</v>
      </c>
      <c r="S41" s="449" t="s">
        <v>638</v>
      </c>
      <c r="T41" s="480" t="s">
        <v>639</v>
      </c>
      <c r="U41" s="480" t="s">
        <v>640</v>
      </c>
      <c r="V41" s="480" t="s">
        <v>641</v>
      </c>
      <c r="W41" s="547" t="s">
        <v>179</v>
      </c>
      <c r="X41" s="160" t="s">
        <v>642</v>
      </c>
      <c r="Y41" s="390" t="s">
        <v>585</v>
      </c>
    </row>
    <row r="42" spans="1:25" s="62" customFormat="1" x14ac:dyDescent="0.2">
      <c r="A42" s="2904"/>
      <c r="B42" s="166"/>
      <c r="C42" s="166"/>
      <c r="D42" s="166"/>
      <c r="E42" s="166"/>
      <c r="F42" s="167"/>
      <c r="G42" s="160"/>
      <c r="H42" s="166"/>
      <c r="I42" s="166"/>
      <c r="J42" s="166"/>
      <c r="K42" s="166"/>
      <c r="L42" s="166"/>
      <c r="M42" s="166"/>
      <c r="N42" s="166"/>
      <c r="O42" s="166"/>
      <c r="P42" s="167"/>
      <c r="Q42" s="166"/>
      <c r="R42" s="406"/>
      <c r="S42" s="166"/>
      <c r="T42" s="390"/>
      <c r="U42" s="390"/>
      <c r="V42" s="390"/>
      <c r="W42" s="547"/>
      <c r="X42" s="390"/>
      <c r="Y42" s="390"/>
    </row>
    <row r="43" spans="1:25" s="62" customFormat="1" x14ac:dyDescent="0.2">
      <c r="A43" s="156"/>
      <c r="B43" s="156"/>
      <c r="C43" s="156"/>
      <c r="D43" s="156"/>
      <c r="E43" s="156"/>
      <c r="F43" s="158"/>
      <c r="G43" s="156"/>
      <c r="H43" s="156"/>
      <c r="I43" s="156"/>
      <c r="J43" s="169"/>
      <c r="K43" s="169"/>
      <c r="L43" s="156"/>
      <c r="M43" s="156"/>
      <c r="N43" s="156"/>
      <c r="O43" s="156"/>
      <c r="P43" s="158"/>
      <c r="Q43" s="156"/>
      <c r="R43" s="169"/>
      <c r="S43" s="156"/>
      <c r="T43" s="172"/>
      <c r="U43" s="156"/>
      <c r="V43" s="156"/>
      <c r="W43" s="548"/>
      <c r="X43" s="156"/>
      <c r="Y43" s="156"/>
    </row>
    <row r="44" spans="1:25" s="62" customFormat="1" x14ac:dyDescent="0.2">
      <c r="A44" s="2836" t="s">
        <v>643</v>
      </c>
      <c r="B44" s="166"/>
      <c r="C44" s="166" t="s">
        <v>644</v>
      </c>
      <c r="D44" s="166" t="s">
        <v>6</v>
      </c>
      <c r="E44" s="166" t="s">
        <v>603</v>
      </c>
      <c r="F44" s="167">
        <v>154627310</v>
      </c>
      <c r="G44" s="160"/>
      <c r="H44" s="166"/>
      <c r="I44" s="160" t="s">
        <v>297</v>
      </c>
      <c r="J44" s="353" t="s">
        <v>297</v>
      </c>
      <c r="K44" s="353" t="s">
        <v>297</v>
      </c>
      <c r="L44" s="353" t="s">
        <v>297</v>
      </c>
      <c r="M44" s="353" t="s">
        <v>297</v>
      </c>
      <c r="N44" s="353" t="s">
        <v>297</v>
      </c>
      <c r="O44" s="353"/>
      <c r="P44" s="167">
        <v>154627310</v>
      </c>
      <c r="Q44" s="160" t="s">
        <v>297</v>
      </c>
      <c r="R44" s="160"/>
      <c r="S44" s="166" t="s">
        <v>645</v>
      </c>
      <c r="T44" s="390" t="s">
        <v>646</v>
      </c>
      <c r="U44" s="390" t="s">
        <v>647</v>
      </c>
      <c r="V44" s="390" t="s">
        <v>648</v>
      </c>
      <c r="W44" s="547" t="s">
        <v>179</v>
      </c>
      <c r="X44" s="480" t="s">
        <v>617</v>
      </c>
      <c r="Y44" s="390" t="s">
        <v>585</v>
      </c>
    </row>
    <row r="45" spans="1:25" s="62" customFormat="1" x14ac:dyDescent="0.2">
      <c r="A45" s="2904"/>
      <c r="B45" s="166"/>
      <c r="C45" s="166"/>
      <c r="D45" s="166"/>
      <c r="E45" s="166"/>
      <c r="F45" s="167"/>
      <c r="G45" s="160"/>
      <c r="H45" s="166" t="s">
        <v>285</v>
      </c>
      <c r="I45" s="166"/>
      <c r="J45" s="166"/>
      <c r="K45" s="166"/>
      <c r="L45" s="166"/>
      <c r="M45" s="166"/>
      <c r="N45" s="166"/>
      <c r="O45" s="166" t="s">
        <v>649</v>
      </c>
      <c r="P45" s="167"/>
      <c r="Q45" s="166"/>
      <c r="R45" s="406" t="s">
        <v>650</v>
      </c>
      <c r="S45" s="166"/>
      <c r="T45" s="390"/>
      <c r="U45" s="390"/>
      <c r="V45" s="390"/>
      <c r="W45" s="547"/>
      <c r="X45" s="390"/>
      <c r="Y45" s="390"/>
    </row>
    <row r="46" spans="1:25" s="62" customFormat="1" x14ac:dyDescent="0.2">
      <c r="A46" s="156"/>
      <c r="B46" s="156"/>
      <c r="C46" s="156"/>
      <c r="D46" s="156"/>
      <c r="E46" s="156"/>
      <c r="F46" s="158"/>
      <c r="G46" s="156"/>
      <c r="H46" s="156"/>
      <c r="I46" s="156"/>
      <c r="J46" s="169"/>
      <c r="K46" s="169"/>
      <c r="L46" s="156"/>
      <c r="M46" s="156"/>
      <c r="N46" s="156"/>
      <c r="O46" s="156"/>
      <c r="P46" s="158"/>
      <c r="Q46" s="156"/>
      <c r="R46" s="169"/>
      <c r="S46" s="156"/>
      <c r="T46" s="172"/>
      <c r="U46" s="156"/>
      <c r="V46" s="156"/>
      <c r="W46" s="548"/>
      <c r="X46" s="156"/>
      <c r="Y46" s="156"/>
    </row>
    <row r="47" spans="1:25" s="62" customFormat="1" x14ac:dyDescent="0.2">
      <c r="A47" s="2836" t="s">
        <v>651</v>
      </c>
      <c r="B47" s="166"/>
      <c r="C47" s="166" t="s">
        <v>652</v>
      </c>
      <c r="D47" s="166" t="s">
        <v>6</v>
      </c>
      <c r="E47" s="166" t="s">
        <v>7</v>
      </c>
      <c r="F47" s="167">
        <v>99491069</v>
      </c>
      <c r="G47" s="160"/>
      <c r="H47" s="166" t="s">
        <v>285</v>
      </c>
      <c r="I47" s="1953" t="s">
        <v>606</v>
      </c>
      <c r="J47" s="449" t="s">
        <v>607</v>
      </c>
      <c r="K47" s="449" t="s">
        <v>608</v>
      </c>
      <c r="L47" s="449" t="s">
        <v>609</v>
      </c>
      <c r="M47" s="449" t="s">
        <v>610</v>
      </c>
      <c r="N47" s="449" t="s">
        <v>611</v>
      </c>
      <c r="O47" s="449" t="s">
        <v>612</v>
      </c>
      <c r="P47" s="167">
        <v>99491069</v>
      </c>
      <c r="Q47" s="1953" t="s">
        <v>297</v>
      </c>
      <c r="R47" s="1953" t="s">
        <v>637</v>
      </c>
      <c r="S47" s="449" t="s">
        <v>638</v>
      </c>
      <c r="T47" s="480" t="s">
        <v>639</v>
      </c>
      <c r="U47" s="480" t="s">
        <v>640</v>
      </c>
      <c r="V47" s="480" t="s">
        <v>641</v>
      </c>
      <c r="W47" s="547" t="s">
        <v>179</v>
      </c>
      <c r="X47" s="160" t="s">
        <v>622</v>
      </c>
      <c r="Y47" s="390" t="s">
        <v>653</v>
      </c>
    </row>
    <row r="48" spans="1:25" s="62" customFormat="1" x14ac:dyDescent="0.2">
      <c r="A48" s="2904"/>
      <c r="B48" s="166"/>
      <c r="C48" s="166"/>
      <c r="D48" s="166"/>
      <c r="E48" s="166"/>
      <c r="F48" s="167"/>
      <c r="G48" s="160"/>
      <c r="H48" s="166"/>
      <c r="I48" s="166"/>
      <c r="J48" s="166"/>
      <c r="K48" s="166"/>
      <c r="L48" s="166"/>
      <c r="M48" s="166"/>
      <c r="N48" s="166"/>
      <c r="O48" s="166"/>
      <c r="P48" s="167"/>
      <c r="Q48" s="166"/>
      <c r="R48" s="406"/>
      <c r="S48" s="166"/>
      <c r="T48" s="390"/>
      <c r="U48" s="390"/>
      <c r="V48" s="390"/>
      <c r="W48" s="547"/>
      <c r="X48" s="160"/>
      <c r="Y48" s="390"/>
    </row>
    <row r="49" spans="1:25" s="62" customFormat="1" x14ac:dyDescent="0.2">
      <c r="A49" s="156"/>
      <c r="B49" s="156"/>
      <c r="C49" s="156"/>
      <c r="D49" s="156"/>
      <c r="E49" s="156"/>
      <c r="F49" s="158"/>
      <c r="G49" s="156"/>
      <c r="H49" s="156"/>
      <c r="I49" s="156"/>
      <c r="J49" s="169"/>
      <c r="K49" s="169"/>
      <c r="L49" s="156"/>
      <c r="M49" s="156"/>
      <c r="N49" s="156"/>
      <c r="O49" s="156"/>
      <c r="P49" s="158"/>
      <c r="Q49" s="156"/>
      <c r="R49" s="169"/>
      <c r="S49" s="156"/>
      <c r="T49" s="172"/>
      <c r="U49" s="156"/>
      <c r="V49" s="156"/>
      <c r="W49" s="548"/>
      <c r="X49" s="156"/>
      <c r="Y49" s="156"/>
    </row>
    <row r="50" spans="1:25" s="62" customFormat="1" x14ac:dyDescent="0.2">
      <c r="A50" s="2836" t="s">
        <v>654</v>
      </c>
      <c r="B50" s="166"/>
      <c r="C50" s="166" t="s">
        <v>655</v>
      </c>
      <c r="D50" s="166" t="s">
        <v>6</v>
      </c>
      <c r="E50" s="166" t="s">
        <v>7</v>
      </c>
      <c r="F50" s="167">
        <v>5401416</v>
      </c>
      <c r="G50" s="160"/>
      <c r="H50" s="166"/>
      <c r="I50" s="160" t="s">
        <v>179</v>
      </c>
      <c r="J50" s="353" t="s">
        <v>179</v>
      </c>
      <c r="K50" s="353" t="s">
        <v>179</v>
      </c>
      <c r="L50" s="353" t="s">
        <v>297</v>
      </c>
      <c r="M50" s="353" t="s">
        <v>297</v>
      </c>
      <c r="N50" s="353" t="s">
        <v>297</v>
      </c>
      <c r="O50" s="353"/>
      <c r="P50" s="167">
        <v>5401416</v>
      </c>
      <c r="Q50" s="160"/>
      <c r="R50" s="160"/>
      <c r="S50" s="166" t="s">
        <v>645</v>
      </c>
      <c r="T50" s="390" t="s">
        <v>646</v>
      </c>
      <c r="U50" s="390" t="s">
        <v>647</v>
      </c>
      <c r="V50" s="390" t="s">
        <v>648</v>
      </c>
      <c r="W50" s="547" t="s">
        <v>179</v>
      </c>
      <c r="X50" s="160" t="s">
        <v>642</v>
      </c>
      <c r="Y50" s="390" t="s">
        <v>585</v>
      </c>
    </row>
    <row r="51" spans="1:25" s="62" customFormat="1" x14ac:dyDescent="0.2">
      <c r="A51" s="2904"/>
      <c r="B51" s="166"/>
      <c r="C51" s="166"/>
      <c r="D51" s="166"/>
      <c r="E51" s="166"/>
      <c r="F51" s="167"/>
      <c r="G51" s="160"/>
      <c r="H51" s="166" t="s">
        <v>285</v>
      </c>
      <c r="I51" s="166"/>
      <c r="J51" s="353"/>
      <c r="K51" s="166"/>
      <c r="L51" s="166"/>
      <c r="M51" s="166"/>
      <c r="N51" s="166"/>
      <c r="O51" s="353" t="s">
        <v>649</v>
      </c>
      <c r="P51" s="167"/>
      <c r="Q51" s="166" t="s">
        <v>179</v>
      </c>
      <c r="R51" s="406" t="s">
        <v>650</v>
      </c>
      <c r="S51" s="166"/>
      <c r="T51" s="390"/>
      <c r="U51" s="390"/>
      <c r="V51" s="390"/>
      <c r="W51" s="547"/>
      <c r="X51" s="390"/>
      <c r="Y51" s="390"/>
    </row>
    <row r="52" spans="1:25" s="62" customFormat="1" x14ac:dyDescent="0.2">
      <c r="A52" s="156"/>
      <c r="B52" s="156"/>
      <c r="C52" s="156"/>
      <c r="D52" s="156"/>
      <c r="E52" s="156"/>
      <c r="F52" s="158"/>
      <c r="G52" s="156"/>
      <c r="H52" s="156"/>
      <c r="I52" s="156"/>
      <c r="J52" s="169"/>
      <c r="K52" s="169"/>
      <c r="L52" s="156"/>
      <c r="M52" s="156"/>
      <c r="N52" s="156"/>
      <c r="O52" s="156"/>
      <c r="P52" s="158"/>
      <c r="Q52" s="156"/>
      <c r="R52" s="169"/>
      <c r="S52" s="156"/>
      <c r="T52" s="172"/>
      <c r="U52" s="156"/>
      <c r="V52" s="156"/>
      <c r="W52" s="548"/>
      <c r="X52" s="156"/>
      <c r="Y52" s="156"/>
    </row>
    <row r="53" spans="1:25" s="62" customFormat="1" ht="15.75" thickBot="1" x14ac:dyDescent="0.25">
      <c r="A53" s="1895"/>
      <c r="B53" s="194"/>
      <c r="C53" s="194"/>
      <c r="D53" s="194"/>
      <c r="E53" s="194"/>
      <c r="F53" s="408"/>
      <c r="G53" s="160"/>
      <c r="H53" s="194"/>
      <c r="I53" s="194"/>
      <c r="J53" s="194"/>
      <c r="K53" s="194"/>
      <c r="L53" s="194"/>
      <c r="M53" s="194"/>
      <c r="N53" s="194"/>
      <c r="O53" s="194"/>
      <c r="P53" s="408"/>
      <c r="Q53" s="194"/>
      <c r="R53" s="409"/>
      <c r="S53" s="166"/>
      <c r="T53" s="410"/>
      <c r="U53" s="410"/>
      <c r="V53" s="410"/>
      <c r="W53" s="549"/>
      <c r="X53" s="410"/>
      <c r="Y53" s="408"/>
    </row>
    <row r="54" spans="1:25" s="62" customFormat="1" ht="15.75" thickTop="1" x14ac:dyDescent="0.2">
      <c r="A54" s="174" t="s">
        <v>144</v>
      </c>
      <c r="B54" s="176"/>
      <c r="C54" s="176"/>
      <c r="D54" s="176"/>
      <c r="E54" s="176"/>
      <c r="F54" s="173">
        <f>8243468920</f>
        <v>8243468920</v>
      </c>
      <c r="G54" s="175"/>
      <c r="H54" s="176"/>
      <c r="I54" s="176"/>
      <c r="J54" s="176"/>
      <c r="K54" s="176"/>
      <c r="L54" s="176"/>
      <c r="M54" s="176"/>
      <c r="N54" s="176"/>
      <c r="O54" s="176"/>
      <c r="P54" s="173">
        <f>SUM(P29:P53)</f>
        <v>3079347290</v>
      </c>
      <c r="Q54" s="176"/>
      <c r="R54" s="392"/>
      <c r="S54" s="393"/>
      <c r="T54" s="394"/>
      <c r="U54" s="176"/>
      <c r="V54" s="176"/>
      <c r="W54" s="550"/>
      <c r="X54" s="176"/>
      <c r="Y54" s="173"/>
    </row>
    <row r="55" spans="1:25" s="62" customFormat="1" x14ac:dyDescent="0.2">
      <c r="A55" s="177"/>
      <c r="B55" s="177"/>
      <c r="C55" s="177"/>
      <c r="D55" s="177"/>
      <c r="E55" s="177"/>
      <c r="F55" s="167"/>
      <c r="G55" s="168"/>
      <c r="H55" s="177"/>
      <c r="I55" s="177"/>
      <c r="J55" s="177"/>
      <c r="K55" s="177"/>
      <c r="L55" s="177"/>
      <c r="M55" s="177"/>
      <c r="N55" s="177"/>
      <c r="O55" s="177"/>
      <c r="P55" s="167"/>
      <c r="Q55" s="177"/>
      <c r="R55" s="76"/>
      <c r="S55" s="76"/>
      <c r="T55" s="71"/>
      <c r="U55" s="177"/>
      <c r="V55" s="177"/>
      <c r="W55" s="543"/>
      <c r="X55" s="177"/>
      <c r="Y55" s="167"/>
    </row>
    <row r="56" spans="1:25" s="62" customFormat="1" x14ac:dyDescent="0.2">
      <c r="A56" s="152" t="s">
        <v>145</v>
      </c>
      <c r="W56" s="551"/>
    </row>
  </sheetData>
  <mergeCells count="25">
    <mergeCell ref="T20:W20"/>
    <mergeCell ref="A26:A27"/>
    <mergeCell ref="E26:E27"/>
    <mergeCell ref="M5:N5"/>
    <mergeCell ref="O5:R5"/>
    <mergeCell ref="A7:A8"/>
    <mergeCell ref="N20:O20"/>
    <mergeCell ref="P20:S20"/>
    <mergeCell ref="I19:J20"/>
    <mergeCell ref="C20:H20"/>
    <mergeCell ref="L20:M20"/>
    <mergeCell ref="A22:A23"/>
    <mergeCell ref="C5:G5"/>
    <mergeCell ref="K5:L5"/>
    <mergeCell ref="A2:E2"/>
    <mergeCell ref="A47:A48"/>
    <mergeCell ref="A50:A51"/>
    <mergeCell ref="A10:A11"/>
    <mergeCell ref="E10:E11"/>
    <mergeCell ref="A32:A33"/>
    <mergeCell ref="A35:A36"/>
    <mergeCell ref="A38:A39"/>
    <mergeCell ref="A41:A42"/>
    <mergeCell ref="A44:A45"/>
    <mergeCell ref="A29:A30"/>
  </mergeCells>
  <pageMargins left="0.23622047244094491" right="0.23622047244094491" top="0.74803149606299213" bottom="0.74803149606299213" header="0.31496062992125984" footer="0.31496062992125984"/>
  <pageSetup paperSize="8" scale="80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zoomScale="62" zoomScaleNormal="62" workbookViewId="0">
      <selection sqref="A1:Y1"/>
    </sheetView>
  </sheetViews>
  <sheetFormatPr defaultRowHeight="15.75" x14ac:dyDescent="0.25"/>
  <cols>
    <col min="1" max="1" width="57" style="606" bestFit="1" customWidth="1"/>
    <col min="2" max="2" width="14.42578125" style="606" customWidth="1"/>
    <col min="3" max="3" width="11.85546875" style="606" customWidth="1"/>
    <col min="4" max="4" width="20" style="606" customWidth="1"/>
    <col min="5" max="6" width="23.140625" style="606" customWidth="1"/>
    <col min="7" max="7" width="18.140625" style="606" customWidth="1"/>
    <col min="8" max="8" width="15.42578125" style="606" customWidth="1"/>
    <col min="9" max="9" width="23.140625" style="606" customWidth="1"/>
    <col min="10" max="10" width="22.85546875" style="606" customWidth="1"/>
    <col min="11" max="11" width="18.85546875" style="606" customWidth="1"/>
    <col min="12" max="12" width="21.140625" style="606" customWidth="1"/>
    <col min="13" max="13" width="22.28515625" style="606" customWidth="1"/>
    <col min="14" max="14" width="21.85546875" style="606" customWidth="1"/>
    <col min="15" max="15" width="26.5703125" style="606" customWidth="1"/>
    <col min="16" max="16" width="17.42578125" style="606" customWidth="1"/>
    <col min="17" max="17" width="26.28515625" style="606" customWidth="1"/>
    <col min="18" max="18" width="23.28515625" style="606" customWidth="1"/>
    <col min="19" max="19" width="25.7109375" style="606" customWidth="1"/>
    <col min="20" max="20" width="21.85546875" style="606" customWidth="1"/>
    <col min="21" max="21" width="16.5703125" style="606" customWidth="1"/>
    <col min="22" max="22" width="17" style="606" customWidth="1"/>
    <col min="23" max="23" width="14.140625" style="606" customWidth="1"/>
    <col min="24" max="24" width="17" style="606" bestFit="1" customWidth="1"/>
    <col min="25" max="25" width="14" style="606" customWidth="1"/>
    <col min="26" max="26" width="24.85546875" style="606" customWidth="1"/>
    <col min="27" max="27" width="22.5703125" style="606" customWidth="1"/>
    <col min="28" max="16384" width="9.140625" style="606"/>
  </cols>
  <sheetData>
    <row r="1" spans="1:25" s="19" customFormat="1" ht="31.5" customHeight="1" x14ac:dyDescent="0.25">
      <c r="A1" s="3100" t="s">
        <v>587</v>
      </c>
      <c r="B1" s="3100"/>
      <c r="C1" s="3100"/>
      <c r="D1" s="3100"/>
      <c r="E1" s="3100"/>
      <c r="F1" s="3100"/>
      <c r="G1" s="3100"/>
      <c r="H1" s="3100"/>
      <c r="I1" s="3100"/>
      <c r="J1" s="3100"/>
      <c r="K1" s="3100"/>
      <c r="L1" s="3100"/>
      <c r="M1" s="3100"/>
      <c r="N1" s="3100"/>
      <c r="O1" s="3100"/>
      <c r="P1" s="3100"/>
      <c r="Q1" s="3100"/>
      <c r="R1" s="3100"/>
      <c r="S1" s="3100"/>
      <c r="T1" s="3100"/>
      <c r="U1" s="3100"/>
      <c r="V1" s="3100"/>
      <c r="W1" s="3100"/>
      <c r="X1" s="3100"/>
      <c r="Y1" s="3100"/>
    </row>
    <row r="2" spans="1:25" s="91" customFormat="1" ht="18" x14ac:dyDescent="0.25">
      <c r="A2" s="1480" t="s">
        <v>1495</v>
      </c>
      <c r="B2" s="3094" t="s">
        <v>657</v>
      </c>
      <c r="C2" s="3095"/>
      <c r="D2" s="3095"/>
      <c r="E2" s="3095"/>
      <c r="F2" s="3095"/>
      <c r="G2" s="3095"/>
      <c r="H2" s="3096" t="s">
        <v>147</v>
      </c>
      <c r="I2" s="3097"/>
      <c r="J2" s="88" t="s">
        <v>148</v>
      </c>
      <c r="K2" s="89"/>
      <c r="L2" s="90"/>
      <c r="V2" s="93"/>
      <c r="W2" s="93"/>
    </row>
    <row r="3" spans="1:25" s="91" customFormat="1" ht="31.5" x14ac:dyDescent="0.25">
      <c r="A3" s="575" t="s">
        <v>4129</v>
      </c>
      <c r="B3" s="92"/>
      <c r="C3" s="3101" t="s">
        <v>149</v>
      </c>
      <c r="D3" s="3102"/>
      <c r="E3" s="3102"/>
      <c r="F3" s="3102"/>
      <c r="G3" s="3102"/>
      <c r="H3" s="3098"/>
      <c r="I3" s="3099"/>
      <c r="J3" s="576" t="s">
        <v>150</v>
      </c>
      <c r="K3" s="3102" t="s">
        <v>151</v>
      </c>
      <c r="L3" s="3103"/>
      <c r="M3" s="3101" t="s">
        <v>152</v>
      </c>
      <c r="N3" s="3103"/>
      <c r="O3" s="3101" t="s">
        <v>84</v>
      </c>
      <c r="P3" s="3102"/>
      <c r="Q3" s="3102"/>
      <c r="R3" s="3102"/>
      <c r="S3" s="3101" t="s">
        <v>85</v>
      </c>
      <c r="T3" s="3102"/>
      <c r="U3" s="3102"/>
      <c r="V3" s="3102"/>
      <c r="W3" s="3103"/>
    </row>
    <row r="4" spans="1:25" s="91" customFormat="1" ht="48" thickBot="1" x14ac:dyDescent="0.3">
      <c r="A4" s="577" t="s">
        <v>512</v>
      </c>
      <c r="B4" s="578" t="s">
        <v>153</v>
      </c>
      <c r="C4" s="578" t="s">
        <v>154</v>
      </c>
      <c r="D4" s="578" t="s">
        <v>155</v>
      </c>
      <c r="E4" s="578" t="s">
        <v>156</v>
      </c>
      <c r="F4" s="578" t="s">
        <v>157</v>
      </c>
      <c r="G4" s="579" t="s">
        <v>158</v>
      </c>
      <c r="H4" s="580" t="s">
        <v>92</v>
      </c>
      <c r="I4" s="581" t="s">
        <v>93</v>
      </c>
      <c r="J4" s="578" t="s">
        <v>159</v>
      </c>
      <c r="K4" s="578" t="s">
        <v>160</v>
      </c>
      <c r="L4" s="578" t="s">
        <v>161</v>
      </c>
      <c r="M4" s="578" t="s">
        <v>162</v>
      </c>
      <c r="N4" s="580" t="s">
        <v>163</v>
      </c>
      <c r="O4" s="580" t="s">
        <v>164</v>
      </c>
      <c r="P4" s="580" t="s">
        <v>104</v>
      </c>
      <c r="Q4" s="580" t="s">
        <v>165</v>
      </c>
      <c r="R4" s="582" t="s">
        <v>166</v>
      </c>
      <c r="S4" s="583" t="s">
        <v>167</v>
      </c>
      <c r="T4" s="576" t="s">
        <v>168</v>
      </c>
      <c r="U4" s="576" t="s">
        <v>169</v>
      </c>
      <c r="V4" s="576" t="s">
        <v>112</v>
      </c>
      <c r="W4" s="576" t="s">
        <v>113</v>
      </c>
    </row>
    <row r="5" spans="1:25" s="91" customFormat="1" ht="16.5" thickTop="1" x14ac:dyDescent="0.25">
      <c r="A5" s="3104" t="s">
        <v>114</v>
      </c>
      <c r="B5" s="584"/>
      <c r="C5" s="585"/>
      <c r="D5" s="585"/>
      <c r="E5" s="584"/>
      <c r="F5" s="584" t="s">
        <v>170</v>
      </c>
      <c r="G5" s="584"/>
      <c r="H5" s="584" t="s">
        <v>171</v>
      </c>
      <c r="I5" s="584" t="s">
        <v>116</v>
      </c>
      <c r="J5" s="584" t="s">
        <v>117</v>
      </c>
      <c r="K5" s="586" t="s">
        <v>172</v>
      </c>
      <c r="L5" s="586" t="s">
        <v>173</v>
      </c>
      <c r="M5" s="586" t="s">
        <v>117</v>
      </c>
      <c r="N5" s="586" t="s">
        <v>116</v>
      </c>
      <c r="O5" s="585"/>
      <c r="P5" s="586" t="s">
        <v>117</v>
      </c>
      <c r="Q5" s="586" t="s">
        <v>116</v>
      </c>
      <c r="R5" s="586" t="s">
        <v>117</v>
      </c>
      <c r="S5" s="586" t="s">
        <v>171</v>
      </c>
      <c r="T5" s="586" t="s">
        <v>174</v>
      </c>
      <c r="U5" s="586" t="s">
        <v>117</v>
      </c>
      <c r="V5" s="586"/>
      <c r="W5" s="586"/>
    </row>
    <row r="6" spans="1:25" s="91" customFormat="1" x14ac:dyDescent="0.25">
      <c r="A6" s="3105"/>
      <c r="B6" s="587"/>
      <c r="C6" s="588"/>
      <c r="D6" s="588"/>
      <c r="E6" s="587"/>
      <c r="F6" s="584" t="s">
        <v>175</v>
      </c>
      <c r="G6" s="587"/>
      <c r="H6" s="584"/>
      <c r="I6" s="587"/>
      <c r="J6" s="587"/>
      <c r="K6" s="587"/>
      <c r="L6" s="587"/>
      <c r="M6" s="587"/>
      <c r="N6" s="587"/>
      <c r="O6" s="588"/>
      <c r="P6" s="587"/>
      <c r="Q6" s="587"/>
      <c r="R6" s="587"/>
      <c r="S6" s="584"/>
      <c r="T6" s="584"/>
      <c r="U6" s="584"/>
      <c r="V6" s="584"/>
      <c r="W6" s="584"/>
    </row>
    <row r="7" spans="1:25" s="91" customFormat="1" ht="16.5" thickBot="1" x14ac:dyDescent="0.3">
      <c r="A7" s="590" t="s">
        <v>121</v>
      </c>
      <c r="B7" s="591"/>
      <c r="C7" s="592"/>
      <c r="D7" s="592"/>
      <c r="E7" s="591"/>
      <c r="F7" s="591"/>
      <c r="G7" s="591"/>
      <c r="H7" s="591"/>
      <c r="I7" s="591"/>
      <c r="J7" s="593"/>
      <c r="K7" s="593"/>
      <c r="L7" s="591"/>
      <c r="M7" s="591"/>
      <c r="N7" s="591"/>
      <c r="O7" s="592"/>
      <c r="P7" s="591"/>
      <c r="Q7" s="591"/>
      <c r="R7" s="591"/>
      <c r="S7" s="591"/>
      <c r="T7" s="591"/>
      <c r="U7" s="591"/>
      <c r="V7" s="591"/>
      <c r="W7" s="591"/>
    </row>
    <row r="8" spans="1:25" s="91" customFormat="1" x14ac:dyDescent="0.25">
      <c r="A8" s="3106" t="s">
        <v>658</v>
      </c>
      <c r="B8" s="587" t="s">
        <v>297</v>
      </c>
      <c r="C8" s="585" t="s">
        <v>573</v>
      </c>
      <c r="D8" s="585">
        <v>250000000</v>
      </c>
      <c r="E8" s="584" t="s">
        <v>7</v>
      </c>
      <c r="F8" s="584"/>
      <c r="G8" s="584" t="s">
        <v>124</v>
      </c>
      <c r="H8" s="594" t="s">
        <v>659</v>
      </c>
      <c r="I8" s="587" t="s">
        <v>660</v>
      </c>
      <c r="J8" s="587" t="s">
        <v>179</v>
      </c>
      <c r="K8" s="587" t="s">
        <v>661</v>
      </c>
      <c r="L8" s="587" t="s">
        <v>662</v>
      </c>
      <c r="M8" s="587" t="s">
        <v>663</v>
      </c>
      <c r="N8" s="587" t="s">
        <v>664</v>
      </c>
      <c r="O8" s="585" t="s">
        <v>179</v>
      </c>
      <c r="P8" s="585" t="s">
        <v>179</v>
      </c>
      <c r="Q8" s="584" t="s">
        <v>665</v>
      </c>
      <c r="R8" s="584" t="s">
        <v>666</v>
      </c>
      <c r="S8" s="584" t="s">
        <v>667</v>
      </c>
      <c r="T8" s="584" t="s">
        <v>668</v>
      </c>
      <c r="U8" s="584" t="s">
        <v>669</v>
      </c>
      <c r="V8" s="584" t="s">
        <v>642</v>
      </c>
      <c r="W8" s="584" t="s">
        <v>585</v>
      </c>
    </row>
    <row r="9" spans="1:25" s="91" customFormat="1" x14ac:dyDescent="0.25">
      <c r="A9" s="3093"/>
      <c r="B9" s="587"/>
      <c r="C9" s="588"/>
      <c r="D9" s="588"/>
      <c r="E9" s="587"/>
      <c r="F9" s="584"/>
      <c r="G9" s="587"/>
      <c r="H9" s="584"/>
      <c r="I9" s="595"/>
      <c r="J9" s="587"/>
      <c r="K9" s="587"/>
      <c r="L9" s="587"/>
      <c r="M9" s="587"/>
      <c r="N9" s="587"/>
      <c r="O9" s="588"/>
      <c r="P9" s="588"/>
      <c r="Q9" s="587"/>
      <c r="R9" s="587"/>
      <c r="S9" s="587"/>
      <c r="T9" s="587"/>
      <c r="U9" s="587"/>
      <c r="V9" s="587"/>
      <c r="W9" s="587"/>
    </row>
    <row r="10" spans="1:25" s="91" customFormat="1" x14ac:dyDescent="0.25">
      <c r="A10" s="596"/>
      <c r="B10" s="596"/>
      <c r="C10" s="597"/>
      <c r="D10" s="597"/>
      <c r="E10" s="596"/>
      <c r="F10" s="596"/>
      <c r="G10" s="596"/>
      <c r="H10" s="596"/>
      <c r="I10" s="598"/>
      <c r="J10" s="88"/>
      <c r="K10" s="88"/>
      <c r="L10" s="596"/>
      <c r="M10" s="596"/>
      <c r="N10" s="596"/>
      <c r="O10" s="597"/>
      <c r="P10" s="597"/>
      <c r="Q10" s="599"/>
      <c r="R10" s="596"/>
      <c r="S10" s="596"/>
      <c r="T10" s="596"/>
      <c r="U10" s="596"/>
      <c r="V10" s="596"/>
      <c r="W10" s="596"/>
    </row>
    <row r="11" spans="1:25" s="91" customFormat="1" x14ac:dyDescent="0.25">
      <c r="A11" s="3092" t="s">
        <v>670</v>
      </c>
      <c r="B11" s="587" t="s">
        <v>297</v>
      </c>
      <c r="C11" s="588" t="s">
        <v>602</v>
      </c>
      <c r="D11" s="588">
        <v>150000000</v>
      </c>
      <c r="E11" s="584" t="s">
        <v>7</v>
      </c>
      <c r="F11" s="584"/>
      <c r="G11" s="587" t="s">
        <v>124</v>
      </c>
      <c r="H11" s="594" t="s">
        <v>659</v>
      </c>
      <c r="I11" s="587" t="s">
        <v>660</v>
      </c>
      <c r="J11" s="587" t="s">
        <v>179</v>
      </c>
      <c r="K11" s="587" t="s">
        <v>661</v>
      </c>
      <c r="L11" s="587" t="s">
        <v>662</v>
      </c>
      <c r="M11" s="587" t="s">
        <v>663</v>
      </c>
      <c r="N11" s="587" t="s">
        <v>664</v>
      </c>
      <c r="O11" s="588" t="s">
        <v>179</v>
      </c>
      <c r="P11" s="588" t="s">
        <v>179</v>
      </c>
      <c r="Q11" s="584" t="s">
        <v>665</v>
      </c>
      <c r="R11" s="584" t="s">
        <v>666</v>
      </c>
      <c r="S11" s="584" t="s">
        <v>667</v>
      </c>
      <c r="T11" s="584" t="s">
        <v>668</v>
      </c>
      <c r="U11" s="584" t="s">
        <v>669</v>
      </c>
      <c r="V11" s="584" t="s">
        <v>642</v>
      </c>
      <c r="W11" s="584" t="s">
        <v>585</v>
      </c>
    </row>
    <row r="12" spans="1:25" s="91" customFormat="1" x14ac:dyDescent="0.25">
      <c r="A12" s="3093"/>
      <c r="B12" s="587"/>
      <c r="C12" s="588"/>
      <c r="D12" s="588"/>
      <c r="E12" s="587"/>
      <c r="F12" s="584"/>
      <c r="G12" s="587"/>
      <c r="H12" s="584"/>
      <c r="I12" s="595"/>
      <c r="J12" s="587"/>
      <c r="K12" s="587"/>
      <c r="L12" s="587"/>
      <c r="M12" s="587"/>
      <c r="N12" s="587"/>
      <c r="O12" s="588"/>
      <c r="P12" s="588"/>
      <c r="Q12" s="587"/>
      <c r="R12" s="587"/>
      <c r="S12" s="587"/>
      <c r="T12" s="587"/>
      <c r="U12" s="587"/>
      <c r="V12" s="587"/>
      <c r="W12" s="587"/>
    </row>
    <row r="13" spans="1:25" s="91" customFormat="1" ht="12" customHeight="1" x14ac:dyDescent="0.25">
      <c r="A13" s="596"/>
      <c r="B13" s="596"/>
      <c r="C13" s="597"/>
      <c r="D13" s="597"/>
      <c r="E13" s="596"/>
      <c r="F13" s="596"/>
      <c r="G13" s="596"/>
      <c r="H13" s="596"/>
      <c r="I13" s="598"/>
      <c r="J13" s="88"/>
      <c r="K13" s="88"/>
      <c r="L13" s="596"/>
      <c r="M13" s="596"/>
      <c r="N13" s="596"/>
      <c r="O13" s="597"/>
      <c r="P13" s="597"/>
      <c r="Q13" s="596"/>
      <c r="R13" s="596"/>
      <c r="S13" s="596"/>
      <c r="T13" s="596"/>
      <c r="U13" s="596"/>
      <c r="V13" s="596"/>
      <c r="W13" s="596"/>
    </row>
    <row r="14" spans="1:25" s="91" customFormat="1" x14ac:dyDescent="0.25">
      <c r="A14" s="3092" t="s">
        <v>671</v>
      </c>
      <c r="B14" s="587" t="s">
        <v>297</v>
      </c>
      <c r="C14" s="588" t="s">
        <v>605</v>
      </c>
      <c r="D14" s="600">
        <v>70000000</v>
      </c>
      <c r="E14" s="584" t="s">
        <v>7</v>
      </c>
      <c r="F14" s="584"/>
      <c r="G14" s="587" t="s">
        <v>285</v>
      </c>
      <c r="H14" s="594" t="s">
        <v>659</v>
      </c>
      <c r="I14" s="587" t="s">
        <v>660</v>
      </c>
      <c r="J14" s="587" t="s">
        <v>179</v>
      </c>
      <c r="K14" s="587" t="s">
        <v>661</v>
      </c>
      <c r="L14" s="587" t="s">
        <v>662</v>
      </c>
      <c r="M14" s="587" t="s">
        <v>663</v>
      </c>
      <c r="N14" s="587" t="s">
        <v>664</v>
      </c>
      <c r="O14" s="588" t="s">
        <v>179</v>
      </c>
      <c r="P14" s="588" t="s">
        <v>179</v>
      </c>
      <c r="Q14" s="584" t="s">
        <v>665</v>
      </c>
      <c r="R14" s="584" t="s">
        <v>666</v>
      </c>
      <c r="S14" s="584" t="s">
        <v>667</v>
      </c>
      <c r="T14" s="584" t="s">
        <v>668</v>
      </c>
      <c r="U14" s="584" t="s">
        <v>669</v>
      </c>
      <c r="V14" s="584" t="s">
        <v>672</v>
      </c>
      <c r="W14" s="584" t="s">
        <v>585</v>
      </c>
    </row>
    <row r="15" spans="1:25" s="91" customFormat="1" x14ac:dyDescent="0.25">
      <c r="A15" s="3093"/>
      <c r="B15" s="587"/>
      <c r="C15" s="588"/>
      <c r="D15" s="588"/>
      <c r="E15" s="587"/>
      <c r="F15" s="584"/>
      <c r="G15" s="587"/>
      <c r="H15" s="584"/>
      <c r="I15" s="595"/>
      <c r="J15" s="587"/>
      <c r="K15" s="587"/>
      <c r="L15" s="587"/>
      <c r="M15" s="587"/>
      <c r="N15" s="587"/>
      <c r="O15" s="588"/>
      <c r="P15" s="587"/>
      <c r="Q15" s="587"/>
      <c r="R15" s="587"/>
      <c r="S15" s="587"/>
      <c r="T15" s="587"/>
      <c r="U15" s="587"/>
      <c r="V15" s="587"/>
      <c r="W15" s="587"/>
    </row>
    <row r="16" spans="1:25" s="91" customFormat="1" x14ac:dyDescent="0.25">
      <c r="A16" s="596"/>
      <c r="B16" s="596"/>
      <c r="C16" s="597"/>
      <c r="D16" s="597"/>
      <c r="E16" s="596"/>
      <c r="F16" s="596"/>
      <c r="G16" s="596"/>
      <c r="H16" s="596"/>
      <c r="I16" s="598"/>
      <c r="J16" s="88"/>
      <c r="K16" s="88"/>
      <c r="L16" s="596"/>
      <c r="M16" s="596"/>
      <c r="N16" s="596"/>
      <c r="O16" s="597"/>
      <c r="P16" s="596"/>
      <c r="Q16" s="596"/>
      <c r="R16" s="596"/>
      <c r="S16" s="596"/>
      <c r="T16" s="596"/>
      <c r="U16" s="596"/>
      <c r="V16" s="596"/>
      <c r="W16" s="596"/>
    </row>
    <row r="17" spans="1:25" s="91" customFormat="1" x14ac:dyDescent="0.25">
      <c r="A17" s="3090" t="s">
        <v>673</v>
      </c>
      <c r="B17" s="587" t="s">
        <v>179</v>
      </c>
      <c r="C17" s="588" t="s">
        <v>619</v>
      </c>
      <c r="D17" s="588">
        <v>400000000</v>
      </c>
      <c r="E17" s="584" t="s">
        <v>603</v>
      </c>
      <c r="F17" s="584"/>
      <c r="G17" s="587" t="s">
        <v>124</v>
      </c>
      <c r="H17" s="594" t="s">
        <v>659</v>
      </c>
      <c r="I17" s="587" t="s">
        <v>660</v>
      </c>
      <c r="J17" s="587" t="s">
        <v>612</v>
      </c>
      <c r="K17" s="587" t="s">
        <v>661</v>
      </c>
      <c r="L17" s="587" t="s">
        <v>662</v>
      </c>
      <c r="M17" s="587" t="s">
        <v>663</v>
      </c>
      <c r="N17" s="587" t="s">
        <v>664</v>
      </c>
      <c r="O17" s="588" t="s">
        <v>179</v>
      </c>
      <c r="P17" s="588" t="s">
        <v>179</v>
      </c>
      <c r="Q17" s="584" t="s">
        <v>665</v>
      </c>
      <c r="R17" s="584" t="s">
        <v>666</v>
      </c>
      <c r="S17" s="584" t="s">
        <v>667</v>
      </c>
      <c r="T17" s="584" t="s">
        <v>668</v>
      </c>
      <c r="U17" s="584" t="s">
        <v>669</v>
      </c>
      <c r="V17" s="584" t="s">
        <v>601</v>
      </c>
      <c r="W17" s="584" t="s">
        <v>585</v>
      </c>
    </row>
    <row r="18" spans="1:25" s="91" customFormat="1" x14ac:dyDescent="0.25">
      <c r="A18" s="3091"/>
      <c r="B18" s="587"/>
      <c r="C18" s="588"/>
      <c r="D18" s="588"/>
      <c r="E18" s="587"/>
      <c r="F18" s="584"/>
      <c r="G18" s="587"/>
      <c r="H18" s="584"/>
      <c r="I18" s="595"/>
      <c r="J18" s="587"/>
      <c r="K18" s="587"/>
      <c r="L18" s="587"/>
      <c r="M18" s="587"/>
      <c r="N18" s="587"/>
      <c r="O18" s="588"/>
      <c r="P18" s="587"/>
      <c r="Q18" s="587"/>
      <c r="R18" s="587"/>
      <c r="S18" s="587"/>
      <c r="T18" s="587"/>
      <c r="U18" s="587"/>
      <c r="V18" s="587"/>
      <c r="W18" s="587"/>
    </row>
    <row r="19" spans="1:25" s="91" customFormat="1" ht="16.5" thickBot="1" x14ac:dyDescent="0.3">
      <c r="A19" s="596"/>
      <c r="B19" s="596"/>
      <c r="C19" s="592"/>
      <c r="D19" s="592"/>
      <c r="E19" s="591"/>
      <c r="F19" s="596"/>
      <c r="G19" s="596"/>
      <c r="H19" s="596"/>
      <c r="I19" s="596"/>
      <c r="J19" s="88"/>
      <c r="K19" s="88"/>
      <c r="L19" s="596"/>
      <c r="M19" s="596"/>
      <c r="N19" s="596"/>
      <c r="O19" s="597"/>
      <c r="P19" s="596"/>
      <c r="Q19" s="596"/>
      <c r="R19" s="596"/>
      <c r="S19" s="596"/>
      <c r="T19" s="596"/>
      <c r="U19" s="596"/>
      <c r="V19" s="596"/>
      <c r="W19" s="596"/>
    </row>
    <row r="20" spans="1:25" s="91" customFormat="1" ht="16.5" thickTop="1" x14ac:dyDescent="0.25">
      <c r="A20" s="601" t="s">
        <v>144</v>
      </c>
      <c r="B20" s="602"/>
      <c r="C20" s="585"/>
      <c r="D20" s="585">
        <f>SUM(D8:D19)</f>
        <v>870000000</v>
      </c>
      <c r="E20" s="605"/>
      <c r="F20" s="603"/>
      <c r="G20" s="602"/>
      <c r="H20" s="603"/>
      <c r="I20" s="602"/>
      <c r="J20" s="602"/>
      <c r="K20" s="602"/>
      <c r="L20" s="602"/>
      <c r="M20" s="602"/>
      <c r="N20" s="602"/>
      <c r="O20" s="604"/>
      <c r="P20" s="602"/>
      <c r="Q20" s="602"/>
      <c r="R20" s="602"/>
      <c r="S20" s="605"/>
      <c r="T20" s="605"/>
      <c r="U20" s="605"/>
      <c r="V20" s="605"/>
      <c r="W20" s="605"/>
      <c r="X20" s="93"/>
    </row>
    <row r="21" spans="1:25" s="91" customFormat="1" x14ac:dyDescent="0.25">
      <c r="A21" s="596"/>
      <c r="B21" s="596"/>
      <c r="C21" s="588"/>
      <c r="D21" s="596"/>
      <c r="E21" s="596"/>
      <c r="F21" s="589"/>
      <c r="G21" s="596"/>
      <c r="H21" s="589"/>
      <c r="I21" s="596"/>
      <c r="J21" s="596"/>
      <c r="K21" s="596"/>
      <c r="L21" s="596"/>
      <c r="M21" s="596"/>
      <c r="N21" s="596"/>
      <c r="O21" s="588"/>
      <c r="P21" s="596"/>
      <c r="Q21" s="596"/>
      <c r="R21" s="596"/>
      <c r="S21" s="596"/>
      <c r="T21" s="596"/>
      <c r="U21" s="596"/>
      <c r="V21" s="596"/>
      <c r="W21" s="596"/>
    </row>
    <row r="23" spans="1:25" ht="35.25" customHeight="1" x14ac:dyDescent="0.25"/>
    <row r="24" spans="1:25" s="62" customFormat="1" ht="17.25" customHeight="1" x14ac:dyDescent="0.2">
      <c r="A24" s="456" t="s">
        <v>280</v>
      </c>
      <c r="B24" s="63"/>
      <c r="C24" s="62" t="s">
        <v>674</v>
      </c>
      <c r="I24" s="3117" t="s">
        <v>147</v>
      </c>
      <c r="J24" s="3118"/>
      <c r="K24" s="79" t="s">
        <v>148</v>
      </c>
      <c r="L24" s="70"/>
      <c r="M24" s="71"/>
      <c r="W24" s="551"/>
    </row>
    <row r="25" spans="1:25" s="610" customFormat="1" ht="31.5" x14ac:dyDescent="0.25">
      <c r="A25" s="607"/>
      <c r="B25" s="608"/>
      <c r="C25" s="3111" t="s">
        <v>215</v>
      </c>
      <c r="D25" s="3111"/>
      <c r="E25" s="3111"/>
      <c r="F25" s="3111"/>
      <c r="G25" s="3111"/>
      <c r="H25" s="3110"/>
      <c r="I25" s="3119"/>
      <c r="J25" s="3120"/>
      <c r="K25" s="609" t="s">
        <v>150</v>
      </c>
      <c r="L25" s="3111" t="s">
        <v>151</v>
      </c>
      <c r="M25" s="3110"/>
      <c r="N25" s="3109"/>
      <c r="O25" s="3110"/>
      <c r="P25" s="3109"/>
      <c r="Q25" s="3111"/>
      <c r="R25" s="3111"/>
      <c r="S25" s="3111"/>
      <c r="T25" s="3111" t="s">
        <v>85</v>
      </c>
      <c r="U25" s="3111"/>
      <c r="V25" s="3111"/>
      <c r="W25" s="3110"/>
    </row>
    <row r="26" spans="1:25" s="617" customFormat="1" ht="62.25" customHeight="1" thickBot="1" x14ac:dyDescent="0.3">
      <c r="A26" s="611" t="s">
        <v>512</v>
      </c>
      <c r="B26" s="612" t="s">
        <v>153</v>
      </c>
      <c r="C26" s="613" t="s">
        <v>217</v>
      </c>
      <c r="D26" s="613" t="s">
        <v>218</v>
      </c>
      <c r="E26" s="613" t="s">
        <v>156</v>
      </c>
      <c r="F26" s="613" t="s">
        <v>219</v>
      </c>
      <c r="G26" s="613" t="s">
        <v>220</v>
      </c>
      <c r="H26" s="613" t="s">
        <v>90</v>
      </c>
      <c r="I26" s="581" t="s">
        <v>92</v>
      </c>
      <c r="J26" s="581" t="s">
        <v>93</v>
      </c>
      <c r="K26" s="614" t="s">
        <v>159</v>
      </c>
      <c r="L26" s="614" t="s">
        <v>160</v>
      </c>
      <c r="M26" s="614" t="s">
        <v>161</v>
      </c>
      <c r="N26" s="614" t="s">
        <v>162</v>
      </c>
      <c r="O26" s="581" t="s">
        <v>93</v>
      </c>
      <c r="P26" s="581" t="s">
        <v>4326</v>
      </c>
      <c r="Q26" s="581" t="s">
        <v>104</v>
      </c>
      <c r="R26" s="615" t="s">
        <v>221</v>
      </c>
      <c r="S26" s="666" t="s">
        <v>166</v>
      </c>
      <c r="T26" s="614" t="s">
        <v>108</v>
      </c>
      <c r="U26" s="614" t="s">
        <v>222</v>
      </c>
      <c r="V26" s="614" t="s">
        <v>223</v>
      </c>
      <c r="W26" s="616" t="s">
        <v>111</v>
      </c>
      <c r="X26" s="614" t="s">
        <v>112</v>
      </c>
      <c r="Y26" s="614" t="s">
        <v>113</v>
      </c>
    </row>
    <row r="27" spans="1:25" s="610" customFormat="1" ht="16.5" thickTop="1" x14ac:dyDescent="0.25">
      <c r="A27" s="3112" t="s">
        <v>114</v>
      </c>
      <c r="B27" s="618"/>
      <c r="C27" s="594"/>
      <c r="D27" s="594"/>
      <c r="E27" s="594"/>
      <c r="F27" s="619"/>
      <c r="G27" s="594" t="s">
        <v>170</v>
      </c>
      <c r="H27" s="594"/>
      <c r="I27" s="620" t="s">
        <v>171</v>
      </c>
      <c r="J27" s="620" t="s">
        <v>116</v>
      </c>
      <c r="K27" s="620" t="s">
        <v>117</v>
      </c>
      <c r="L27" s="620" t="s">
        <v>224</v>
      </c>
      <c r="M27" s="620" t="s">
        <v>173</v>
      </c>
      <c r="N27" s="620" t="s">
        <v>171</v>
      </c>
      <c r="O27" s="620" t="s">
        <v>116</v>
      </c>
      <c r="P27" s="594"/>
      <c r="Q27" s="620" t="s">
        <v>225</v>
      </c>
      <c r="R27" s="621" t="s">
        <v>116</v>
      </c>
      <c r="S27" s="620" t="s">
        <v>118</v>
      </c>
      <c r="T27" s="622" t="s">
        <v>588</v>
      </c>
      <c r="U27" s="594"/>
      <c r="V27" s="594" t="s">
        <v>226</v>
      </c>
      <c r="W27" s="623"/>
      <c r="X27" s="594"/>
      <c r="Y27" s="620"/>
    </row>
    <row r="28" spans="1:25" s="610" customFormat="1" x14ac:dyDescent="0.25">
      <c r="A28" s="3113"/>
      <c r="B28" s="624"/>
      <c r="C28" s="624"/>
      <c r="D28" s="624"/>
      <c r="E28" s="624"/>
      <c r="F28" s="625"/>
      <c r="G28" s="594" t="s">
        <v>175</v>
      </c>
      <c r="H28" s="624"/>
      <c r="I28" s="594"/>
      <c r="J28" s="624"/>
      <c r="K28" s="624"/>
      <c r="L28" s="624"/>
      <c r="M28" s="624"/>
      <c r="N28" s="624"/>
      <c r="O28" s="624"/>
      <c r="P28" s="625"/>
      <c r="Q28" s="624"/>
      <c r="R28" s="626"/>
      <c r="S28" s="624"/>
      <c r="T28" s="627"/>
      <c r="U28" s="624"/>
      <c r="V28" s="624"/>
      <c r="W28" s="628"/>
      <c r="X28" s="624"/>
      <c r="Y28" s="624"/>
    </row>
    <row r="29" spans="1:25" s="610" customFormat="1" ht="16.5" thickBot="1" x14ac:dyDescent="0.3">
      <c r="A29" s="629" t="s">
        <v>121</v>
      </c>
      <c r="B29" s="630"/>
      <c r="C29" s="630"/>
      <c r="D29" s="630"/>
      <c r="E29" s="630"/>
      <c r="F29" s="631"/>
      <c r="G29" s="630"/>
      <c r="H29" s="630"/>
      <c r="I29" s="630"/>
      <c r="J29" s="630"/>
      <c r="K29" s="632"/>
      <c r="L29" s="632"/>
      <c r="M29" s="630"/>
      <c r="N29" s="630"/>
      <c r="O29" s="630"/>
      <c r="P29" s="631"/>
      <c r="Q29" s="630"/>
      <c r="R29" s="632"/>
      <c r="S29" s="633"/>
      <c r="T29" s="634"/>
      <c r="U29" s="630"/>
      <c r="V29" s="630"/>
      <c r="W29" s="635"/>
      <c r="X29" s="630"/>
      <c r="Y29" s="630"/>
    </row>
    <row r="30" spans="1:25" s="610" customFormat="1" x14ac:dyDescent="0.25">
      <c r="A30" s="633"/>
      <c r="B30" s="633"/>
      <c r="C30" s="633"/>
      <c r="D30" s="633"/>
      <c r="E30" s="633"/>
      <c r="F30" s="636"/>
      <c r="G30" s="633"/>
      <c r="H30" s="633"/>
      <c r="I30" s="633"/>
      <c r="J30" s="633"/>
      <c r="K30" s="637"/>
      <c r="L30" s="637"/>
      <c r="M30" s="633"/>
      <c r="N30" s="633"/>
      <c r="O30" s="633"/>
      <c r="P30" s="636"/>
      <c r="Q30" s="633"/>
      <c r="R30" s="637"/>
      <c r="S30" s="633"/>
      <c r="T30" s="638"/>
      <c r="U30" s="633"/>
      <c r="V30" s="633"/>
      <c r="W30" s="639"/>
      <c r="X30" s="633"/>
      <c r="Y30" s="633"/>
    </row>
    <row r="31" spans="1:25" s="610" customFormat="1" ht="15.75" customHeight="1" x14ac:dyDescent="0.25">
      <c r="A31" s="3114" t="s">
        <v>675</v>
      </c>
      <c r="B31" s="624" t="s">
        <v>297</v>
      </c>
      <c r="C31" s="624" t="s">
        <v>629</v>
      </c>
      <c r="D31" s="624" t="s">
        <v>6</v>
      </c>
      <c r="E31" s="594" t="s">
        <v>7</v>
      </c>
      <c r="F31" s="625">
        <v>100000000</v>
      </c>
      <c r="G31" s="594"/>
      <c r="H31" s="624" t="s">
        <v>285</v>
      </c>
      <c r="I31" s="594" t="s">
        <v>659</v>
      </c>
      <c r="J31" s="587" t="s">
        <v>660</v>
      </c>
      <c r="K31" s="587"/>
      <c r="L31" s="587" t="s">
        <v>661</v>
      </c>
      <c r="M31" s="587" t="s">
        <v>662</v>
      </c>
      <c r="N31" s="587" t="s">
        <v>663</v>
      </c>
      <c r="O31" s="587" t="s">
        <v>664</v>
      </c>
      <c r="P31" s="625" t="s">
        <v>179</v>
      </c>
      <c r="Q31" s="594" t="s">
        <v>297</v>
      </c>
      <c r="R31" s="594" t="s">
        <v>676</v>
      </c>
      <c r="S31" s="624" t="s">
        <v>665</v>
      </c>
      <c r="T31" s="627" t="s">
        <v>677</v>
      </c>
      <c r="U31" s="627" t="s">
        <v>616</v>
      </c>
      <c r="V31" s="627" t="s">
        <v>678</v>
      </c>
      <c r="W31" s="640" t="s">
        <v>179</v>
      </c>
      <c r="X31" s="624" t="s">
        <v>679</v>
      </c>
      <c r="Y31" s="624" t="s">
        <v>585</v>
      </c>
    </row>
    <row r="32" spans="1:25" s="610" customFormat="1" x14ac:dyDescent="0.25">
      <c r="A32" s="3091"/>
      <c r="B32" s="624"/>
      <c r="C32" s="624"/>
      <c r="D32" s="624"/>
      <c r="E32" s="624"/>
      <c r="F32" s="625"/>
      <c r="G32" s="594"/>
      <c r="H32" s="624"/>
      <c r="I32" s="594"/>
      <c r="J32" s="624"/>
      <c r="K32" s="624"/>
      <c r="L32" s="624"/>
      <c r="M32" s="624"/>
      <c r="N32" s="624"/>
      <c r="O32" s="624"/>
      <c r="P32" s="625"/>
      <c r="Q32" s="624"/>
      <c r="R32" s="626"/>
      <c r="S32" s="624"/>
      <c r="T32" s="627"/>
      <c r="U32" s="624"/>
      <c r="V32" s="624"/>
      <c r="W32" s="628"/>
      <c r="X32" s="624"/>
      <c r="Y32" s="624"/>
    </row>
    <row r="33" spans="1:25" s="610" customFormat="1" x14ac:dyDescent="0.25">
      <c r="A33" s="633"/>
      <c r="B33" s="633"/>
      <c r="C33" s="633"/>
      <c r="D33" s="633"/>
      <c r="E33" s="633"/>
      <c r="F33" s="636"/>
      <c r="G33" s="633"/>
      <c r="H33" s="633"/>
      <c r="I33" s="633"/>
      <c r="J33" s="637"/>
      <c r="K33" s="637"/>
      <c r="L33" s="633"/>
      <c r="M33" s="633"/>
      <c r="N33" s="633"/>
      <c r="O33" s="633"/>
      <c r="P33" s="636"/>
      <c r="Q33" s="633"/>
      <c r="R33" s="637"/>
      <c r="S33" s="633"/>
      <c r="T33" s="638"/>
      <c r="U33" s="633"/>
      <c r="V33" s="633"/>
      <c r="W33" s="639"/>
      <c r="X33" s="633"/>
      <c r="Y33" s="633"/>
    </row>
    <row r="34" spans="1:25" s="646" customFormat="1" x14ac:dyDescent="0.25">
      <c r="A34" s="3115" t="s">
        <v>680</v>
      </c>
      <c r="B34" s="641" t="s">
        <v>297</v>
      </c>
      <c r="C34" s="641" t="s">
        <v>636</v>
      </c>
      <c r="D34" s="641" t="s">
        <v>6</v>
      </c>
      <c r="E34" s="641" t="s">
        <v>7</v>
      </c>
      <c r="F34" s="642">
        <v>150000000</v>
      </c>
      <c r="G34" s="643"/>
      <c r="H34" s="641" t="s">
        <v>285</v>
      </c>
      <c r="I34" s="643" t="s">
        <v>659</v>
      </c>
      <c r="J34" s="641" t="s">
        <v>660</v>
      </c>
      <c r="K34" s="641"/>
      <c r="L34" s="641" t="s">
        <v>661</v>
      </c>
      <c r="M34" s="641" t="s">
        <v>662</v>
      </c>
      <c r="N34" s="641" t="s">
        <v>663</v>
      </c>
      <c r="O34" s="641" t="s">
        <v>664</v>
      </c>
      <c r="P34" s="642" t="s">
        <v>179</v>
      </c>
      <c r="Q34" s="643" t="s">
        <v>297</v>
      </c>
      <c r="R34" s="594" t="s">
        <v>676</v>
      </c>
      <c r="S34" s="624" t="s">
        <v>665</v>
      </c>
      <c r="T34" s="627" t="s">
        <v>677</v>
      </c>
      <c r="U34" s="627" t="s">
        <v>681</v>
      </c>
      <c r="V34" s="627" t="s">
        <v>682</v>
      </c>
      <c r="W34" s="644" t="s">
        <v>179</v>
      </c>
      <c r="X34" s="645" t="s">
        <v>642</v>
      </c>
      <c r="Y34" s="645" t="s">
        <v>585</v>
      </c>
    </row>
    <row r="35" spans="1:25" s="610" customFormat="1" x14ac:dyDescent="0.25">
      <c r="A35" s="3116"/>
      <c r="B35" s="633"/>
      <c r="C35" s="633"/>
      <c r="D35" s="633"/>
      <c r="E35" s="633"/>
      <c r="F35" s="636"/>
      <c r="G35" s="633"/>
      <c r="H35" s="633"/>
      <c r="I35" s="633"/>
      <c r="J35" s="637"/>
      <c r="K35" s="637"/>
      <c r="L35" s="633"/>
      <c r="M35" s="633"/>
      <c r="N35" s="633"/>
      <c r="O35" s="633"/>
      <c r="P35" s="636"/>
      <c r="Q35" s="633"/>
      <c r="R35" s="637"/>
      <c r="S35" s="633"/>
      <c r="T35" s="638"/>
      <c r="U35" s="633"/>
      <c r="V35" s="633"/>
      <c r="W35" s="639"/>
      <c r="X35" s="633"/>
      <c r="Y35" s="633"/>
    </row>
    <row r="36" spans="1:25" s="610" customFormat="1" x14ac:dyDescent="0.25">
      <c r="A36" s="647"/>
      <c r="B36" s="633"/>
      <c r="C36" s="633"/>
      <c r="D36" s="633"/>
      <c r="E36" s="633"/>
      <c r="F36" s="636"/>
      <c r="G36" s="647"/>
      <c r="H36" s="633"/>
      <c r="I36" s="647"/>
      <c r="J36" s="637"/>
      <c r="K36" s="637"/>
      <c r="L36" s="633"/>
      <c r="M36" s="633"/>
      <c r="N36" s="633"/>
      <c r="O36" s="633"/>
      <c r="P36" s="636"/>
      <c r="Q36" s="647"/>
      <c r="R36" s="648"/>
      <c r="S36" s="633"/>
      <c r="T36" s="638"/>
      <c r="U36" s="638"/>
      <c r="V36" s="638"/>
      <c r="W36" s="649"/>
      <c r="X36" s="638"/>
      <c r="Y36" s="638"/>
    </row>
    <row r="37" spans="1:25" s="610" customFormat="1" x14ac:dyDescent="0.25">
      <c r="A37" s="3107" t="s">
        <v>683</v>
      </c>
      <c r="B37" s="650" t="s">
        <v>297</v>
      </c>
      <c r="C37" s="587" t="s">
        <v>644</v>
      </c>
      <c r="D37" s="587" t="s">
        <v>6</v>
      </c>
      <c r="E37" s="587" t="s">
        <v>7</v>
      </c>
      <c r="F37" s="588">
        <v>120000000</v>
      </c>
      <c r="G37" s="584"/>
      <c r="H37" s="587" t="s">
        <v>285</v>
      </c>
      <c r="I37" s="594" t="s">
        <v>659</v>
      </c>
      <c r="J37" s="587" t="s">
        <v>660</v>
      </c>
      <c r="K37" s="587"/>
      <c r="L37" s="587" t="s">
        <v>661</v>
      </c>
      <c r="M37" s="587" t="s">
        <v>662</v>
      </c>
      <c r="N37" s="587" t="s">
        <v>663</v>
      </c>
      <c r="O37" s="587" t="s">
        <v>664</v>
      </c>
      <c r="P37" s="625" t="s">
        <v>179</v>
      </c>
      <c r="Q37" s="594" t="s">
        <v>297</v>
      </c>
      <c r="R37" s="594" t="s">
        <v>676</v>
      </c>
      <c r="S37" s="624" t="s">
        <v>665</v>
      </c>
      <c r="T37" s="627" t="s">
        <v>677</v>
      </c>
      <c r="U37" s="627" t="s">
        <v>616</v>
      </c>
      <c r="V37" s="627" t="s">
        <v>678</v>
      </c>
      <c r="W37" s="640" t="s">
        <v>179</v>
      </c>
      <c r="X37" s="645" t="s">
        <v>642</v>
      </c>
      <c r="Y37" s="627" t="s">
        <v>585</v>
      </c>
    </row>
    <row r="38" spans="1:25" s="610" customFormat="1" x14ac:dyDescent="0.25">
      <c r="A38" s="3108"/>
      <c r="B38" s="650"/>
      <c r="C38" s="587"/>
      <c r="D38" s="587"/>
      <c r="E38" s="587"/>
      <c r="F38" s="588"/>
      <c r="G38" s="584"/>
      <c r="H38" s="587"/>
      <c r="I38" s="594"/>
      <c r="J38" s="651"/>
      <c r="K38" s="651"/>
      <c r="L38" s="587"/>
      <c r="M38" s="587"/>
      <c r="N38" s="587"/>
      <c r="O38" s="587"/>
      <c r="P38" s="625"/>
      <c r="Q38" s="594"/>
      <c r="R38" s="652"/>
      <c r="S38" s="624"/>
      <c r="T38" s="627"/>
      <c r="U38" s="627"/>
      <c r="V38" s="627"/>
      <c r="W38" s="640"/>
      <c r="X38" s="645"/>
      <c r="Y38" s="627"/>
    </row>
    <row r="39" spans="1:25" s="610" customFormat="1" ht="16.5" thickBot="1" x14ac:dyDescent="0.3">
      <c r="A39" s="665"/>
      <c r="B39" s="653"/>
      <c r="C39" s="653"/>
      <c r="D39" s="653"/>
      <c r="E39" s="653"/>
      <c r="F39" s="654"/>
      <c r="G39" s="594"/>
      <c r="H39" s="653"/>
      <c r="I39" s="653"/>
      <c r="J39" s="653"/>
      <c r="K39" s="653"/>
      <c r="L39" s="653"/>
      <c r="M39" s="653"/>
      <c r="N39" s="653"/>
      <c r="O39" s="653"/>
      <c r="P39" s="654"/>
      <c r="Q39" s="653"/>
      <c r="R39" s="655"/>
      <c r="S39" s="667"/>
      <c r="T39" s="656"/>
      <c r="U39" s="656"/>
      <c r="V39" s="656"/>
      <c r="W39" s="657"/>
      <c r="X39" s="656"/>
      <c r="Y39" s="654"/>
    </row>
    <row r="40" spans="1:25" s="610" customFormat="1" ht="16.5" thickTop="1" x14ac:dyDescent="0.25">
      <c r="A40" s="658" t="s">
        <v>144</v>
      </c>
      <c r="B40" s="659"/>
      <c r="C40" s="659"/>
      <c r="D40" s="659"/>
      <c r="E40" s="659"/>
      <c r="F40" s="660">
        <f>SUM(F31:F39)</f>
        <v>370000000</v>
      </c>
      <c r="G40" s="661"/>
      <c r="H40" s="659"/>
      <c r="I40" s="659"/>
      <c r="J40" s="659"/>
      <c r="K40" s="659"/>
      <c r="L40" s="659"/>
      <c r="M40" s="659"/>
      <c r="N40" s="659"/>
      <c r="O40" s="659"/>
      <c r="P40" s="660"/>
      <c r="Q40" s="659"/>
      <c r="R40" s="662"/>
      <c r="S40" s="648"/>
      <c r="T40" s="663"/>
      <c r="U40" s="659"/>
      <c r="V40" s="659"/>
      <c r="W40" s="664"/>
      <c r="X40" s="659"/>
      <c r="Y40" s="660"/>
    </row>
  </sheetData>
  <mergeCells count="23">
    <mergeCell ref="A37:A38"/>
    <mergeCell ref="N25:O25"/>
    <mergeCell ref="P25:S25"/>
    <mergeCell ref="T25:W25"/>
    <mergeCell ref="A27:A28"/>
    <mergeCell ref="A31:A32"/>
    <mergeCell ref="A34:A35"/>
    <mergeCell ref="L25:M25"/>
    <mergeCell ref="I24:J25"/>
    <mergeCell ref="C25:H25"/>
    <mergeCell ref="A1:Y1"/>
    <mergeCell ref="O3:R3"/>
    <mergeCell ref="S3:W3"/>
    <mergeCell ref="A5:A6"/>
    <mergeCell ref="A8:A9"/>
    <mergeCell ref="K3:L3"/>
    <mergeCell ref="M3:N3"/>
    <mergeCell ref="C3:G3"/>
    <mergeCell ref="A17:A18"/>
    <mergeCell ref="A14:A15"/>
    <mergeCell ref="B2:G2"/>
    <mergeCell ref="H2:I3"/>
    <mergeCell ref="A11:A12"/>
  </mergeCells>
  <pageMargins left="0.25" right="0.25" top="0.75" bottom="0.75" header="0.3" footer="0.3"/>
  <pageSetup paperSize="8" scale="85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"/>
  <sheetViews>
    <sheetView topLeftCell="B1" zoomScale="71" zoomScaleNormal="71" workbookViewId="0">
      <selection activeCell="B21" sqref="B21"/>
    </sheetView>
  </sheetViews>
  <sheetFormatPr defaultRowHeight="15" x14ac:dyDescent="0.2"/>
  <cols>
    <col min="1" max="1" width="61.28515625" style="205" customWidth="1"/>
    <col min="2" max="2" width="22.5703125" style="205" customWidth="1"/>
    <col min="3" max="3" width="21.85546875" style="205" customWidth="1"/>
    <col min="4" max="4" width="24.28515625" style="205" customWidth="1"/>
    <col min="5" max="5" width="21" style="205" customWidth="1"/>
    <col min="6" max="6" width="23.5703125" style="205" bestFit="1" customWidth="1"/>
    <col min="7" max="7" width="21.7109375" style="205" customWidth="1"/>
    <col min="8" max="8" width="19.42578125" style="205" customWidth="1"/>
    <col min="9" max="9" width="20.85546875" style="205" customWidth="1"/>
    <col min="10" max="10" width="21.140625" style="205" customWidth="1"/>
    <col min="11" max="11" width="23.85546875" style="205" customWidth="1"/>
    <col min="12" max="12" width="23.5703125" style="205" customWidth="1"/>
    <col min="13" max="13" width="26" style="205" customWidth="1"/>
    <col min="14" max="14" width="25" style="205" customWidth="1"/>
    <col min="15" max="15" width="22.140625" style="205" customWidth="1"/>
    <col min="16" max="16" width="23.85546875" style="205" customWidth="1"/>
    <col min="17" max="17" width="21.42578125" style="205" customWidth="1"/>
    <col min="18" max="18" width="23.5703125" style="205" bestFit="1" customWidth="1"/>
    <col min="19" max="19" width="24.85546875" style="205" customWidth="1"/>
    <col min="20" max="20" width="20.42578125" style="205" customWidth="1"/>
    <col min="21" max="21" width="22.28515625" style="205" customWidth="1"/>
    <col min="22" max="22" width="23.140625" style="205" customWidth="1"/>
    <col min="23" max="23" width="20.42578125" style="205" customWidth="1"/>
    <col min="24" max="24" width="21.5703125" style="205" customWidth="1"/>
    <col min="25" max="25" width="23.5703125" style="205" bestFit="1" customWidth="1"/>
    <col min="26" max="26" width="19.5703125" style="448" bestFit="1" customWidth="1"/>
    <col min="27" max="28" width="9.140625" style="448"/>
    <col min="29" max="16384" width="9.140625" style="205"/>
  </cols>
  <sheetData>
    <row r="1" spans="1:28" s="62" customFormat="1" ht="18" x14ac:dyDescent="0.2">
      <c r="A1" s="2993" t="s">
        <v>6422</v>
      </c>
      <c r="B1" s="2993"/>
      <c r="C1" s="2993"/>
      <c r="D1" s="2993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Z1" s="61"/>
      <c r="AA1" s="61"/>
      <c r="AB1" s="61"/>
    </row>
    <row r="2" spans="1:28" s="62" customFormat="1" ht="18" x14ac:dyDescent="0.2">
      <c r="A2" s="670" t="s">
        <v>4351</v>
      </c>
      <c r="B2" s="342"/>
      <c r="H2" s="2845" t="s">
        <v>147</v>
      </c>
      <c r="I2" s="2846"/>
      <c r="J2" s="76" t="s">
        <v>509</v>
      </c>
      <c r="K2" s="70"/>
      <c r="L2" s="71"/>
      <c r="S2" s="61"/>
      <c r="X2" s="61"/>
      <c r="Y2" s="61"/>
      <c r="Z2" s="61"/>
    </row>
    <row r="3" spans="1:28" s="96" customFormat="1" ht="30" x14ac:dyDescent="0.25">
      <c r="A3" s="671" t="s">
        <v>684</v>
      </c>
      <c r="B3" s="99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559"/>
      <c r="X3" s="97"/>
      <c r="Y3" s="97"/>
      <c r="Z3" s="97"/>
    </row>
    <row r="4" spans="1:28" s="96" customFormat="1" ht="45.75" thickBot="1" x14ac:dyDescent="0.3">
      <c r="A4" s="470" t="s">
        <v>512</v>
      </c>
      <c r="B4" s="101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686</v>
      </c>
      <c r="Q4" s="437" t="s">
        <v>165</v>
      </c>
      <c r="R4" s="457" t="s">
        <v>166</v>
      </c>
      <c r="S4" s="506" t="s">
        <v>167</v>
      </c>
      <c r="T4" s="506" t="s">
        <v>168</v>
      </c>
      <c r="U4" s="506" t="s">
        <v>169</v>
      </c>
      <c r="X4" s="97"/>
      <c r="Y4" s="97"/>
      <c r="Z4" s="97"/>
    </row>
    <row r="5" spans="1:28" s="62" customFormat="1" ht="19.5" customHeight="1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687</v>
      </c>
      <c r="I5" s="231" t="s">
        <v>688</v>
      </c>
      <c r="J5" s="160" t="s">
        <v>117</v>
      </c>
      <c r="K5" s="231" t="s">
        <v>689</v>
      </c>
      <c r="L5" s="231" t="s">
        <v>690</v>
      </c>
      <c r="M5" s="231" t="s">
        <v>691</v>
      </c>
      <c r="N5" s="231" t="s">
        <v>692</v>
      </c>
      <c r="O5" s="380"/>
      <c r="P5" s="231" t="s">
        <v>117</v>
      </c>
      <c r="Q5" s="231" t="s">
        <v>116</v>
      </c>
      <c r="R5" s="672" t="s">
        <v>693</v>
      </c>
      <c r="S5" s="673" t="s">
        <v>694</v>
      </c>
      <c r="T5" s="674"/>
      <c r="U5" s="675"/>
      <c r="X5" s="61"/>
      <c r="Y5" s="61"/>
      <c r="Z5" s="61"/>
    </row>
    <row r="6" spans="1:28" s="62" customFormat="1" ht="19.5" customHeigh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389"/>
      <c r="S6" s="676"/>
      <c r="T6" s="160"/>
      <c r="U6" s="677"/>
      <c r="X6" s="61"/>
      <c r="Y6" s="61"/>
      <c r="Z6" s="61"/>
    </row>
    <row r="7" spans="1:28" s="62" customFormat="1" ht="19.5" customHeight="1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678"/>
      <c r="S7" s="679"/>
      <c r="T7" s="460"/>
      <c r="U7" s="680"/>
      <c r="X7" s="61"/>
      <c r="Y7" s="61"/>
      <c r="Z7" s="61"/>
    </row>
    <row r="8" spans="1:28" s="62" customFormat="1" x14ac:dyDescent="0.2">
      <c r="A8" s="2834" t="s">
        <v>695</v>
      </c>
      <c r="B8" s="681"/>
      <c r="C8" s="380" t="s">
        <v>696</v>
      </c>
      <c r="D8" s="380" t="s">
        <v>697</v>
      </c>
      <c r="E8" s="160" t="s">
        <v>7</v>
      </c>
      <c r="F8" s="160" t="s">
        <v>297</v>
      </c>
      <c r="G8" s="160"/>
      <c r="H8" s="160" t="s">
        <v>698</v>
      </c>
      <c r="I8" s="160"/>
      <c r="J8" s="160" t="s">
        <v>297</v>
      </c>
      <c r="K8" s="160" t="s">
        <v>699</v>
      </c>
      <c r="L8" s="160" t="s">
        <v>700</v>
      </c>
      <c r="M8" s="160" t="s">
        <v>701</v>
      </c>
      <c r="N8" s="160" t="s">
        <v>702</v>
      </c>
      <c r="O8" s="380" t="s">
        <v>697</v>
      </c>
      <c r="P8" s="160" t="s">
        <v>297</v>
      </c>
      <c r="Q8" s="383" t="s">
        <v>703</v>
      </c>
      <c r="R8" s="166" t="s">
        <v>704</v>
      </c>
      <c r="S8" s="381" t="s">
        <v>705</v>
      </c>
      <c r="T8" s="160" t="s">
        <v>706</v>
      </c>
      <c r="U8" s="383" t="s">
        <v>706</v>
      </c>
      <c r="V8" s="682"/>
      <c r="X8" s="61"/>
      <c r="Y8" s="61"/>
      <c r="Z8" s="61"/>
    </row>
    <row r="9" spans="1:28" s="62" customFormat="1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390"/>
      <c r="T9" s="166"/>
      <c r="U9" s="389"/>
      <c r="V9" s="683"/>
      <c r="X9" s="61"/>
      <c r="Y9" s="61"/>
      <c r="Z9" s="61"/>
    </row>
    <row r="10" spans="1:28" s="62" customFormat="1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/>
      <c r="Q10" s="170"/>
      <c r="R10" s="156"/>
      <c r="S10" s="172"/>
      <c r="T10" s="156"/>
      <c r="U10" s="169"/>
      <c r="V10" s="683"/>
      <c r="X10" s="61"/>
      <c r="Y10" s="61"/>
      <c r="Z10" s="61"/>
    </row>
    <row r="11" spans="1:28" s="62" customFormat="1" ht="19.5" customHeight="1" x14ac:dyDescent="0.2">
      <c r="A11" s="2836" t="s">
        <v>708</v>
      </c>
      <c r="B11" s="166"/>
      <c r="C11" s="167" t="s">
        <v>709</v>
      </c>
      <c r="D11" s="167" t="s">
        <v>710</v>
      </c>
      <c r="E11" s="166" t="s">
        <v>7</v>
      </c>
      <c r="F11" s="160" t="s">
        <v>297</v>
      </c>
      <c r="G11" s="166"/>
      <c r="H11" s="160" t="s">
        <v>698</v>
      </c>
      <c r="I11" s="160"/>
      <c r="J11" s="160" t="s">
        <v>297</v>
      </c>
      <c r="K11" s="160" t="s">
        <v>699</v>
      </c>
      <c r="L11" s="160" t="s">
        <v>700</v>
      </c>
      <c r="M11" s="160" t="s">
        <v>701</v>
      </c>
      <c r="N11" s="160" t="s">
        <v>702</v>
      </c>
      <c r="O11" s="167" t="s">
        <v>710</v>
      </c>
      <c r="P11" s="160" t="s">
        <v>297</v>
      </c>
      <c r="Q11" s="383" t="s">
        <v>703</v>
      </c>
      <c r="R11" s="166" t="s">
        <v>704</v>
      </c>
      <c r="S11" s="381" t="s">
        <v>705</v>
      </c>
      <c r="T11" s="160" t="s">
        <v>706</v>
      </c>
      <c r="U11" s="383" t="s">
        <v>706</v>
      </c>
      <c r="V11" s="682"/>
      <c r="X11" s="61"/>
      <c r="Y11" s="61"/>
      <c r="Z11" s="61"/>
    </row>
    <row r="12" spans="1:28" s="62" customFormat="1" x14ac:dyDescent="0.2">
      <c r="A12" s="2904"/>
      <c r="B12" s="166"/>
      <c r="C12" s="167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390"/>
      <c r="T12" s="166"/>
      <c r="U12" s="389"/>
      <c r="V12" s="683"/>
      <c r="X12" s="61"/>
      <c r="Y12" s="61"/>
      <c r="Z12" s="61"/>
    </row>
    <row r="13" spans="1:28" s="62" customFormat="1" ht="19.5" customHeight="1" x14ac:dyDescent="0.2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72"/>
      <c r="T13" s="156"/>
      <c r="U13" s="169"/>
      <c r="V13" s="683"/>
      <c r="X13" s="61"/>
      <c r="Y13" s="61"/>
      <c r="Z13" s="61"/>
    </row>
    <row r="14" spans="1:28" s="62" customFormat="1" ht="19.5" customHeight="1" x14ac:dyDescent="0.2">
      <c r="A14" s="2836" t="s">
        <v>711</v>
      </c>
      <c r="B14" s="166"/>
      <c r="C14" s="167" t="s">
        <v>712</v>
      </c>
      <c r="D14" s="167" t="s">
        <v>713</v>
      </c>
      <c r="E14" s="166" t="s">
        <v>7</v>
      </c>
      <c r="F14" s="160" t="s">
        <v>297</v>
      </c>
      <c r="G14" s="166"/>
      <c r="H14" s="160" t="s">
        <v>698</v>
      </c>
      <c r="I14" s="160"/>
      <c r="J14" s="160" t="s">
        <v>297</v>
      </c>
      <c r="K14" s="160" t="s">
        <v>699</v>
      </c>
      <c r="L14" s="160" t="s">
        <v>700</v>
      </c>
      <c r="M14" s="160" t="s">
        <v>701</v>
      </c>
      <c r="N14" s="160" t="s">
        <v>702</v>
      </c>
      <c r="O14" s="167" t="s">
        <v>713</v>
      </c>
      <c r="P14" s="160" t="s">
        <v>297</v>
      </c>
      <c r="Q14" s="383" t="s">
        <v>703</v>
      </c>
      <c r="R14" s="166" t="s">
        <v>704</v>
      </c>
      <c r="S14" s="381" t="s">
        <v>705</v>
      </c>
      <c r="T14" s="160" t="s">
        <v>706</v>
      </c>
      <c r="U14" s="383" t="s">
        <v>706</v>
      </c>
      <c r="V14" s="682"/>
      <c r="X14" s="61"/>
      <c r="Y14" s="61"/>
      <c r="Z14" s="61"/>
    </row>
    <row r="15" spans="1:28" s="62" customFormat="1" ht="19.5" customHeight="1" x14ac:dyDescent="0.2">
      <c r="A15" s="2904"/>
      <c r="B15" s="166"/>
      <c r="C15" s="167"/>
      <c r="D15" s="167"/>
      <c r="E15" s="166"/>
      <c r="F15" s="160"/>
      <c r="G15" s="166"/>
      <c r="H15" s="160"/>
      <c r="I15" s="166"/>
      <c r="J15" s="166"/>
      <c r="K15" s="166"/>
      <c r="L15" s="166"/>
      <c r="M15" s="166"/>
      <c r="N15" s="166"/>
      <c r="O15" s="167"/>
      <c r="P15" s="166"/>
      <c r="Q15" s="166"/>
      <c r="R15" s="166"/>
      <c r="S15" s="390"/>
      <c r="T15" s="166"/>
      <c r="U15" s="389"/>
      <c r="V15" s="683"/>
      <c r="X15" s="61"/>
      <c r="Y15" s="61"/>
      <c r="Z15" s="61"/>
    </row>
    <row r="16" spans="1:28" s="62" customFormat="1" ht="19.5" customHeight="1" x14ac:dyDescent="0.2">
      <c r="A16" s="156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72"/>
      <c r="T16" s="156"/>
      <c r="U16" s="169"/>
      <c r="V16" s="683"/>
      <c r="X16" s="61"/>
      <c r="Y16" s="61"/>
      <c r="Z16" s="61"/>
    </row>
    <row r="17" spans="1:26" s="62" customFormat="1" ht="19.5" customHeight="1" x14ac:dyDescent="0.2">
      <c r="A17" s="2836" t="s">
        <v>714</v>
      </c>
      <c r="B17" s="166"/>
      <c r="C17" s="167" t="s">
        <v>715</v>
      </c>
      <c r="D17" s="167" t="s">
        <v>716</v>
      </c>
      <c r="E17" s="166" t="s">
        <v>7</v>
      </c>
      <c r="F17" s="160" t="s">
        <v>297</v>
      </c>
      <c r="G17" s="166"/>
      <c r="H17" s="160" t="s">
        <v>698</v>
      </c>
      <c r="I17" s="160"/>
      <c r="J17" s="160" t="s">
        <v>297</v>
      </c>
      <c r="K17" s="160" t="s">
        <v>699</v>
      </c>
      <c r="L17" s="160" t="s">
        <v>700</v>
      </c>
      <c r="M17" s="160" t="s">
        <v>701</v>
      </c>
      <c r="N17" s="160" t="s">
        <v>702</v>
      </c>
      <c r="O17" s="167" t="s">
        <v>716</v>
      </c>
      <c r="P17" s="160" t="s">
        <v>297</v>
      </c>
      <c r="Q17" s="383" t="s">
        <v>703</v>
      </c>
      <c r="R17" s="166" t="s">
        <v>704</v>
      </c>
      <c r="S17" s="381" t="s">
        <v>705</v>
      </c>
      <c r="T17" s="160" t="s">
        <v>706</v>
      </c>
      <c r="U17" s="383" t="s">
        <v>706</v>
      </c>
      <c r="V17" s="682"/>
      <c r="X17" s="61"/>
      <c r="Y17" s="61"/>
      <c r="Z17" s="61"/>
    </row>
    <row r="18" spans="1:26" s="62" customFormat="1" ht="19.5" customHeight="1" x14ac:dyDescent="0.2">
      <c r="A18" s="2904"/>
      <c r="B18" s="166"/>
      <c r="C18" s="167"/>
      <c r="D18" s="167"/>
      <c r="E18" s="166"/>
      <c r="F18" s="160"/>
      <c r="G18" s="166"/>
      <c r="H18" s="160"/>
      <c r="I18" s="166"/>
      <c r="J18" s="166"/>
      <c r="K18" s="166"/>
      <c r="L18" s="166"/>
      <c r="M18" s="166"/>
      <c r="N18" s="166"/>
      <c r="O18" s="167"/>
      <c r="P18" s="166"/>
      <c r="Q18" s="166"/>
      <c r="R18" s="166"/>
      <c r="S18" s="390"/>
      <c r="T18" s="166"/>
      <c r="U18" s="166"/>
      <c r="X18" s="61"/>
      <c r="Y18" s="61"/>
      <c r="Z18" s="61"/>
    </row>
    <row r="19" spans="1:26" s="62" customFormat="1" ht="19.5" customHeight="1" x14ac:dyDescent="0.2">
      <c r="A19" s="156"/>
      <c r="B19" s="156"/>
      <c r="C19" s="158"/>
      <c r="D19" s="158"/>
      <c r="E19" s="156"/>
      <c r="F19" s="156"/>
      <c r="G19" s="156"/>
      <c r="H19" s="156"/>
      <c r="I19" s="156"/>
      <c r="J19" s="169"/>
      <c r="K19" s="169"/>
      <c r="L19" s="156"/>
      <c r="M19" s="156"/>
      <c r="N19" s="156"/>
      <c r="O19" s="158"/>
      <c r="P19" s="156"/>
      <c r="Q19" s="156"/>
      <c r="R19" s="156"/>
      <c r="S19" s="172"/>
      <c r="T19" s="156"/>
      <c r="U19" s="156"/>
      <c r="X19" s="61"/>
      <c r="Y19" s="61"/>
      <c r="Z19" s="61"/>
    </row>
    <row r="20" spans="1:26" s="62" customFormat="1" ht="19.5" customHeight="1" x14ac:dyDescent="0.2">
      <c r="A20" s="2836" t="s">
        <v>717</v>
      </c>
      <c r="B20" s="166"/>
      <c r="C20" s="167"/>
      <c r="D20" s="167" t="s">
        <v>718</v>
      </c>
      <c r="E20" s="166" t="s">
        <v>7</v>
      </c>
      <c r="F20" s="160" t="s">
        <v>297</v>
      </c>
      <c r="G20" s="166"/>
      <c r="H20" s="160" t="s">
        <v>719</v>
      </c>
      <c r="I20" s="166"/>
      <c r="J20" s="166"/>
      <c r="K20" s="166" t="s">
        <v>719</v>
      </c>
      <c r="L20" s="166"/>
      <c r="M20" s="166"/>
      <c r="N20" s="166" t="s">
        <v>719</v>
      </c>
      <c r="O20" s="167" t="s">
        <v>718</v>
      </c>
      <c r="P20" s="166"/>
      <c r="Q20" s="166" t="s">
        <v>719</v>
      </c>
      <c r="R20" s="166"/>
      <c r="S20" s="166"/>
      <c r="T20" s="166"/>
      <c r="U20" s="166" t="s">
        <v>719</v>
      </c>
      <c r="X20" s="61"/>
      <c r="Y20" s="61"/>
      <c r="Z20" s="61"/>
    </row>
    <row r="21" spans="1:26" s="62" customFormat="1" ht="19.5" customHeight="1" x14ac:dyDescent="0.2">
      <c r="A21" s="2904"/>
      <c r="B21" s="166"/>
      <c r="C21" s="167"/>
      <c r="D21" s="167"/>
      <c r="E21" s="166"/>
      <c r="F21" s="160"/>
      <c r="G21" s="166"/>
      <c r="H21" s="160"/>
      <c r="I21" s="166"/>
      <c r="J21" s="166"/>
      <c r="K21" s="166"/>
      <c r="L21" s="166"/>
      <c r="M21" s="166"/>
      <c r="N21" s="166"/>
      <c r="O21" s="167"/>
      <c r="P21" s="166"/>
      <c r="Q21" s="166"/>
      <c r="R21" s="166"/>
      <c r="S21" s="166"/>
      <c r="T21" s="166"/>
      <c r="U21" s="166"/>
      <c r="X21" s="61"/>
      <c r="Y21" s="61"/>
      <c r="Z21" s="61"/>
    </row>
    <row r="22" spans="1:26" s="62" customFormat="1" ht="19.5" customHeight="1" x14ac:dyDescent="0.2">
      <c r="A22" s="156"/>
      <c r="B22" s="156"/>
      <c r="C22" s="158"/>
      <c r="D22" s="158"/>
      <c r="E22" s="156"/>
      <c r="F22" s="156"/>
      <c r="G22" s="156"/>
      <c r="H22" s="156"/>
      <c r="I22" s="156"/>
      <c r="J22" s="169"/>
      <c r="K22" s="169"/>
      <c r="L22" s="156"/>
      <c r="M22" s="156"/>
      <c r="N22" s="156"/>
      <c r="O22" s="158"/>
      <c r="P22" s="156"/>
      <c r="Q22" s="156"/>
      <c r="R22" s="156"/>
      <c r="S22" s="156"/>
      <c r="T22" s="156"/>
      <c r="U22" s="156"/>
      <c r="X22" s="61"/>
      <c r="Y22" s="61"/>
      <c r="Z22" s="61"/>
    </row>
    <row r="23" spans="1:26" s="62" customFormat="1" ht="19.5" customHeight="1" x14ac:dyDescent="0.2">
      <c r="A23" s="2836" t="s">
        <v>720</v>
      </c>
      <c r="B23" s="166"/>
      <c r="C23" s="167"/>
      <c r="D23" s="167" t="s">
        <v>721</v>
      </c>
      <c r="E23" s="166" t="s">
        <v>7</v>
      </c>
      <c r="F23" s="160" t="s">
        <v>297</v>
      </c>
      <c r="G23" s="166"/>
      <c r="H23" s="160" t="s">
        <v>719</v>
      </c>
      <c r="I23" s="166"/>
      <c r="J23" s="166"/>
      <c r="K23" s="166" t="s">
        <v>719</v>
      </c>
      <c r="L23" s="166"/>
      <c r="M23" s="166"/>
      <c r="N23" s="166" t="s">
        <v>719</v>
      </c>
      <c r="O23" s="167" t="s">
        <v>721</v>
      </c>
      <c r="P23" s="166"/>
      <c r="Q23" s="166" t="s">
        <v>719</v>
      </c>
      <c r="R23" s="166"/>
      <c r="S23" s="166"/>
      <c r="T23" s="166"/>
      <c r="U23" s="166" t="s">
        <v>719</v>
      </c>
      <c r="X23" s="61"/>
      <c r="Y23" s="61"/>
      <c r="Z23" s="61"/>
    </row>
    <row r="24" spans="1:26" s="62" customFormat="1" ht="19.5" customHeight="1" x14ac:dyDescent="0.2">
      <c r="A24" s="2904"/>
      <c r="B24" s="166"/>
      <c r="C24" s="167"/>
      <c r="D24" s="167"/>
      <c r="E24" s="166"/>
      <c r="F24" s="160"/>
      <c r="G24" s="166"/>
      <c r="H24" s="160"/>
      <c r="I24" s="166"/>
      <c r="J24" s="166"/>
      <c r="K24" s="166"/>
      <c r="L24" s="166"/>
      <c r="M24" s="166"/>
      <c r="N24" s="166"/>
      <c r="O24" s="167"/>
      <c r="P24" s="166"/>
      <c r="Q24" s="166"/>
      <c r="R24" s="166"/>
      <c r="S24" s="166"/>
      <c r="T24" s="166"/>
      <c r="U24" s="166"/>
      <c r="X24" s="61"/>
      <c r="Y24" s="61"/>
      <c r="Z24" s="61"/>
    </row>
    <row r="25" spans="1:26" s="62" customFormat="1" ht="19.5" customHeight="1" x14ac:dyDescent="0.2">
      <c r="A25" s="156"/>
      <c r="B25" s="156"/>
      <c r="C25" s="158"/>
      <c r="D25" s="158"/>
      <c r="E25" s="156"/>
      <c r="F25" s="156"/>
      <c r="G25" s="156"/>
      <c r="H25" s="156"/>
      <c r="I25" s="156"/>
      <c r="J25" s="169"/>
      <c r="K25" s="169"/>
      <c r="L25" s="156"/>
      <c r="M25" s="156"/>
      <c r="N25" s="156"/>
      <c r="O25" s="158"/>
      <c r="P25" s="156"/>
      <c r="Q25" s="156"/>
      <c r="R25" s="156"/>
      <c r="S25" s="156"/>
      <c r="T25" s="156"/>
      <c r="U25" s="156"/>
      <c r="X25" s="61"/>
      <c r="Y25" s="61"/>
      <c r="Z25" s="61"/>
    </row>
    <row r="26" spans="1:26" s="62" customFormat="1" ht="19.5" customHeight="1" x14ac:dyDescent="0.2">
      <c r="A26" s="2836" t="s">
        <v>722</v>
      </c>
      <c r="B26" s="166"/>
      <c r="C26" s="167"/>
      <c r="D26" s="167" t="s">
        <v>723</v>
      </c>
      <c r="E26" s="166" t="s">
        <v>7</v>
      </c>
      <c r="F26" s="160" t="s">
        <v>297</v>
      </c>
      <c r="G26" s="166"/>
      <c r="H26" s="160" t="s">
        <v>719</v>
      </c>
      <c r="I26" s="166"/>
      <c r="J26" s="166"/>
      <c r="K26" s="166" t="s">
        <v>719</v>
      </c>
      <c r="L26" s="166"/>
      <c r="M26" s="166"/>
      <c r="N26" s="166" t="s">
        <v>719</v>
      </c>
      <c r="O26" s="167" t="s">
        <v>723</v>
      </c>
      <c r="P26" s="166"/>
      <c r="Q26" s="166" t="s">
        <v>719</v>
      </c>
      <c r="R26" s="166"/>
      <c r="S26" s="166"/>
      <c r="T26" s="166"/>
      <c r="U26" s="166" t="s">
        <v>719</v>
      </c>
      <c r="X26" s="61"/>
      <c r="Y26" s="61"/>
      <c r="Z26" s="61"/>
    </row>
    <row r="27" spans="1:26" s="62" customFormat="1" ht="19.5" customHeight="1" x14ac:dyDescent="0.2">
      <c r="A27" s="2904"/>
      <c r="B27" s="166"/>
      <c r="C27" s="167"/>
      <c r="D27" s="167"/>
      <c r="E27" s="166"/>
      <c r="F27" s="160"/>
      <c r="G27" s="166"/>
      <c r="H27" s="160"/>
      <c r="I27" s="166"/>
      <c r="J27" s="166"/>
      <c r="K27" s="166"/>
      <c r="L27" s="166"/>
      <c r="M27" s="166"/>
      <c r="N27" s="166"/>
      <c r="O27" s="167"/>
      <c r="P27" s="166"/>
      <c r="Q27" s="166"/>
      <c r="R27" s="166"/>
      <c r="S27" s="166"/>
      <c r="T27" s="166"/>
      <c r="U27" s="166"/>
      <c r="X27" s="61"/>
      <c r="Y27" s="61"/>
      <c r="Z27" s="61"/>
    </row>
    <row r="28" spans="1:26" s="62" customFormat="1" ht="19.5" customHeight="1" x14ac:dyDescent="0.2">
      <c r="A28" s="156"/>
      <c r="B28" s="156"/>
      <c r="C28" s="158"/>
      <c r="D28" s="158"/>
      <c r="E28" s="156"/>
      <c r="F28" s="156"/>
      <c r="G28" s="156"/>
      <c r="H28" s="156"/>
      <c r="I28" s="156"/>
      <c r="J28" s="169"/>
      <c r="K28" s="169"/>
      <c r="L28" s="156"/>
      <c r="M28" s="156"/>
      <c r="N28" s="156"/>
      <c r="O28" s="158"/>
      <c r="P28" s="156"/>
      <c r="Q28" s="156"/>
      <c r="R28" s="156"/>
      <c r="S28" s="156"/>
      <c r="T28" s="156"/>
      <c r="U28" s="156"/>
      <c r="X28" s="61"/>
      <c r="Y28" s="61"/>
      <c r="Z28" s="61"/>
    </row>
    <row r="29" spans="1:26" s="62" customFormat="1" ht="19.5" customHeight="1" x14ac:dyDescent="0.2">
      <c r="A29" s="2836" t="s">
        <v>724</v>
      </c>
      <c r="B29" s="166"/>
      <c r="C29" s="167" t="s">
        <v>725</v>
      </c>
      <c r="D29" s="167" t="s">
        <v>726</v>
      </c>
      <c r="E29" s="166" t="s">
        <v>7</v>
      </c>
      <c r="F29" s="160" t="s">
        <v>297</v>
      </c>
      <c r="G29" s="166"/>
      <c r="H29" s="160" t="s">
        <v>698</v>
      </c>
      <c r="I29" s="160"/>
      <c r="J29" s="160" t="s">
        <v>297</v>
      </c>
      <c r="K29" s="160" t="s">
        <v>699</v>
      </c>
      <c r="L29" s="160" t="s">
        <v>700</v>
      </c>
      <c r="M29" s="160" t="s">
        <v>701</v>
      </c>
      <c r="N29" s="160" t="s">
        <v>702</v>
      </c>
      <c r="O29" s="684">
        <v>28000000</v>
      </c>
      <c r="P29" s="160" t="s">
        <v>297</v>
      </c>
      <c r="Q29" s="383" t="s">
        <v>703</v>
      </c>
      <c r="R29" s="383" t="s">
        <v>704</v>
      </c>
      <c r="S29" s="381" t="s">
        <v>705</v>
      </c>
      <c r="T29" s="160" t="s">
        <v>706</v>
      </c>
      <c r="U29" s="160" t="s">
        <v>706</v>
      </c>
      <c r="X29" s="61"/>
      <c r="Y29" s="61"/>
      <c r="Z29" s="61"/>
    </row>
    <row r="30" spans="1:26" s="62" customFormat="1" ht="19.5" customHeight="1" x14ac:dyDescent="0.2">
      <c r="A30" s="2904"/>
      <c r="B30" s="166"/>
      <c r="C30" s="167"/>
      <c r="D30" s="167"/>
      <c r="E30" s="166"/>
      <c r="F30" s="160"/>
      <c r="G30" s="166"/>
      <c r="H30" s="160"/>
      <c r="I30" s="166"/>
      <c r="J30" s="166"/>
      <c r="K30" s="166"/>
      <c r="L30" s="166"/>
      <c r="M30" s="166"/>
      <c r="N30" s="166"/>
      <c r="O30" s="167"/>
      <c r="P30" s="166"/>
      <c r="Q30" s="166"/>
      <c r="R30" s="166"/>
      <c r="S30" s="166"/>
      <c r="T30" s="166"/>
      <c r="U30" s="166"/>
      <c r="X30" s="61"/>
      <c r="Y30" s="61"/>
      <c r="Z30" s="61"/>
    </row>
    <row r="31" spans="1:26" s="62" customFormat="1" ht="19.5" customHeight="1" x14ac:dyDescent="0.2">
      <c r="A31" s="156"/>
      <c r="B31" s="156"/>
      <c r="C31" s="158"/>
      <c r="D31" s="158"/>
      <c r="E31" s="156"/>
      <c r="F31" s="156"/>
      <c r="G31" s="156"/>
      <c r="H31" s="156"/>
      <c r="I31" s="156"/>
      <c r="J31" s="169"/>
      <c r="K31" s="169"/>
      <c r="L31" s="156"/>
      <c r="M31" s="156"/>
      <c r="N31" s="156"/>
      <c r="O31" s="158"/>
      <c r="P31" s="156"/>
      <c r="Q31" s="156"/>
      <c r="R31" s="156"/>
      <c r="S31" s="156"/>
      <c r="T31" s="156"/>
      <c r="U31" s="156"/>
      <c r="X31" s="61"/>
      <c r="Y31" s="61"/>
      <c r="Z31" s="61"/>
    </row>
    <row r="32" spans="1:26" s="62" customFormat="1" ht="19.5" customHeight="1" x14ac:dyDescent="0.2">
      <c r="A32" s="2836"/>
      <c r="B32" s="166"/>
      <c r="C32" s="167"/>
      <c r="D32" s="167"/>
      <c r="E32" s="166"/>
      <c r="F32" s="160"/>
      <c r="G32" s="166"/>
      <c r="H32" s="160"/>
      <c r="I32" s="166"/>
      <c r="J32" s="166"/>
      <c r="K32" s="166"/>
      <c r="L32" s="166"/>
      <c r="M32" s="166"/>
      <c r="N32" s="166"/>
      <c r="O32" s="167"/>
      <c r="P32" s="166"/>
      <c r="Q32" s="166"/>
      <c r="R32" s="166"/>
      <c r="S32" s="160"/>
      <c r="T32" s="160"/>
      <c r="U32" s="160"/>
      <c r="X32" s="61"/>
      <c r="Y32" s="61"/>
      <c r="Z32" s="61"/>
    </row>
    <row r="33" spans="1:28" s="62" customFormat="1" ht="19.5" customHeight="1" thickBot="1" x14ac:dyDescent="0.25">
      <c r="A33" s="2949"/>
      <c r="B33" s="194"/>
      <c r="C33" s="408"/>
      <c r="D33" s="408"/>
      <c r="E33" s="503"/>
      <c r="F33" s="160"/>
      <c r="G33" s="194"/>
      <c r="H33" s="160"/>
      <c r="I33" s="194"/>
      <c r="J33" s="194"/>
      <c r="K33" s="194"/>
      <c r="L33" s="194"/>
      <c r="M33" s="194"/>
      <c r="N33" s="194"/>
      <c r="O33" s="408"/>
      <c r="P33" s="194"/>
      <c r="Q33" s="194"/>
      <c r="R33" s="194"/>
      <c r="S33" s="503"/>
      <c r="T33" s="503"/>
      <c r="U33" s="503"/>
      <c r="X33" s="61"/>
      <c r="Y33" s="61"/>
      <c r="Z33" s="61"/>
    </row>
    <row r="34" spans="1:28" s="62" customFormat="1" ht="19.5" customHeight="1" thickTop="1" x14ac:dyDescent="0.2">
      <c r="A34" s="174" t="s">
        <v>144</v>
      </c>
      <c r="B34" s="176"/>
      <c r="C34" s="173" t="e">
        <f>C8+C11+C14+C17+C20+C23+C26+C29+C32</f>
        <v>#VALUE!</v>
      </c>
      <c r="D34" s="152" t="s">
        <v>727</v>
      </c>
      <c r="E34" s="153"/>
      <c r="F34" s="175"/>
      <c r="G34" s="176"/>
      <c r="H34" s="175"/>
      <c r="I34" s="176"/>
      <c r="J34" s="176"/>
      <c r="K34" s="176"/>
      <c r="L34" s="176"/>
      <c r="M34" s="176"/>
      <c r="N34" s="176"/>
      <c r="O34" s="685" t="s">
        <v>727</v>
      </c>
      <c r="P34" s="176"/>
      <c r="Q34" s="176"/>
      <c r="R34" s="176"/>
      <c r="S34" s="163"/>
      <c r="T34" s="163"/>
      <c r="U34" s="163"/>
      <c r="X34" s="150"/>
      <c r="Y34" s="61"/>
      <c r="Z34" s="61"/>
    </row>
    <row r="35" spans="1:28" x14ac:dyDescent="0.2">
      <c r="X35" s="448"/>
      <c r="Y35" s="448"/>
      <c r="AA35" s="205"/>
      <c r="AB35" s="205"/>
    </row>
    <row r="37" spans="1:28" s="62" customFormat="1" ht="18" x14ac:dyDescent="0.2">
      <c r="A37" s="3062" t="s">
        <v>4350</v>
      </c>
      <c r="B37" s="3062"/>
      <c r="C37" s="3062"/>
      <c r="D37" s="3062"/>
      <c r="F37" s="686"/>
      <c r="G37" s="196" t="s">
        <v>728</v>
      </c>
      <c r="H37" s="196"/>
      <c r="I37" s="2845" t="s">
        <v>147</v>
      </c>
      <c r="J37" s="2846"/>
      <c r="K37" s="76" t="s">
        <v>509</v>
      </c>
      <c r="L37" s="70"/>
      <c r="M37" s="71"/>
      <c r="U37" s="61"/>
      <c r="Y37" s="61"/>
      <c r="Z37" s="61"/>
      <c r="AA37" s="61"/>
    </row>
    <row r="38" spans="1:28" s="62" customFormat="1" ht="85.5" customHeight="1" x14ac:dyDescent="0.2">
      <c r="A38" s="95" t="s">
        <v>729</v>
      </c>
      <c r="B38" s="151"/>
      <c r="C38" s="2902" t="s">
        <v>215</v>
      </c>
      <c r="D38" s="2902"/>
      <c r="E38" s="2902"/>
      <c r="F38" s="2902"/>
      <c r="G38" s="2902"/>
      <c r="H38" s="2903"/>
      <c r="I38" s="2847"/>
      <c r="J38" s="2848"/>
      <c r="K38" s="101" t="s">
        <v>150</v>
      </c>
      <c r="L38" s="2902" t="s">
        <v>151</v>
      </c>
      <c r="M38" s="2903"/>
      <c r="N38" s="2909" t="s">
        <v>152</v>
      </c>
      <c r="O38" s="2903"/>
      <c r="P38" s="87"/>
      <c r="Q38" s="2909" t="s">
        <v>84</v>
      </c>
      <c r="R38" s="2902"/>
      <c r="S38" s="2902"/>
      <c r="T38" s="2902"/>
      <c r="U38" s="3121" t="s">
        <v>85</v>
      </c>
      <c r="V38" s="2989"/>
      <c r="W38" s="2989"/>
      <c r="X38" s="2989"/>
      <c r="Y38" s="61"/>
      <c r="Z38" s="61"/>
      <c r="AA38" s="61"/>
    </row>
    <row r="39" spans="1:28" s="458" customFormat="1" ht="103.5" customHeight="1" thickBot="1" x14ac:dyDescent="0.3">
      <c r="A39" s="245" t="s">
        <v>512</v>
      </c>
      <c r="B39" s="506" t="s">
        <v>153</v>
      </c>
      <c r="C39" s="451" t="s">
        <v>217</v>
      </c>
      <c r="D39" s="451" t="s">
        <v>218</v>
      </c>
      <c r="E39" s="451" t="s">
        <v>156</v>
      </c>
      <c r="F39" s="697" t="s">
        <v>219</v>
      </c>
      <c r="G39" s="451" t="s">
        <v>220</v>
      </c>
      <c r="H39" s="451" t="s">
        <v>730</v>
      </c>
      <c r="I39" s="437" t="s">
        <v>92</v>
      </c>
      <c r="J39" s="437" t="s">
        <v>93</v>
      </c>
      <c r="K39" s="453" t="s">
        <v>159</v>
      </c>
      <c r="L39" s="453" t="s">
        <v>160</v>
      </c>
      <c r="M39" s="453" t="s">
        <v>161</v>
      </c>
      <c r="N39" s="453" t="s">
        <v>162</v>
      </c>
      <c r="O39" s="437" t="s">
        <v>731</v>
      </c>
      <c r="P39" s="451" t="s">
        <v>91</v>
      </c>
      <c r="Q39" s="437" t="s">
        <v>4325</v>
      </c>
      <c r="R39" s="437" t="s">
        <v>732</v>
      </c>
      <c r="S39" s="457" t="s">
        <v>221</v>
      </c>
      <c r="T39" s="687" t="s">
        <v>166</v>
      </c>
      <c r="U39" s="101" t="s">
        <v>108</v>
      </c>
      <c r="V39" s="101" t="s">
        <v>222</v>
      </c>
      <c r="W39" s="101" t="s">
        <v>223</v>
      </c>
      <c r="X39" s="101" t="s">
        <v>111</v>
      </c>
      <c r="Y39" s="337"/>
      <c r="Z39" s="337"/>
      <c r="AA39" s="337"/>
    </row>
    <row r="40" spans="1:28" s="62" customFormat="1" ht="15.75" thickTop="1" x14ac:dyDescent="0.2">
      <c r="A40" s="2825" t="s">
        <v>114</v>
      </c>
      <c r="B40" s="459"/>
      <c r="C40" s="160"/>
      <c r="D40" s="160"/>
      <c r="E40" s="160"/>
      <c r="F40" s="688"/>
      <c r="G40" s="160" t="s">
        <v>170</v>
      </c>
      <c r="H40" s="160"/>
      <c r="I40" s="231" t="s">
        <v>689</v>
      </c>
      <c r="J40" s="231" t="s">
        <v>733</v>
      </c>
      <c r="K40" s="231" t="s">
        <v>117</v>
      </c>
      <c r="L40" s="231" t="s">
        <v>734</v>
      </c>
      <c r="M40" s="231" t="s">
        <v>690</v>
      </c>
      <c r="N40" s="231" t="s">
        <v>691</v>
      </c>
      <c r="O40" s="231" t="s">
        <v>735</v>
      </c>
      <c r="P40" s="165" t="s">
        <v>27</v>
      </c>
      <c r="Q40" s="160"/>
      <c r="R40" s="231" t="s">
        <v>736</v>
      </c>
      <c r="S40" s="383" t="s">
        <v>737</v>
      </c>
      <c r="T40" s="672" t="s">
        <v>117</v>
      </c>
      <c r="U40" s="166" t="s">
        <v>694</v>
      </c>
      <c r="V40" s="166"/>
      <c r="W40" s="166"/>
      <c r="X40" s="166"/>
      <c r="Y40" s="61"/>
      <c r="Z40" s="61"/>
      <c r="AA40" s="61"/>
    </row>
    <row r="41" spans="1:28" s="62" customFormat="1" ht="29.25" customHeight="1" x14ac:dyDescent="0.2">
      <c r="A41" s="2842"/>
      <c r="B41" s="166"/>
      <c r="C41" s="166"/>
      <c r="D41" s="166"/>
      <c r="E41" s="166"/>
      <c r="F41" s="684"/>
      <c r="G41" s="160" t="s">
        <v>175</v>
      </c>
      <c r="H41" s="166"/>
      <c r="I41" s="160"/>
      <c r="J41" s="166"/>
      <c r="K41" s="166"/>
      <c r="L41" s="166"/>
      <c r="M41" s="166"/>
      <c r="N41" s="166"/>
      <c r="O41" s="166"/>
      <c r="P41" s="168" t="s">
        <v>31</v>
      </c>
      <c r="Q41" s="167"/>
      <c r="R41" s="166"/>
      <c r="S41" s="389"/>
      <c r="T41" s="389"/>
      <c r="U41" s="166"/>
      <c r="V41" s="166"/>
      <c r="W41" s="166"/>
      <c r="X41" s="166"/>
      <c r="Y41" s="61"/>
      <c r="Z41" s="61"/>
      <c r="AA41" s="61"/>
    </row>
    <row r="42" spans="1:28" s="62" customFormat="1" ht="14.25" customHeight="1" thickBot="1" x14ac:dyDescent="0.25">
      <c r="A42" s="500" t="s">
        <v>121</v>
      </c>
      <c r="B42" s="460"/>
      <c r="C42" s="460"/>
      <c r="D42" s="460"/>
      <c r="E42" s="460"/>
      <c r="F42" s="689"/>
      <c r="G42" s="460"/>
      <c r="H42" s="460"/>
      <c r="I42" s="460"/>
      <c r="J42" s="460"/>
      <c r="K42" s="461"/>
      <c r="L42" s="461"/>
      <c r="M42" s="460"/>
      <c r="N42" s="460"/>
      <c r="O42" s="460"/>
      <c r="P42" s="460"/>
      <c r="Q42" s="402"/>
      <c r="R42" s="460"/>
      <c r="S42" s="461"/>
      <c r="T42" s="461"/>
      <c r="U42" s="156"/>
      <c r="V42" s="156"/>
      <c r="W42" s="156"/>
      <c r="X42" s="156"/>
      <c r="Y42" s="61"/>
      <c r="Z42" s="61"/>
      <c r="AA42" s="61"/>
    </row>
    <row r="43" spans="1:28" s="62" customFormat="1" ht="19.5" customHeight="1" x14ac:dyDescent="0.2">
      <c r="A43" s="3122" t="s">
        <v>738</v>
      </c>
      <c r="B43" s="160" t="s">
        <v>739</v>
      </c>
      <c r="C43" s="166"/>
      <c r="D43" s="166"/>
      <c r="E43" s="690"/>
      <c r="F43" s="684" t="s">
        <v>740</v>
      </c>
      <c r="G43" s="160"/>
      <c r="H43" s="166"/>
      <c r="I43" s="160"/>
      <c r="J43" s="166"/>
      <c r="K43" s="160"/>
      <c r="L43" s="166"/>
      <c r="M43" s="160"/>
      <c r="N43" s="160"/>
      <c r="O43" s="166"/>
      <c r="P43" s="168"/>
      <c r="Q43" s="166"/>
      <c r="R43" s="160"/>
      <c r="S43" s="383"/>
      <c r="T43" s="383"/>
      <c r="U43" s="166"/>
      <c r="V43" s="166"/>
      <c r="W43" s="166"/>
      <c r="X43" s="166"/>
      <c r="Y43" s="61"/>
      <c r="Z43" s="61"/>
      <c r="AA43" s="61"/>
    </row>
    <row r="44" spans="1:28" s="62" customFormat="1" ht="54.75" customHeight="1" x14ac:dyDescent="0.2">
      <c r="A44" s="3123"/>
      <c r="B44" s="166"/>
      <c r="C44" s="166"/>
      <c r="D44" s="166"/>
      <c r="E44" s="166"/>
      <c r="F44" s="684"/>
      <c r="G44" s="160"/>
      <c r="H44" s="166"/>
      <c r="I44" s="160"/>
      <c r="J44" s="166"/>
      <c r="K44" s="166"/>
      <c r="L44" s="166"/>
      <c r="M44" s="166"/>
      <c r="N44" s="166"/>
      <c r="O44" s="166"/>
      <c r="P44" s="168"/>
      <c r="Q44" s="167"/>
      <c r="R44" s="166"/>
      <c r="S44" s="389"/>
      <c r="T44" s="389"/>
      <c r="U44" s="166"/>
      <c r="V44" s="166"/>
      <c r="W44" s="166"/>
      <c r="X44" s="167"/>
      <c r="Y44" s="61"/>
      <c r="Z44" s="61"/>
      <c r="AA44" s="61"/>
    </row>
    <row r="45" spans="1:28" s="62" customFormat="1" ht="19.5" customHeight="1" x14ac:dyDescent="0.2">
      <c r="A45" s="156"/>
      <c r="B45" s="156"/>
      <c r="C45" s="156"/>
      <c r="D45" s="156"/>
      <c r="E45" s="156"/>
      <c r="F45" s="691"/>
      <c r="G45" s="156"/>
      <c r="H45" s="156"/>
      <c r="I45" s="156"/>
      <c r="J45" s="169"/>
      <c r="K45" s="169"/>
      <c r="L45" s="156"/>
      <c r="M45" s="156"/>
      <c r="N45" s="156"/>
      <c r="O45" s="156"/>
      <c r="P45" s="156"/>
      <c r="Q45" s="158"/>
      <c r="R45" s="156"/>
      <c r="S45" s="169"/>
      <c r="T45" s="169"/>
      <c r="U45" s="156"/>
      <c r="V45" s="156"/>
      <c r="W45" s="156"/>
      <c r="X45" s="156"/>
      <c r="Y45" s="61"/>
      <c r="Z45" s="61"/>
      <c r="AA45" s="61"/>
    </row>
    <row r="46" spans="1:28" s="62" customFormat="1" ht="30" x14ac:dyDescent="0.2">
      <c r="A46" s="189" t="s">
        <v>741</v>
      </c>
      <c r="B46" s="160"/>
      <c r="C46" s="166" t="s">
        <v>178</v>
      </c>
      <c r="D46" s="166" t="s">
        <v>6</v>
      </c>
      <c r="E46" s="160" t="s">
        <v>7</v>
      </c>
      <c r="F46" s="684">
        <v>40000000</v>
      </c>
      <c r="G46" s="160" t="s">
        <v>179</v>
      </c>
      <c r="H46" s="160" t="s">
        <v>285</v>
      </c>
      <c r="I46" s="160" t="s">
        <v>698</v>
      </c>
      <c r="J46" s="160"/>
      <c r="K46" s="160" t="s">
        <v>297</v>
      </c>
      <c r="L46" s="160" t="s">
        <v>699</v>
      </c>
      <c r="M46" s="160" t="s">
        <v>700</v>
      </c>
      <c r="N46" s="160" t="s">
        <v>701</v>
      </c>
      <c r="O46" s="160" t="s">
        <v>702</v>
      </c>
      <c r="P46" s="165" t="s">
        <v>27</v>
      </c>
      <c r="Q46" s="684">
        <v>40000000</v>
      </c>
      <c r="R46" s="160" t="s">
        <v>297</v>
      </c>
      <c r="S46" s="383" t="s">
        <v>703</v>
      </c>
      <c r="T46" s="383" t="s">
        <v>704</v>
      </c>
      <c r="U46" s="166" t="s">
        <v>705</v>
      </c>
      <c r="V46" s="166" t="s">
        <v>706</v>
      </c>
      <c r="W46" s="166" t="s">
        <v>706</v>
      </c>
      <c r="X46" s="684">
        <v>40000000</v>
      </c>
      <c r="Y46" s="61"/>
      <c r="Z46" s="61"/>
      <c r="AA46" s="61"/>
    </row>
    <row r="47" spans="1:28" s="62" customFormat="1" x14ac:dyDescent="0.2">
      <c r="A47" s="189"/>
      <c r="B47" s="166"/>
      <c r="E47" s="166"/>
      <c r="F47" s="686"/>
      <c r="G47" s="160"/>
      <c r="H47" s="166"/>
      <c r="I47" s="160" t="s">
        <v>698</v>
      </c>
      <c r="J47" s="160"/>
      <c r="K47" s="160"/>
      <c r="L47" s="160"/>
      <c r="M47" s="160"/>
      <c r="N47" s="160"/>
      <c r="O47" s="160"/>
      <c r="P47" s="168" t="s">
        <v>31</v>
      </c>
      <c r="Q47" s="686"/>
      <c r="R47" s="160"/>
      <c r="S47" s="383"/>
      <c r="T47" s="383"/>
      <c r="U47" s="166"/>
      <c r="V47" s="166"/>
      <c r="W47" s="166"/>
      <c r="X47" s="691"/>
      <c r="Y47" s="61"/>
      <c r="Z47" s="61"/>
      <c r="AA47" s="61"/>
    </row>
    <row r="48" spans="1:28" s="62" customFormat="1" ht="19.5" customHeight="1" x14ac:dyDescent="0.2">
      <c r="A48" s="156"/>
      <c r="B48" s="156"/>
      <c r="C48" s="156"/>
      <c r="D48" s="156"/>
      <c r="E48" s="156"/>
      <c r="F48" s="691"/>
      <c r="G48" s="156"/>
      <c r="H48" s="156"/>
      <c r="I48" s="156"/>
      <c r="J48" s="156"/>
      <c r="K48" s="169"/>
      <c r="L48" s="169"/>
      <c r="M48" s="156"/>
      <c r="N48" s="156"/>
      <c r="O48" s="156"/>
      <c r="P48" s="156"/>
      <c r="Q48" s="691"/>
      <c r="R48" s="156"/>
      <c r="S48" s="169"/>
      <c r="T48" s="169"/>
      <c r="U48" s="156"/>
      <c r="V48" s="156"/>
      <c r="W48" s="156"/>
      <c r="X48" s="691"/>
      <c r="Y48" s="61"/>
      <c r="Z48" s="61"/>
      <c r="AA48" s="61"/>
    </row>
    <row r="49" spans="1:27" s="62" customFormat="1" ht="19.5" customHeight="1" x14ac:dyDescent="0.2">
      <c r="A49" s="2836" t="s">
        <v>742</v>
      </c>
      <c r="B49" s="166" t="s">
        <v>365</v>
      </c>
      <c r="C49" s="166" t="s">
        <v>193</v>
      </c>
      <c r="D49" s="166" t="s">
        <v>6</v>
      </c>
      <c r="E49" s="166" t="s">
        <v>7</v>
      </c>
      <c r="F49" s="684">
        <v>45000000</v>
      </c>
      <c r="G49" s="160" t="s">
        <v>179</v>
      </c>
      <c r="H49" s="166" t="s">
        <v>285</v>
      </c>
      <c r="I49" s="160" t="s">
        <v>698</v>
      </c>
      <c r="J49" s="160"/>
      <c r="K49" s="160" t="s">
        <v>297</v>
      </c>
      <c r="L49" s="160" t="s">
        <v>699</v>
      </c>
      <c r="M49" s="160" t="s">
        <v>700</v>
      </c>
      <c r="N49" s="160" t="s">
        <v>701</v>
      </c>
      <c r="O49" s="160" t="s">
        <v>702</v>
      </c>
      <c r="P49" s="165" t="s">
        <v>27</v>
      </c>
      <c r="Q49" s="684">
        <v>45000000</v>
      </c>
      <c r="R49" s="160" t="s">
        <v>297</v>
      </c>
      <c r="S49" s="383" t="s">
        <v>703</v>
      </c>
      <c r="T49" s="383" t="s">
        <v>704</v>
      </c>
      <c r="U49" s="166" t="s">
        <v>743</v>
      </c>
      <c r="V49" s="166" t="s">
        <v>706</v>
      </c>
      <c r="W49" s="166" t="s">
        <v>706</v>
      </c>
      <c r="X49" s="684">
        <v>45000000</v>
      </c>
      <c r="Y49" s="61"/>
      <c r="Z49" s="61"/>
      <c r="AA49" s="61"/>
    </row>
    <row r="50" spans="1:27" s="62" customFormat="1" ht="50.25" customHeight="1" x14ac:dyDescent="0.2">
      <c r="A50" s="2904"/>
      <c r="B50" s="166"/>
      <c r="C50" s="166"/>
      <c r="D50" s="166"/>
      <c r="E50" s="166"/>
      <c r="F50" s="684"/>
      <c r="G50" s="160"/>
      <c r="H50" s="166"/>
      <c r="I50" s="160" t="s">
        <v>698</v>
      </c>
      <c r="J50" s="160"/>
      <c r="K50" s="160"/>
      <c r="L50" s="160"/>
      <c r="M50" s="160"/>
      <c r="N50" s="160"/>
      <c r="O50" s="160"/>
      <c r="P50" s="168" t="s">
        <v>31</v>
      </c>
      <c r="Q50" s="686"/>
      <c r="R50" s="160"/>
      <c r="S50" s="383"/>
      <c r="T50" s="383"/>
      <c r="U50" s="166"/>
      <c r="V50" s="166"/>
      <c r="W50" s="166"/>
      <c r="X50" s="691"/>
      <c r="Y50" s="61"/>
      <c r="Z50" s="61"/>
      <c r="AA50" s="61"/>
    </row>
    <row r="51" spans="1:27" s="62" customFormat="1" ht="19.5" customHeight="1" x14ac:dyDescent="0.2">
      <c r="A51" s="156"/>
      <c r="B51" s="156"/>
      <c r="C51" s="156"/>
      <c r="D51" s="156"/>
      <c r="E51" s="156"/>
      <c r="F51" s="691"/>
      <c r="G51" s="156"/>
      <c r="H51" s="156"/>
      <c r="I51" s="156"/>
      <c r="J51" s="169"/>
      <c r="K51" s="169"/>
      <c r="L51" s="156"/>
      <c r="M51" s="156"/>
      <c r="N51" s="156"/>
      <c r="O51" s="156"/>
      <c r="P51" s="156"/>
      <c r="Q51" s="691"/>
      <c r="R51" s="156"/>
      <c r="S51" s="169"/>
      <c r="T51" s="169"/>
      <c r="U51" s="156"/>
      <c r="V51" s="156"/>
      <c r="W51" s="158"/>
      <c r="X51" s="691"/>
      <c r="Y51" s="61"/>
      <c r="Z51" s="61"/>
      <c r="AA51" s="61"/>
    </row>
    <row r="52" spans="1:27" s="62" customFormat="1" ht="19.5" customHeight="1" x14ac:dyDescent="0.2">
      <c r="A52" s="2836" t="s">
        <v>744</v>
      </c>
      <c r="B52" s="166"/>
      <c r="C52" s="166" t="s">
        <v>195</v>
      </c>
      <c r="D52" s="166" t="s">
        <v>6</v>
      </c>
      <c r="E52" s="166" t="s">
        <v>7</v>
      </c>
      <c r="F52" s="684">
        <v>175000000</v>
      </c>
      <c r="G52" s="160" t="s">
        <v>179</v>
      </c>
      <c r="H52" s="166" t="s">
        <v>285</v>
      </c>
      <c r="I52" s="160" t="s">
        <v>698</v>
      </c>
      <c r="J52" s="160"/>
      <c r="K52" s="160" t="s">
        <v>297</v>
      </c>
      <c r="L52" s="160" t="s">
        <v>699</v>
      </c>
      <c r="M52" s="160" t="s">
        <v>700</v>
      </c>
      <c r="N52" s="160" t="s">
        <v>701</v>
      </c>
      <c r="O52" s="160" t="s">
        <v>702</v>
      </c>
      <c r="P52" s="165" t="s">
        <v>27</v>
      </c>
      <c r="Q52" s="684">
        <v>175000000</v>
      </c>
      <c r="R52" s="160" t="s">
        <v>297</v>
      </c>
      <c r="S52" s="383" t="s">
        <v>703</v>
      </c>
      <c r="T52" s="383" t="s">
        <v>704</v>
      </c>
      <c r="U52" s="166" t="s">
        <v>743</v>
      </c>
      <c r="V52" s="166" t="s">
        <v>706</v>
      </c>
      <c r="W52" s="166" t="s">
        <v>706</v>
      </c>
      <c r="X52" s="684">
        <v>175000000</v>
      </c>
      <c r="Y52" s="61"/>
      <c r="Z52" s="61"/>
      <c r="AA52" s="61"/>
    </row>
    <row r="53" spans="1:27" s="62" customFormat="1" ht="25.5" customHeight="1" x14ac:dyDescent="0.2">
      <c r="A53" s="2904"/>
      <c r="B53" s="166"/>
      <c r="E53" s="166"/>
      <c r="F53" s="686"/>
      <c r="H53" s="166"/>
      <c r="I53" s="160" t="s">
        <v>698</v>
      </c>
      <c r="J53" s="160"/>
      <c r="K53" s="160"/>
      <c r="L53" s="160"/>
      <c r="M53" s="160"/>
      <c r="N53" s="160"/>
      <c r="O53" s="160"/>
      <c r="P53" s="168" t="s">
        <v>31</v>
      </c>
      <c r="Q53" s="686"/>
      <c r="R53" s="160"/>
      <c r="S53" s="383"/>
      <c r="T53" s="383"/>
      <c r="U53" s="166"/>
      <c r="V53" s="166"/>
      <c r="W53" s="166"/>
      <c r="X53" s="691"/>
      <c r="Y53" s="61"/>
      <c r="Z53" s="61"/>
      <c r="AA53" s="61"/>
    </row>
    <row r="54" spans="1:27" s="62" customFormat="1" ht="19.5" customHeight="1" x14ac:dyDescent="0.2">
      <c r="A54" s="156"/>
      <c r="B54" s="156"/>
      <c r="C54" s="156"/>
      <c r="D54" s="156"/>
      <c r="E54" s="156"/>
      <c r="F54" s="691"/>
      <c r="G54" s="156"/>
      <c r="H54" s="156"/>
      <c r="I54" s="156"/>
      <c r="J54" s="169"/>
      <c r="K54" s="169"/>
      <c r="L54" s="156"/>
      <c r="M54" s="156"/>
      <c r="N54" s="156"/>
      <c r="O54" s="156"/>
      <c r="P54" s="156"/>
      <c r="Q54" s="158"/>
      <c r="R54" s="156"/>
      <c r="S54" s="169"/>
      <c r="T54" s="169"/>
      <c r="U54" s="166"/>
      <c r="V54" s="156"/>
      <c r="W54" s="156"/>
      <c r="X54" s="158"/>
      <c r="Y54" s="61"/>
      <c r="Z54" s="61"/>
      <c r="AA54" s="61"/>
    </row>
    <row r="55" spans="1:27" s="62" customFormat="1" ht="19.5" customHeight="1" x14ac:dyDescent="0.2">
      <c r="A55" s="3122" t="s">
        <v>745</v>
      </c>
      <c r="B55" s="692" t="s">
        <v>746</v>
      </c>
      <c r="C55" s="166"/>
      <c r="D55" s="166"/>
      <c r="E55" s="690" t="s">
        <v>747</v>
      </c>
      <c r="F55" s="684"/>
      <c r="G55" s="160"/>
      <c r="H55" s="166"/>
      <c r="I55" s="160"/>
      <c r="J55" s="166"/>
      <c r="K55" s="160"/>
      <c r="L55" s="166"/>
      <c r="M55" s="160"/>
      <c r="N55" s="160"/>
      <c r="O55" s="160"/>
      <c r="P55" s="168" t="s">
        <v>27</v>
      </c>
      <c r="Q55" s="166"/>
      <c r="R55" s="160"/>
      <c r="S55" s="383"/>
      <c r="T55" s="383"/>
      <c r="U55" s="166"/>
      <c r="V55" s="166"/>
      <c r="W55" s="166"/>
      <c r="X55" s="166"/>
      <c r="Y55" s="61"/>
      <c r="Z55" s="61"/>
      <c r="AA55" s="61"/>
    </row>
    <row r="56" spans="1:27" s="62" customFormat="1" ht="26.25" customHeight="1" x14ac:dyDescent="0.2">
      <c r="A56" s="2904"/>
      <c r="B56" s="166"/>
      <c r="C56" s="166"/>
      <c r="D56" s="166"/>
      <c r="E56" s="166"/>
      <c r="F56" s="684"/>
      <c r="G56" s="160"/>
      <c r="H56" s="166"/>
      <c r="I56" s="160"/>
      <c r="J56" s="166"/>
      <c r="K56" s="166"/>
      <c r="L56" s="166"/>
      <c r="M56" s="166"/>
      <c r="N56" s="166"/>
      <c r="O56" s="166"/>
      <c r="P56" s="168" t="s">
        <v>31</v>
      </c>
      <c r="Q56" s="167"/>
      <c r="R56" s="166"/>
      <c r="S56" s="389"/>
      <c r="T56" s="389"/>
      <c r="U56" s="166"/>
      <c r="V56" s="166"/>
      <c r="W56" s="166"/>
      <c r="X56" s="167"/>
      <c r="Y56" s="61"/>
      <c r="Z56" s="61"/>
      <c r="AA56" s="61"/>
    </row>
    <row r="57" spans="1:27" s="62" customFormat="1" ht="19.5" customHeight="1" x14ac:dyDescent="0.2">
      <c r="A57" s="156"/>
      <c r="B57" s="156"/>
      <c r="C57" s="156"/>
      <c r="D57" s="156"/>
      <c r="E57" s="156"/>
      <c r="F57" s="691"/>
      <c r="G57" s="156"/>
      <c r="H57" s="156"/>
      <c r="I57" s="156"/>
      <c r="J57" s="169"/>
      <c r="K57" s="169"/>
      <c r="L57" s="156"/>
      <c r="M57" s="156"/>
      <c r="N57" s="156"/>
      <c r="O57" s="156"/>
      <c r="P57" s="156"/>
      <c r="Q57" s="158"/>
      <c r="R57" s="156"/>
      <c r="S57" s="169"/>
      <c r="T57" s="169"/>
      <c r="U57" s="166"/>
      <c r="V57" s="156"/>
      <c r="W57" s="156"/>
      <c r="X57" s="158"/>
      <c r="Y57" s="61"/>
      <c r="Z57" s="61"/>
      <c r="AA57" s="61"/>
    </row>
    <row r="58" spans="1:27" s="62" customFormat="1" ht="19.5" customHeight="1" x14ac:dyDescent="0.2">
      <c r="A58" s="2836" t="s">
        <v>748</v>
      </c>
      <c r="C58" s="166" t="s">
        <v>197</v>
      </c>
      <c r="D58" s="166" t="s">
        <v>6</v>
      </c>
      <c r="E58" s="166" t="s">
        <v>7</v>
      </c>
      <c r="F58" s="684">
        <v>160000000</v>
      </c>
      <c r="G58" s="160" t="s">
        <v>179</v>
      </c>
      <c r="H58" s="166" t="s">
        <v>285</v>
      </c>
      <c r="I58" s="160" t="s">
        <v>698</v>
      </c>
      <c r="J58" s="160"/>
      <c r="K58" s="160" t="s">
        <v>297</v>
      </c>
      <c r="L58" s="160" t="s">
        <v>699</v>
      </c>
      <c r="M58" s="160" t="s">
        <v>700</v>
      </c>
      <c r="N58" s="160" t="s">
        <v>701</v>
      </c>
      <c r="O58" s="160" t="s">
        <v>702</v>
      </c>
      <c r="P58" s="165" t="s">
        <v>27</v>
      </c>
      <c r="Q58" s="684">
        <v>160000000</v>
      </c>
      <c r="R58" s="160" t="s">
        <v>297</v>
      </c>
      <c r="S58" s="383" t="s">
        <v>703</v>
      </c>
      <c r="T58" s="383" t="s">
        <v>704</v>
      </c>
      <c r="U58" s="166" t="s">
        <v>743</v>
      </c>
      <c r="V58" s="166" t="s">
        <v>706</v>
      </c>
      <c r="W58" s="166" t="s">
        <v>706</v>
      </c>
      <c r="X58" s="684">
        <v>160000000</v>
      </c>
      <c r="Y58" s="196"/>
      <c r="Z58" s="693"/>
      <c r="AA58" s="61"/>
    </row>
    <row r="59" spans="1:27" s="62" customFormat="1" ht="27.75" customHeight="1" x14ac:dyDescent="0.2">
      <c r="A59" s="2904"/>
      <c r="B59" s="166"/>
      <c r="E59" s="166"/>
      <c r="F59" s="686"/>
      <c r="H59" s="166"/>
      <c r="I59" s="160" t="s">
        <v>698</v>
      </c>
      <c r="J59" s="160"/>
      <c r="K59" s="160"/>
      <c r="L59" s="160"/>
      <c r="M59" s="160"/>
      <c r="N59" s="160"/>
      <c r="O59" s="160"/>
      <c r="P59" s="168" t="s">
        <v>31</v>
      </c>
      <c r="Q59" s="686"/>
      <c r="R59" s="160"/>
      <c r="S59" s="383"/>
      <c r="T59" s="383"/>
      <c r="U59" s="166"/>
      <c r="V59" s="166"/>
      <c r="W59" s="166"/>
      <c r="X59" s="691"/>
      <c r="Y59" s="61"/>
      <c r="Z59" s="61"/>
      <c r="AA59" s="61"/>
    </row>
    <row r="60" spans="1:27" s="62" customFormat="1" ht="19.5" customHeight="1" x14ac:dyDescent="0.2">
      <c r="A60" s="156"/>
      <c r="B60" s="156"/>
      <c r="C60" s="156"/>
      <c r="D60" s="156"/>
      <c r="E60" s="156"/>
      <c r="F60" s="691"/>
      <c r="G60" s="156"/>
      <c r="H60" s="156"/>
      <c r="I60" s="156"/>
      <c r="J60" s="169"/>
      <c r="K60" s="169"/>
      <c r="L60" s="156"/>
      <c r="M60" s="156"/>
      <c r="N60" s="156"/>
      <c r="O60" s="156"/>
      <c r="P60" s="156"/>
      <c r="Q60" s="691"/>
      <c r="R60" s="156"/>
      <c r="S60" s="169"/>
      <c r="T60" s="169"/>
      <c r="U60" s="166"/>
      <c r="V60" s="156"/>
      <c r="W60" s="156"/>
      <c r="X60" s="691"/>
      <c r="Y60" s="61"/>
      <c r="Z60" s="61"/>
      <c r="AA60" s="61"/>
    </row>
    <row r="61" spans="1:27" s="62" customFormat="1" ht="19.5" customHeight="1" x14ac:dyDescent="0.2">
      <c r="A61" s="2836" t="s">
        <v>749</v>
      </c>
      <c r="B61" s="166"/>
      <c r="C61" s="166" t="s">
        <v>199</v>
      </c>
      <c r="D61" s="166" t="s">
        <v>6</v>
      </c>
      <c r="E61" s="166" t="s">
        <v>7</v>
      </c>
      <c r="F61" s="684">
        <v>20000000</v>
      </c>
      <c r="G61" s="160"/>
      <c r="H61" s="166" t="s">
        <v>285</v>
      </c>
      <c r="I61" s="160" t="s">
        <v>698</v>
      </c>
      <c r="J61" s="160"/>
      <c r="K61" s="160" t="s">
        <v>297</v>
      </c>
      <c r="L61" s="160" t="s">
        <v>699</v>
      </c>
      <c r="M61" s="160" t="s">
        <v>700</v>
      </c>
      <c r="N61" s="160" t="s">
        <v>701</v>
      </c>
      <c r="O61" s="160" t="s">
        <v>702</v>
      </c>
      <c r="P61" s="165" t="s">
        <v>27</v>
      </c>
      <c r="Q61" s="684">
        <v>20000000</v>
      </c>
      <c r="R61" s="160" t="s">
        <v>297</v>
      </c>
      <c r="S61" s="383" t="s">
        <v>703</v>
      </c>
      <c r="T61" s="383" t="s">
        <v>704</v>
      </c>
      <c r="U61" s="166" t="s">
        <v>743</v>
      </c>
      <c r="V61" s="166" t="s">
        <v>706</v>
      </c>
      <c r="W61" s="166" t="s">
        <v>706</v>
      </c>
      <c r="X61" s="684">
        <v>20000000</v>
      </c>
      <c r="Y61" s="61"/>
      <c r="Z61" s="61"/>
      <c r="AA61" s="61"/>
    </row>
    <row r="62" spans="1:27" s="62" customFormat="1" ht="27.75" customHeight="1" x14ac:dyDescent="0.2">
      <c r="A62" s="2904"/>
      <c r="B62" s="166"/>
      <c r="C62" s="166"/>
      <c r="D62" s="166"/>
      <c r="E62" s="166"/>
      <c r="F62" s="684"/>
      <c r="G62" s="160"/>
      <c r="H62" s="166"/>
      <c r="I62" s="160" t="s">
        <v>698</v>
      </c>
      <c r="J62" s="160"/>
      <c r="K62" s="160"/>
      <c r="L62" s="160"/>
      <c r="M62" s="160"/>
      <c r="N62" s="160"/>
      <c r="O62" s="160"/>
      <c r="P62" s="168" t="s">
        <v>31</v>
      </c>
      <c r="Q62" s="684"/>
      <c r="R62" s="160"/>
      <c r="S62" s="383"/>
      <c r="T62" s="383"/>
      <c r="U62" s="166"/>
      <c r="V62" s="166"/>
      <c r="W62" s="166"/>
      <c r="X62" s="684"/>
      <c r="Y62" s="61"/>
      <c r="Z62" s="61"/>
      <c r="AA62" s="61"/>
    </row>
    <row r="63" spans="1:27" s="62" customFormat="1" ht="19.5" customHeight="1" x14ac:dyDescent="0.2">
      <c r="A63" s="156"/>
      <c r="B63" s="156"/>
      <c r="C63" s="156"/>
      <c r="D63" s="156"/>
      <c r="E63" s="156"/>
      <c r="F63" s="691"/>
      <c r="G63" s="156"/>
      <c r="H63" s="156"/>
      <c r="I63" s="156"/>
      <c r="J63" s="169"/>
      <c r="K63" s="169"/>
      <c r="L63" s="156"/>
      <c r="M63" s="156"/>
      <c r="N63" s="156"/>
      <c r="O63" s="156"/>
      <c r="P63" s="156"/>
      <c r="Q63" s="691"/>
      <c r="R63" s="156"/>
      <c r="S63" s="169"/>
      <c r="T63" s="169"/>
      <c r="U63" s="166"/>
      <c r="V63" s="156"/>
      <c r="W63" s="156"/>
      <c r="X63" s="691"/>
      <c r="Y63" s="61"/>
      <c r="Z63" s="61"/>
      <c r="AA63" s="61"/>
    </row>
    <row r="64" spans="1:27" s="62" customFormat="1" ht="19.5" customHeight="1" x14ac:dyDescent="0.2">
      <c r="A64" s="156" t="s">
        <v>750</v>
      </c>
      <c r="B64" s="156"/>
      <c r="C64" s="156" t="s">
        <v>201</v>
      </c>
      <c r="D64" s="156" t="s">
        <v>6</v>
      </c>
      <c r="E64" s="166" t="s">
        <v>7</v>
      </c>
      <c r="F64" s="691">
        <v>8000000</v>
      </c>
      <c r="G64" s="156"/>
      <c r="H64" s="156" t="s">
        <v>285</v>
      </c>
      <c r="I64" s="160" t="s">
        <v>698</v>
      </c>
      <c r="J64" s="160"/>
      <c r="K64" s="160" t="s">
        <v>297</v>
      </c>
      <c r="L64" s="160" t="s">
        <v>699</v>
      </c>
      <c r="M64" s="160" t="s">
        <v>700</v>
      </c>
      <c r="N64" s="160" t="s">
        <v>701</v>
      </c>
      <c r="O64" s="160" t="s">
        <v>702</v>
      </c>
      <c r="P64" s="165" t="s">
        <v>27</v>
      </c>
      <c r="Q64" s="691">
        <v>8000000</v>
      </c>
      <c r="R64" s="160" t="s">
        <v>297</v>
      </c>
      <c r="S64" s="383" t="s">
        <v>703</v>
      </c>
      <c r="T64" s="383" t="s">
        <v>704</v>
      </c>
      <c r="U64" s="166" t="s">
        <v>743</v>
      </c>
      <c r="V64" s="166" t="s">
        <v>706</v>
      </c>
      <c r="W64" s="166" t="s">
        <v>706</v>
      </c>
      <c r="X64" s="691">
        <v>8000000</v>
      </c>
      <c r="Y64" s="61"/>
      <c r="Z64" s="61"/>
      <c r="AA64" s="61"/>
    </row>
    <row r="65" spans="1:27" s="62" customFormat="1" ht="19.5" customHeight="1" x14ac:dyDescent="0.2">
      <c r="A65" s="156"/>
      <c r="B65" s="156"/>
      <c r="C65" s="156"/>
      <c r="D65" s="156"/>
      <c r="E65" s="156"/>
      <c r="F65" s="691"/>
      <c r="G65" s="156"/>
      <c r="H65" s="156"/>
      <c r="I65" s="160" t="s">
        <v>698</v>
      </c>
      <c r="J65" s="160"/>
      <c r="K65" s="160"/>
      <c r="L65" s="160"/>
      <c r="M65" s="160"/>
      <c r="N65" s="160"/>
      <c r="O65" s="160"/>
      <c r="P65" s="168" t="s">
        <v>31</v>
      </c>
      <c r="Q65" s="691"/>
      <c r="R65" s="160"/>
      <c r="S65" s="383"/>
      <c r="T65" s="383"/>
      <c r="U65" s="166"/>
      <c r="V65" s="166"/>
      <c r="W65" s="166"/>
      <c r="X65" s="691"/>
      <c r="Y65" s="61"/>
      <c r="Z65" s="61"/>
      <c r="AA65" s="61"/>
    </row>
    <row r="66" spans="1:27" s="62" customFormat="1" ht="19.5" customHeight="1" x14ac:dyDescent="0.2">
      <c r="A66" s="2836" t="s">
        <v>751</v>
      </c>
      <c r="B66" s="166"/>
      <c r="C66" s="166" t="s">
        <v>203</v>
      </c>
      <c r="E66" s="690"/>
      <c r="F66" s="684">
        <v>5000000</v>
      </c>
      <c r="G66" s="160"/>
      <c r="H66" s="166" t="s">
        <v>285</v>
      </c>
      <c r="I66" s="160" t="s">
        <v>698</v>
      </c>
      <c r="J66" s="160"/>
      <c r="K66" s="160" t="s">
        <v>297</v>
      </c>
      <c r="L66" s="160" t="s">
        <v>699</v>
      </c>
      <c r="M66" s="160" t="s">
        <v>700</v>
      </c>
      <c r="N66" s="160" t="s">
        <v>701</v>
      </c>
      <c r="O66" s="160" t="s">
        <v>702</v>
      </c>
      <c r="P66" s="165" t="s">
        <v>27</v>
      </c>
      <c r="Q66" s="684">
        <v>5000000</v>
      </c>
      <c r="R66" s="160" t="s">
        <v>297</v>
      </c>
      <c r="S66" s="383" t="s">
        <v>703</v>
      </c>
      <c r="T66" s="383" t="s">
        <v>704</v>
      </c>
      <c r="U66" s="166" t="s">
        <v>743</v>
      </c>
      <c r="V66" s="166" t="s">
        <v>706</v>
      </c>
      <c r="W66" s="166" t="s">
        <v>706</v>
      </c>
      <c r="X66" s="684">
        <v>5000000</v>
      </c>
      <c r="Y66" s="61"/>
      <c r="Z66" s="61"/>
      <c r="AA66" s="61"/>
    </row>
    <row r="67" spans="1:27" s="62" customFormat="1" ht="19.5" customHeight="1" x14ac:dyDescent="0.2">
      <c r="A67" s="2904"/>
      <c r="B67" s="166"/>
      <c r="C67" s="166"/>
      <c r="D67" s="166" t="s">
        <v>6</v>
      </c>
      <c r="E67" s="166" t="s">
        <v>7</v>
      </c>
      <c r="F67" s="684"/>
      <c r="G67" s="160"/>
      <c r="H67" s="166"/>
      <c r="I67" s="160" t="s">
        <v>698</v>
      </c>
      <c r="J67" s="160"/>
      <c r="K67" s="160"/>
      <c r="L67" s="160"/>
      <c r="M67" s="160"/>
      <c r="N67" s="160"/>
      <c r="O67" s="160"/>
      <c r="P67" s="168" t="s">
        <v>31</v>
      </c>
      <c r="Q67" s="686"/>
      <c r="R67" s="160"/>
      <c r="S67" s="383"/>
      <c r="T67" s="383"/>
      <c r="U67" s="166"/>
      <c r="V67" s="166"/>
      <c r="W67" s="166"/>
      <c r="X67" s="691"/>
      <c r="Y67" s="61"/>
      <c r="Z67" s="61"/>
      <c r="AA67" s="61"/>
    </row>
    <row r="68" spans="1:27" s="62" customFormat="1" ht="19.5" customHeight="1" x14ac:dyDescent="0.2">
      <c r="A68" s="156"/>
      <c r="B68" s="156"/>
      <c r="C68" s="156"/>
      <c r="D68" s="156"/>
      <c r="E68" s="156"/>
      <c r="F68" s="691"/>
      <c r="G68" s="156"/>
      <c r="H68" s="156"/>
      <c r="I68" s="156"/>
      <c r="J68" s="169"/>
      <c r="K68" s="169"/>
      <c r="L68" s="156"/>
      <c r="M68" s="156"/>
      <c r="N68" s="156"/>
      <c r="O68" s="156"/>
      <c r="P68" s="156"/>
      <c r="Q68" s="158"/>
      <c r="R68" s="156"/>
      <c r="S68" s="169"/>
      <c r="T68" s="169"/>
      <c r="U68" s="166"/>
      <c r="V68" s="156"/>
      <c r="W68" s="156"/>
      <c r="X68" s="158"/>
      <c r="Y68" s="61"/>
      <c r="Z68" s="61"/>
      <c r="AA68" s="61"/>
    </row>
    <row r="69" spans="1:27" s="62" customFormat="1" ht="19.5" customHeight="1" x14ac:dyDescent="0.2">
      <c r="A69" s="2836" t="s">
        <v>752</v>
      </c>
      <c r="B69" s="166"/>
      <c r="C69" s="166" t="s">
        <v>205</v>
      </c>
      <c r="D69" s="166" t="s">
        <v>6</v>
      </c>
      <c r="E69" s="166" t="s">
        <v>7</v>
      </c>
      <c r="F69" s="684">
        <v>200000000</v>
      </c>
      <c r="G69" s="160"/>
      <c r="H69" s="166" t="s">
        <v>285</v>
      </c>
      <c r="I69" s="160" t="s">
        <v>698</v>
      </c>
      <c r="J69" s="166"/>
      <c r="K69" s="166"/>
      <c r="L69" s="166" t="s">
        <v>719</v>
      </c>
      <c r="M69" s="166"/>
      <c r="N69" s="166"/>
      <c r="O69" s="166" t="s">
        <v>719</v>
      </c>
      <c r="P69" s="168" t="s">
        <v>27</v>
      </c>
      <c r="Q69" s="167">
        <v>200000000</v>
      </c>
      <c r="R69" s="166"/>
      <c r="S69" s="166" t="s">
        <v>719</v>
      </c>
      <c r="T69" s="389"/>
      <c r="U69" s="166"/>
      <c r="V69" s="166"/>
      <c r="W69" s="166" t="s">
        <v>719</v>
      </c>
      <c r="X69" s="684">
        <v>200000000</v>
      </c>
      <c r="Y69" s="61"/>
      <c r="Z69" s="61"/>
      <c r="AA69" s="61"/>
    </row>
    <row r="70" spans="1:27" s="62" customFormat="1" ht="27" customHeight="1" x14ac:dyDescent="0.2">
      <c r="A70" s="2904"/>
      <c r="B70" s="166"/>
      <c r="E70" s="166"/>
      <c r="F70" s="686"/>
      <c r="H70" s="166"/>
      <c r="I70" s="160" t="s">
        <v>698</v>
      </c>
      <c r="J70" s="160"/>
      <c r="K70" s="160"/>
      <c r="L70" s="160"/>
      <c r="M70" s="160"/>
      <c r="N70" s="160"/>
      <c r="O70" s="160"/>
      <c r="P70" s="168" t="s">
        <v>31</v>
      </c>
      <c r="Q70" s="160"/>
      <c r="R70" s="160"/>
      <c r="S70" s="383"/>
      <c r="T70" s="383"/>
      <c r="U70" s="166"/>
      <c r="V70" s="166"/>
      <c r="W70" s="166"/>
      <c r="X70" s="691"/>
      <c r="Y70" s="61"/>
      <c r="Z70" s="61"/>
      <c r="AA70" s="61"/>
    </row>
    <row r="71" spans="1:27" s="62" customFormat="1" x14ac:dyDescent="0.2">
      <c r="A71" s="156"/>
      <c r="B71" s="156"/>
      <c r="C71" s="156"/>
      <c r="D71" s="156"/>
      <c r="E71" s="156"/>
      <c r="F71" s="691"/>
      <c r="G71" s="156"/>
      <c r="H71" s="156"/>
      <c r="I71" s="156"/>
      <c r="J71" s="169"/>
      <c r="K71" s="169"/>
      <c r="L71" s="156"/>
      <c r="M71" s="156"/>
      <c r="N71" s="156"/>
      <c r="O71" s="156"/>
      <c r="P71" s="156"/>
      <c r="Q71" s="158"/>
      <c r="R71" s="156"/>
      <c r="S71" s="169"/>
      <c r="T71" s="169"/>
      <c r="U71" s="166"/>
      <c r="V71" s="156"/>
      <c r="W71" s="156"/>
      <c r="X71" s="158"/>
      <c r="Y71" s="61"/>
      <c r="Z71" s="61"/>
      <c r="AA71" s="61"/>
    </row>
    <row r="72" spans="1:27" s="62" customFormat="1" x14ac:dyDescent="0.2">
      <c r="A72" s="2836"/>
      <c r="B72" s="166"/>
      <c r="C72" s="166"/>
      <c r="D72" s="166"/>
      <c r="E72" s="690"/>
      <c r="F72" s="684"/>
      <c r="G72" s="160"/>
      <c r="H72" s="166"/>
      <c r="I72" s="166"/>
      <c r="J72" s="166"/>
      <c r="K72" s="166"/>
      <c r="L72" s="166"/>
      <c r="M72" s="166"/>
      <c r="N72" s="166"/>
      <c r="O72" s="166"/>
      <c r="P72" s="168"/>
      <c r="Q72" s="167"/>
      <c r="R72" s="160"/>
      <c r="S72" s="406"/>
      <c r="T72" s="406"/>
      <c r="U72" s="166"/>
      <c r="V72" s="166"/>
      <c r="W72" s="166"/>
      <c r="X72" s="167"/>
      <c r="Y72" s="61"/>
      <c r="Z72" s="61"/>
      <c r="AA72" s="61"/>
    </row>
    <row r="73" spans="1:27" s="62" customFormat="1" x14ac:dyDescent="0.2">
      <c r="A73" s="2904"/>
      <c r="B73" s="166"/>
      <c r="C73" s="166"/>
      <c r="D73" s="166"/>
      <c r="E73" s="166"/>
      <c r="F73" s="684"/>
      <c r="G73" s="160"/>
      <c r="H73" s="166"/>
      <c r="I73" s="166"/>
      <c r="J73" s="166"/>
      <c r="K73" s="166"/>
      <c r="L73" s="166"/>
      <c r="M73" s="166"/>
      <c r="N73" s="166"/>
      <c r="O73" s="166"/>
      <c r="P73" s="168"/>
      <c r="Q73" s="166"/>
      <c r="R73" s="166"/>
      <c r="S73" s="166"/>
      <c r="T73" s="389"/>
      <c r="U73" s="166"/>
      <c r="V73" s="166"/>
      <c r="W73" s="166"/>
      <c r="X73" s="166"/>
      <c r="Y73" s="61"/>
      <c r="Z73" s="61"/>
      <c r="AA73" s="61"/>
    </row>
    <row r="74" spans="1:27" s="62" customFormat="1" x14ac:dyDescent="0.2">
      <c r="A74" s="156"/>
      <c r="B74" s="156"/>
      <c r="C74" s="156"/>
      <c r="D74" s="156"/>
      <c r="E74" s="156"/>
      <c r="F74" s="691"/>
      <c r="G74" s="156"/>
      <c r="H74" s="156"/>
      <c r="I74" s="156"/>
      <c r="J74" s="169"/>
      <c r="K74" s="169"/>
      <c r="L74" s="156"/>
      <c r="M74" s="156"/>
      <c r="N74" s="156"/>
      <c r="O74" s="156"/>
      <c r="P74" s="156"/>
      <c r="Q74" s="158"/>
      <c r="R74" s="156"/>
      <c r="S74" s="169"/>
      <c r="T74" s="169"/>
      <c r="U74" s="166"/>
      <c r="V74" s="156"/>
      <c r="W74" s="156"/>
      <c r="X74" s="158"/>
      <c r="Y74" s="61"/>
      <c r="Z74" s="61"/>
      <c r="AA74" s="61"/>
    </row>
    <row r="75" spans="1:27" s="62" customFormat="1" x14ac:dyDescent="0.2">
      <c r="A75" s="2836" t="s">
        <v>753</v>
      </c>
      <c r="B75" s="166"/>
      <c r="C75" s="166" t="s">
        <v>754</v>
      </c>
      <c r="D75" s="166" t="s">
        <v>6</v>
      </c>
      <c r="E75" s="166" t="s">
        <v>7</v>
      </c>
      <c r="F75" s="684">
        <v>38000000</v>
      </c>
      <c r="G75" s="160"/>
      <c r="H75" s="166" t="s">
        <v>285</v>
      </c>
      <c r="I75" s="160" t="s">
        <v>698</v>
      </c>
      <c r="J75" s="160"/>
      <c r="K75" s="160" t="s">
        <v>297</v>
      </c>
      <c r="L75" s="160" t="s">
        <v>699</v>
      </c>
      <c r="M75" s="160" t="s">
        <v>700</v>
      </c>
      <c r="N75" s="160" t="s">
        <v>701</v>
      </c>
      <c r="O75" s="160" t="s">
        <v>702</v>
      </c>
      <c r="P75" s="165" t="s">
        <v>27</v>
      </c>
      <c r="Q75" s="684">
        <v>38000000</v>
      </c>
      <c r="R75" s="160" t="s">
        <v>297</v>
      </c>
      <c r="S75" s="383" t="s">
        <v>703</v>
      </c>
      <c r="T75" s="383" t="s">
        <v>704</v>
      </c>
      <c r="U75" s="166" t="s">
        <v>743</v>
      </c>
      <c r="V75" s="166" t="s">
        <v>706</v>
      </c>
      <c r="W75" s="166" t="s">
        <v>706</v>
      </c>
      <c r="X75" s="684">
        <v>38000000</v>
      </c>
      <c r="Y75" s="196"/>
      <c r="Z75" s="196"/>
      <c r="AA75" s="693"/>
    </row>
    <row r="76" spans="1:27" s="62" customFormat="1" x14ac:dyDescent="0.2">
      <c r="A76" s="2904"/>
      <c r="B76" s="166"/>
      <c r="C76" s="166"/>
      <c r="D76" s="166"/>
      <c r="E76" s="166"/>
      <c r="F76" s="684"/>
      <c r="G76" s="160"/>
      <c r="H76" s="166"/>
      <c r="I76" s="166"/>
      <c r="J76" s="166"/>
      <c r="K76" s="166"/>
      <c r="L76" s="160"/>
      <c r="M76" s="160"/>
      <c r="N76" s="160"/>
      <c r="O76" s="160"/>
      <c r="P76" s="168" t="s">
        <v>31</v>
      </c>
      <c r="Q76" s="160"/>
      <c r="R76" s="160"/>
      <c r="T76" s="686"/>
      <c r="U76" s="166"/>
      <c r="V76" s="166"/>
      <c r="W76" s="166"/>
      <c r="X76" s="166"/>
      <c r="Y76" s="196"/>
      <c r="Z76" s="196"/>
      <c r="AA76" s="694"/>
    </row>
    <row r="77" spans="1:27" s="62" customFormat="1" x14ac:dyDescent="0.2">
      <c r="A77" s="156"/>
      <c r="B77" s="156"/>
      <c r="C77" s="156"/>
      <c r="D77" s="156"/>
      <c r="E77" s="156"/>
      <c r="F77" s="691"/>
      <c r="G77" s="156"/>
      <c r="H77" s="156"/>
      <c r="I77" s="156"/>
      <c r="J77" s="169"/>
      <c r="K77" s="169"/>
      <c r="L77" s="156"/>
      <c r="M77" s="156"/>
      <c r="N77" s="156"/>
      <c r="O77" s="156"/>
      <c r="P77" s="156"/>
      <c r="Q77" s="158"/>
      <c r="R77" s="156"/>
      <c r="S77" s="169"/>
      <c r="T77" s="169"/>
      <c r="U77" s="156"/>
      <c r="V77" s="156"/>
      <c r="W77" s="156"/>
      <c r="X77" s="177"/>
      <c r="Y77" s="61"/>
      <c r="Z77" s="61"/>
      <c r="AA77" s="61"/>
    </row>
    <row r="78" spans="1:27" s="62" customFormat="1" x14ac:dyDescent="0.2">
      <c r="A78" s="2836" t="s">
        <v>755</v>
      </c>
      <c r="B78" s="166"/>
      <c r="C78" s="166" t="s">
        <v>756</v>
      </c>
      <c r="D78" s="166" t="s">
        <v>6</v>
      </c>
      <c r="E78" s="166" t="s">
        <v>7</v>
      </c>
      <c r="F78" s="684">
        <v>800000000</v>
      </c>
      <c r="G78" s="160"/>
      <c r="H78" s="166" t="s">
        <v>124</v>
      </c>
      <c r="I78" s="160" t="s">
        <v>698</v>
      </c>
      <c r="J78" s="160"/>
      <c r="K78" s="160" t="s">
        <v>297</v>
      </c>
      <c r="L78" s="160" t="s">
        <v>699</v>
      </c>
      <c r="M78" s="160" t="s">
        <v>700</v>
      </c>
      <c r="N78" s="160" t="s">
        <v>701</v>
      </c>
      <c r="O78" s="160" t="s">
        <v>702</v>
      </c>
      <c r="P78" s="165" t="s">
        <v>27</v>
      </c>
      <c r="Q78" s="684">
        <v>800000000</v>
      </c>
      <c r="R78" s="160" t="s">
        <v>297</v>
      </c>
      <c r="S78" s="383" t="s">
        <v>703</v>
      </c>
      <c r="T78" s="383" t="s">
        <v>704</v>
      </c>
      <c r="U78" s="166" t="s">
        <v>743</v>
      </c>
      <c r="V78" s="166" t="s">
        <v>757</v>
      </c>
      <c r="W78" s="166" t="s">
        <v>757</v>
      </c>
      <c r="X78" s="684">
        <v>800000000</v>
      </c>
      <c r="Y78" s="61"/>
      <c r="Z78" s="61"/>
      <c r="AA78" s="61"/>
    </row>
    <row r="79" spans="1:27" s="62" customFormat="1" x14ac:dyDescent="0.2">
      <c r="A79" s="2904"/>
      <c r="B79" s="166"/>
      <c r="C79" s="166"/>
      <c r="D79" s="166"/>
      <c r="E79" s="166"/>
      <c r="F79" s="684"/>
      <c r="G79" s="160"/>
      <c r="H79" s="166"/>
      <c r="I79" s="166"/>
      <c r="J79" s="166"/>
      <c r="K79" s="166"/>
      <c r="L79" s="160"/>
      <c r="M79" s="160"/>
      <c r="N79" s="160"/>
      <c r="O79" s="160"/>
      <c r="P79" s="168" t="s">
        <v>31</v>
      </c>
      <c r="Q79" s="160"/>
      <c r="R79" s="160"/>
      <c r="T79" s="686"/>
      <c r="U79" s="166"/>
      <c r="V79" s="166"/>
      <c r="W79" s="166"/>
      <c r="X79" s="166"/>
      <c r="Y79" s="61"/>
      <c r="Z79" s="61"/>
      <c r="AA79" s="61"/>
    </row>
    <row r="80" spans="1:27" s="62" customFormat="1" x14ac:dyDescent="0.2">
      <c r="A80" s="156"/>
      <c r="B80" s="156"/>
      <c r="C80" s="156"/>
      <c r="D80" s="156"/>
      <c r="E80" s="156"/>
      <c r="F80" s="695" t="s">
        <v>758</v>
      </c>
      <c r="G80" s="156"/>
      <c r="H80" s="156"/>
      <c r="I80" s="156"/>
      <c r="J80" s="169"/>
      <c r="K80" s="169"/>
      <c r="L80" s="156"/>
      <c r="M80" s="156"/>
      <c r="N80" s="156"/>
      <c r="O80" s="156"/>
      <c r="P80" s="156"/>
      <c r="Q80" s="158"/>
      <c r="R80" s="156"/>
      <c r="S80" s="169"/>
      <c r="T80" s="169"/>
      <c r="U80" s="156"/>
      <c r="V80" s="156"/>
      <c r="W80" s="156"/>
      <c r="X80" s="177"/>
      <c r="Y80" s="61"/>
      <c r="Z80" s="61"/>
      <c r="AA80" s="61"/>
    </row>
    <row r="81" spans="6:28" s="62" customFormat="1" x14ac:dyDescent="0.2">
      <c r="F81" s="686"/>
      <c r="Y81" s="61"/>
      <c r="Z81" s="61"/>
      <c r="AA81" s="61"/>
    </row>
    <row r="82" spans="6:28" x14ac:dyDescent="0.2">
      <c r="Y82" s="448"/>
      <c r="AB82" s="205"/>
    </row>
    <row r="83" spans="6:28" x14ac:dyDescent="0.2">
      <c r="Y83" s="448"/>
      <c r="AB83" s="205"/>
    </row>
    <row r="84" spans="6:28" x14ac:dyDescent="0.2">
      <c r="Y84" s="448"/>
      <c r="AB84" s="205"/>
    </row>
    <row r="85" spans="6:28" x14ac:dyDescent="0.2">
      <c r="Y85" s="448"/>
      <c r="AB85" s="205"/>
    </row>
    <row r="86" spans="6:28" x14ac:dyDescent="0.2">
      <c r="Y86" s="448"/>
      <c r="AB86" s="205"/>
    </row>
    <row r="87" spans="6:28" x14ac:dyDescent="0.2">
      <c r="Y87" s="448"/>
      <c r="AB87" s="205"/>
    </row>
  </sheetData>
  <mergeCells count="35">
    <mergeCell ref="A1:D1"/>
    <mergeCell ref="A72:A73"/>
    <mergeCell ref="A75:A76"/>
    <mergeCell ref="A78:A79"/>
    <mergeCell ref="A37:D37"/>
    <mergeCell ref="A52:A53"/>
    <mergeCell ref="A55:A56"/>
    <mergeCell ref="A58:A59"/>
    <mergeCell ref="A61:A62"/>
    <mergeCell ref="A66:A67"/>
    <mergeCell ref="A69:A70"/>
    <mergeCell ref="A49:A50"/>
    <mergeCell ref="A26:A27"/>
    <mergeCell ref="A29:A30"/>
    <mergeCell ref="A32:A33"/>
    <mergeCell ref="N38:O38"/>
    <mergeCell ref="Q38:T38"/>
    <mergeCell ref="U38:X38"/>
    <mergeCell ref="A40:A41"/>
    <mergeCell ref="A43:A44"/>
    <mergeCell ref="L38:M38"/>
    <mergeCell ref="I37:J38"/>
    <mergeCell ref="C38:H38"/>
    <mergeCell ref="O3:R3"/>
    <mergeCell ref="A5:A6"/>
    <mergeCell ref="A23:A24"/>
    <mergeCell ref="H2:I3"/>
    <mergeCell ref="C3:G3"/>
    <mergeCell ref="K3:L3"/>
    <mergeCell ref="M3:N3"/>
    <mergeCell ref="A8:A9"/>
    <mergeCell ref="A11:A12"/>
    <mergeCell ref="A14:A15"/>
    <mergeCell ref="A17:A18"/>
    <mergeCell ref="A20:A21"/>
  </mergeCells>
  <pageMargins left="0.25" right="0.25" top="0.75" bottom="0.75" header="0.3" footer="0.3"/>
  <pageSetup paperSize="8" scale="80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31"/>
  <sheetViews>
    <sheetView topLeftCell="AA1" zoomScale="62" zoomScaleNormal="62" workbookViewId="0">
      <selection activeCell="AC33" sqref="AC33"/>
    </sheetView>
  </sheetViews>
  <sheetFormatPr defaultRowHeight="15" x14ac:dyDescent="0.25"/>
  <cols>
    <col min="1" max="1" width="59.28515625" style="700" customWidth="1"/>
    <col min="2" max="2" width="20.7109375" style="700" customWidth="1"/>
    <col min="3" max="3" width="40.85546875" style="700" customWidth="1"/>
    <col min="4" max="4" width="17.28515625" style="700" customWidth="1"/>
    <col min="5" max="5" width="17.42578125" style="700" customWidth="1"/>
    <col min="6" max="6" width="25.42578125" style="700" customWidth="1"/>
    <col min="7" max="7" width="18" style="700" customWidth="1"/>
    <col min="8" max="8" width="19.140625" style="700" customWidth="1"/>
    <col min="9" max="9" width="15.42578125" style="700" customWidth="1"/>
    <col min="10" max="10" width="17.7109375" style="700" customWidth="1"/>
    <col min="11" max="11" width="18.7109375" style="700" customWidth="1"/>
    <col min="12" max="12" width="28" style="700" customWidth="1"/>
    <col min="13" max="13" width="17.42578125" style="700" customWidth="1"/>
    <col min="14" max="14" width="19.5703125" style="700" customWidth="1"/>
    <col min="15" max="15" width="18.5703125" style="700" customWidth="1"/>
    <col min="16" max="16" width="18.28515625" style="700" customWidth="1"/>
    <col min="17" max="17" width="15.7109375" style="700" customWidth="1"/>
    <col min="18" max="18" width="26.85546875" style="700" bestFit="1" customWidth="1"/>
    <col min="19" max="19" width="17.28515625" style="700" customWidth="1"/>
    <col min="20" max="20" width="19.5703125" style="700" customWidth="1"/>
    <col min="21" max="21" width="14.5703125" style="700" customWidth="1"/>
    <col min="22" max="22" width="23.28515625" style="700" customWidth="1"/>
    <col min="23" max="23" width="17.7109375" style="700" customWidth="1"/>
    <col min="24" max="25" width="19.28515625" style="700" customWidth="1"/>
    <col min="26" max="26" width="23.7109375" style="700" bestFit="1" customWidth="1"/>
    <col min="27" max="27" width="15.140625" style="700" customWidth="1"/>
    <col min="28" max="28" width="18.7109375" style="700" customWidth="1"/>
    <col min="29" max="29" width="47.42578125" style="700" customWidth="1"/>
    <col min="30" max="30" width="98.28515625" style="700" bestFit="1" customWidth="1"/>
    <col min="31" max="31" width="15.140625" style="700" customWidth="1"/>
    <col min="32" max="32" width="13.42578125" style="700" customWidth="1"/>
    <col min="33" max="33" width="15.28515625" style="700" customWidth="1"/>
    <col min="34" max="34" width="22.85546875" style="700" customWidth="1"/>
    <col min="35" max="16384" width="9.140625" style="700"/>
  </cols>
  <sheetData>
    <row r="1" spans="1:30" ht="19.5" thickBot="1" x14ac:dyDescent="0.3">
      <c r="A1" s="698" t="s">
        <v>4352</v>
      </c>
      <c r="B1" s="94"/>
      <c r="C1" s="95"/>
      <c r="D1" s="96"/>
      <c r="E1" s="96"/>
      <c r="F1" s="96"/>
      <c r="G1" s="97"/>
      <c r="H1" s="96"/>
      <c r="I1" s="96"/>
      <c r="J1" s="96"/>
      <c r="K1" s="96"/>
      <c r="L1" s="96"/>
      <c r="M1" s="96"/>
      <c r="N1" s="96"/>
      <c r="O1" s="96"/>
      <c r="P1" s="96"/>
      <c r="Q1" s="96"/>
      <c r="R1" s="97"/>
      <c r="S1" s="97"/>
      <c r="T1" s="97"/>
      <c r="U1" s="96"/>
      <c r="V1" s="96"/>
      <c r="W1" s="96"/>
      <c r="X1" s="96"/>
      <c r="Y1" s="458"/>
      <c r="Z1" s="458"/>
      <c r="AA1" s="96"/>
      <c r="AB1" s="96"/>
      <c r="AC1" s="96"/>
      <c r="AD1" s="699"/>
    </row>
    <row r="2" spans="1:30" ht="18" x14ac:dyDescent="0.25">
      <c r="A2" s="701" t="s">
        <v>4348</v>
      </c>
      <c r="B2" s="98"/>
      <c r="C2" s="702" t="s">
        <v>509</v>
      </c>
      <c r="D2" s="703"/>
      <c r="E2" s="704"/>
      <c r="F2" s="705"/>
      <c r="G2" s="706"/>
      <c r="H2" s="3133" t="s">
        <v>77</v>
      </c>
      <c r="I2" s="3134"/>
      <c r="J2" s="705"/>
      <c r="K2" s="705"/>
      <c r="L2" s="705"/>
      <c r="M2" s="705"/>
      <c r="N2" s="705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7"/>
      <c r="Z2" s="707"/>
      <c r="AA2" s="705"/>
      <c r="AB2" s="705"/>
      <c r="AC2" s="705"/>
      <c r="AD2" s="708"/>
    </row>
    <row r="3" spans="1:30" ht="30.75" thickBot="1" x14ac:dyDescent="0.3">
      <c r="A3" s="709" t="s">
        <v>759</v>
      </c>
      <c r="B3" s="99"/>
      <c r="C3" s="87" t="s">
        <v>79</v>
      </c>
      <c r="D3" s="97"/>
      <c r="E3" s="97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135"/>
      <c r="P3" s="3135"/>
      <c r="Q3" s="3135"/>
      <c r="R3" s="3136"/>
      <c r="S3" s="2909"/>
      <c r="T3" s="2903"/>
      <c r="U3" s="2837" t="s">
        <v>84</v>
      </c>
      <c r="V3" s="2841"/>
      <c r="W3" s="2838"/>
      <c r="X3" s="2909" t="s">
        <v>85</v>
      </c>
      <c r="Y3" s="2902"/>
      <c r="Z3" s="2902"/>
      <c r="AA3" s="2903"/>
      <c r="AB3" s="97"/>
      <c r="AC3" s="97"/>
      <c r="AD3" s="710"/>
    </row>
    <row r="4" spans="1:30" ht="60.75" thickBot="1" x14ac:dyDescent="0.3">
      <c r="A4" s="711" t="s">
        <v>512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4121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01" t="s">
        <v>112</v>
      </c>
      <c r="AC4" s="687" t="s">
        <v>113</v>
      </c>
      <c r="AD4" s="712" t="s">
        <v>760</v>
      </c>
    </row>
    <row r="5" spans="1:30" ht="15.75" thickTop="1" x14ac:dyDescent="0.25">
      <c r="A5" s="3124" t="s">
        <v>114</v>
      </c>
      <c r="B5" s="471"/>
      <c r="C5" s="471"/>
      <c r="D5" s="472"/>
      <c r="E5" s="471"/>
      <c r="F5" s="473" t="s">
        <v>115</v>
      </c>
      <c r="G5" s="475" t="s">
        <v>116</v>
      </c>
      <c r="H5" s="473" t="s">
        <v>117</v>
      </c>
      <c r="I5" s="473" t="s">
        <v>118</v>
      </c>
      <c r="J5" s="471"/>
      <c r="K5" s="474" t="s">
        <v>116</v>
      </c>
      <c r="L5" s="475" t="s">
        <v>117</v>
      </c>
      <c r="M5" s="475" t="s">
        <v>119</v>
      </c>
      <c r="N5" s="475" t="s">
        <v>117</v>
      </c>
      <c r="O5" s="475" t="s">
        <v>117</v>
      </c>
      <c r="P5" s="475" t="s">
        <v>117</v>
      </c>
      <c r="Q5" s="475" t="s">
        <v>117</v>
      </c>
      <c r="R5" s="475" t="s">
        <v>117</v>
      </c>
      <c r="S5" s="474" t="s">
        <v>117</v>
      </c>
      <c r="T5" s="475" t="s">
        <v>117</v>
      </c>
      <c r="U5" s="472"/>
      <c r="V5" s="713" t="s">
        <v>120</v>
      </c>
      <c r="W5" s="475" t="s">
        <v>117</v>
      </c>
      <c r="X5" s="476"/>
      <c r="Y5" s="387"/>
      <c r="Z5" s="387"/>
      <c r="AA5" s="476"/>
      <c r="AB5" s="449"/>
      <c r="AC5" s="479"/>
      <c r="AD5" s="714"/>
    </row>
    <row r="6" spans="1:30" x14ac:dyDescent="0.25">
      <c r="A6" s="3125"/>
      <c r="B6" s="449"/>
      <c r="C6" s="449"/>
      <c r="D6" s="477"/>
      <c r="E6" s="449"/>
      <c r="F6" s="449"/>
      <c r="G6" s="479"/>
      <c r="H6" s="479"/>
      <c r="I6" s="479"/>
      <c r="J6" s="449"/>
      <c r="K6" s="480"/>
      <c r="L6" s="449"/>
      <c r="M6" s="449"/>
      <c r="N6" s="449"/>
      <c r="O6" s="449"/>
      <c r="P6" s="449"/>
      <c r="Q6" s="449"/>
      <c r="R6" s="449"/>
      <c r="S6" s="480"/>
      <c r="T6" s="449"/>
      <c r="U6" s="477"/>
      <c r="V6" s="480"/>
      <c r="W6" s="449"/>
      <c r="X6" s="449"/>
      <c r="Y6" s="378"/>
      <c r="Z6" s="378"/>
      <c r="AA6" s="449"/>
      <c r="AB6" s="449"/>
      <c r="AC6" s="479"/>
      <c r="AD6" s="714"/>
    </row>
    <row r="7" spans="1:30" ht="15.75" thickBot="1" x14ac:dyDescent="0.3">
      <c r="A7" s="715" t="s">
        <v>121</v>
      </c>
      <c r="B7" s="482"/>
      <c r="C7" s="482"/>
      <c r="D7" s="483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4"/>
      <c r="T7" s="482"/>
      <c r="U7" s="483"/>
      <c r="V7" s="482"/>
      <c r="W7" s="482"/>
      <c r="X7" s="482"/>
      <c r="Y7" s="481"/>
      <c r="Z7" s="481"/>
      <c r="AA7" s="482"/>
      <c r="AB7" s="384"/>
      <c r="AC7" s="491"/>
      <c r="AD7" s="714"/>
    </row>
    <row r="8" spans="1:30" x14ac:dyDescent="0.25">
      <c r="A8" s="716" t="s">
        <v>761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7"/>
      <c r="X8" s="717"/>
      <c r="Y8" s="718"/>
      <c r="Z8" s="718"/>
      <c r="AA8" s="717"/>
      <c r="AB8" s="717"/>
      <c r="AC8" s="702"/>
      <c r="AD8" s="719"/>
    </row>
    <row r="9" spans="1:30" x14ac:dyDescent="0.25">
      <c r="A9" s="720" t="s">
        <v>4147</v>
      </c>
      <c r="B9" s="449" t="s">
        <v>179</v>
      </c>
      <c r="C9" s="449" t="s">
        <v>179</v>
      </c>
      <c r="D9" s="3126" t="s">
        <v>762</v>
      </c>
      <c r="E9" s="449" t="s">
        <v>179</v>
      </c>
      <c r="F9" s="449" t="s">
        <v>179</v>
      </c>
      <c r="G9" s="449" t="s">
        <v>179</v>
      </c>
      <c r="H9" s="449" t="s">
        <v>179</v>
      </c>
      <c r="I9" s="449" t="s">
        <v>179</v>
      </c>
      <c r="J9" s="449" t="s">
        <v>179</v>
      </c>
      <c r="K9" s="449" t="s">
        <v>179</v>
      </c>
      <c r="L9" s="449" t="s">
        <v>179</v>
      </c>
      <c r="M9" s="449" t="s">
        <v>179</v>
      </c>
      <c r="N9" s="449" t="s">
        <v>179</v>
      </c>
      <c r="O9" s="449" t="s">
        <v>179</v>
      </c>
      <c r="P9" s="449" t="s">
        <v>179</v>
      </c>
      <c r="Q9" s="449" t="s">
        <v>179</v>
      </c>
      <c r="R9" s="449" t="s">
        <v>179</v>
      </c>
      <c r="S9" s="449" t="s">
        <v>179</v>
      </c>
      <c r="T9" s="449" t="s">
        <v>179</v>
      </c>
      <c r="U9" s="449" t="s">
        <v>179</v>
      </c>
      <c r="V9" s="449" t="s">
        <v>179</v>
      </c>
      <c r="W9" s="449" t="s">
        <v>179</v>
      </c>
      <c r="X9" s="449" t="s">
        <v>179</v>
      </c>
      <c r="Y9" s="378" t="s">
        <v>179</v>
      </c>
      <c r="Z9" s="378" t="s">
        <v>179</v>
      </c>
      <c r="AA9" s="384" t="s">
        <v>763</v>
      </c>
      <c r="AB9" s="384" t="s">
        <v>764</v>
      </c>
      <c r="AC9" s="491" t="s">
        <v>765</v>
      </c>
      <c r="AD9" s="714" t="s">
        <v>766</v>
      </c>
    </row>
    <row r="10" spans="1:30" x14ac:dyDescent="0.25">
      <c r="A10" s="721"/>
      <c r="B10" s="490"/>
      <c r="C10" s="490"/>
      <c r="D10" s="3127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722"/>
      <c r="T10" s="490"/>
      <c r="U10" s="723"/>
      <c r="V10" s="490"/>
      <c r="W10" s="490"/>
      <c r="X10" s="490"/>
      <c r="Y10" s="265"/>
      <c r="Z10" s="265"/>
      <c r="AA10" s="490"/>
      <c r="AB10" s="490"/>
      <c r="AC10" s="724"/>
      <c r="AD10" s="725"/>
    </row>
    <row r="11" spans="1:30" x14ac:dyDescent="0.25">
      <c r="A11" s="720" t="s">
        <v>767</v>
      </c>
      <c r="B11" s="449" t="s">
        <v>179</v>
      </c>
      <c r="C11" s="449" t="s">
        <v>179</v>
      </c>
      <c r="D11" s="3127"/>
      <c r="E11" s="449" t="s">
        <v>179</v>
      </c>
      <c r="F11" s="449" t="s">
        <v>179</v>
      </c>
      <c r="G11" s="449" t="s">
        <v>179</v>
      </c>
      <c r="H11" s="449" t="s">
        <v>179</v>
      </c>
      <c r="I11" s="449" t="s">
        <v>179</v>
      </c>
      <c r="J11" s="449" t="s">
        <v>179</v>
      </c>
      <c r="K11" s="449" t="s">
        <v>179</v>
      </c>
      <c r="L11" s="449" t="s">
        <v>179</v>
      </c>
      <c r="M11" s="449" t="s">
        <v>179</v>
      </c>
      <c r="N11" s="449" t="s">
        <v>179</v>
      </c>
      <c r="O11" s="449" t="s">
        <v>179</v>
      </c>
      <c r="P11" s="449" t="s">
        <v>179</v>
      </c>
      <c r="Q11" s="449" t="s">
        <v>179</v>
      </c>
      <c r="R11" s="449" t="s">
        <v>179</v>
      </c>
      <c r="S11" s="449" t="s">
        <v>179</v>
      </c>
      <c r="T11" s="449" t="s">
        <v>179</v>
      </c>
      <c r="U11" s="449" t="s">
        <v>179</v>
      </c>
      <c r="V11" s="449" t="s">
        <v>179</v>
      </c>
      <c r="W11" s="449" t="s">
        <v>179</v>
      </c>
      <c r="X11" s="449" t="s">
        <v>179</v>
      </c>
      <c r="Y11" s="378" t="s">
        <v>179</v>
      </c>
      <c r="Z11" s="378" t="s">
        <v>179</v>
      </c>
      <c r="AA11" s="384" t="s">
        <v>763</v>
      </c>
      <c r="AB11" s="384" t="s">
        <v>764</v>
      </c>
      <c r="AC11" s="491" t="s">
        <v>765</v>
      </c>
      <c r="AD11" s="714" t="s">
        <v>766</v>
      </c>
    </row>
    <row r="12" spans="1:30" x14ac:dyDescent="0.25">
      <c r="A12" s="721"/>
      <c r="B12" s="490"/>
      <c r="C12" s="490"/>
      <c r="D12" s="3127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722"/>
      <c r="T12" s="490"/>
      <c r="U12" s="723"/>
      <c r="V12" s="490"/>
      <c r="W12" s="490"/>
      <c r="X12" s="490"/>
      <c r="Y12" s="265"/>
      <c r="Z12" s="265"/>
      <c r="AA12" s="490"/>
      <c r="AB12" s="490"/>
      <c r="AC12" s="724"/>
      <c r="AD12" s="725"/>
    </row>
    <row r="13" spans="1:30" x14ac:dyDescent="0.25">
      <c r="A13" s="720" t="s">
        <v>768</v>
      </c>
      <c r="B13" s="449" t="s">
        <v>179</v>
      </c>
      <c r="C13" s="449" t="s">
        <v>179</v>
      </c>
      <c r="D13" s="3127"/>
      <c r="E13" s="449" t="s">
        <v>179</v>
      </c>
      <c r="F13" s="449" t="s">
        <v>179</v>
      </c>
      <c r="G13" s="449" t="s">
        <v>179</v>
      </c>
      <c r="H13" s="449" t="s">
        <v>179</v>
      </c>
      <c r="I13" s="449" t="s">
        <v>179</v>
      </c>
      <c r="J13" s="449" t="s">
        <v>179</v>
      </c>
      <c r="K13" s="449" t="s">
        <v>179</v>
      </c>
      <c r="L13" s="449" t="s">
        <v>179</v>
      </c>
      <c r="M13" s="449" t="s">
        <v>179</v>
      </c>
      <c r="N13" s="449" t="s">
        <v>179</v>
      </c>
      <c r="O13" s="449" t="s">
        <v>179</v>
      </c>
      <c r="P13" s="449" t="s">
        <v>179</v>
      </c>
      <c r="Q13" s="449" t="s">
        <v>179</v>
      </c>
      <c r="R13" s="449" t="s">
        <v>179</v>
      </c>
      <c r="S13" s="449" t="s">
        <v>179</v>
      </c>
      <c r="T13" s="449" t="s">
        <v>179</v>
      </c>
      <c r="U13" s="449" t="s">
        <v>179</v>
      </c>
      <c r="V13" s="449" t="s">
        <v>179</v>
      </c>
      <c r="W13" s="449" t="s">
        <v>179</v>
      </c>
      <c r="X13" s="449" t="s">
        <v>179</v>
      </c>
      <c r="Y13" s="378" t="s">
        <v>179</v>
      </c>
      <c r="Z13" s="378" t="s">
        <v>179</v>
      </c>
      <c r="AA13" s="384" t="s">
        <v>769</v>
      </c>
      <c r="AB13" s="384" t="s">
        <v>770</v>
      </c>
      <c r="AC13" s="491" t="s">
        <v>765</v>
      </c>
      <c r="AD13" s="714" t="s">
        <v>771</v>
      </c>
    </row>
    <row r="14" spans="1:30" x14ac:dyDescent="0.25">
      <c r="A14" s="721"/>
      <c r="B14" s="490"/>
      <c r="C14" s="490"/>
      <c r="D14" s="3127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  <c r="R14" s="490"/>
      <c r="S14" s="722"/>
      <c r="T14" s="490"/>
      <c r="U14" s="723"/>
      <c r="V14" s="490"/>
      <c r="W14" s="490"/>
      <c r="X14" s="490"/>
      <c r="Y14" s="265"/>
      <c r="Z14" s="265"/>
      <c r="AA14" s="490"/>
      <c r="AB14" s="490"/>
      <c r="AC14" s="724"/>
      <c r="AD14" s="725"/>
    </row>
    <row r="15" spans="1:30" x14ac:dyDescent="0.25">
      <c r="A15" s="720" t="s">
        <v>772</v>
      </c>
      <c r="B15" s="449" t="s">
        <v>179</v>
      </c>
      <c r="C15" s="449" t="s">
        <v>179</v>
      </c>
      <c r="D15" s="3127"/>
      <c r="E15" s="449" t="s">
        <v>179</v>
      </c>
      <c r="F15" s="449" t="s">
        <v>179</v>
      </c>
      <c r="G15" s="449" t="s">
        <v>179</v>
      </c>
      <c r="H15" s="449" t="s">
        <v>179</v>
      </c>
      <c r="I15" s="449" t="s">
        <v>179</v>
      </c>
      <c r="J15" s="449" t="s">
        <v>179</v>
      </c>
      <c r="K15" s="449" t="s">
        <v>179</v>
      </c>
      <c r="L15" s="449" t="s">
        <v>179</v>
      </c>
      <c r="M15" s="449" t="s">
        <v>179</v>
      </c>
      <c r="N15" s="449" t="s">
        <v>179</v>
      </c>
      <c r="O15" s="449" t="s">
        <v>179</v>
      </c>
      <c r="P15" s="449" t="s">
        <v>179</v>
      </c>
      <c r="Q15" s="449" t="s">
        <v>179</v>
      </c>
      <c r="R15" s="449" t="s">
        <v>179</v>
      </c>
      <c r="S15" s="449" t="s">
        <v>179</v>
      </c>
      <c r="T15" s="449" t="s">
        <v>179</v>
      </c>
      <c r="U15" s="449" t="s">
        <v>179</v>
      </c>
      <c r="V15" s="449" t="s">
        <v>179</v>
      </c>
      <c r="W15" s="449" t="s">
        <v>179</v>
      </c>
      <c r="X15" s="449" t="s">
        <v>179</v>
      </c>
      <c r="Y15" s="378" t="s">
        <v>179</v>
      </c>
      <c r="Z15" s="378" t="s">
        <v>179</v>
      </c>
      <c r="AA15" s="384" t="s">
        <v>773</v>
      </c>
      <c r="AB15" s="384" t="s">
        <v>774</v>
      </c>
      <c r="AC15" s="491" t="s">
        <v>765</v>
      </c>
      <c r="AD15" s="714" t="s">
        <v>775</v>
      </c>
    </row>
    <row r="16" spans="1:30" x14ac:dyDescent="0.25">
      <c r="A16" s="721"/>
      <c r="B16" s="490"/>
      <c r="C16" s="490"/>
      <c r="D16" s="3127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722"/>
      <c r="T16" s="490"/>
      <c r="U16" s="723"/>
      <c r="V16" s="490"/>
      <c r="W16" s="490"/>
      <c r="X16" s="490"/>
      <c r="Y16" s="265"/>
      <c r="Z16" s="265"/>
      <c r="AA16" s="490"/>
      <c r="AB16" s="490"/>
      <c r="AC16" s="724"/>
      <c r="AD16" s="725"/>
    </row>
    <row r="17" spans="1:31" x14ac:dyDescent="0.25">
      <c r="A17" s="720" t="s">
        <v>776</v>
      </c>
      <c r="B17" s="449" t="s">
        <v>777</v>
      </c>
      <c r="C17" s="449" t="s">
        <v>778</v>
      </c>
      <c r="D17" s="3127"/>
      <c r="E17" s="449" t="s">
        <v>285</v>
      </c>
      <c r="F17" s="449" t="s">
        <v>179</v>
      </c>
      <c r="G17" s="449" t="s">
        <v>179</v>
      </c>
      <c r="H17" s="449" t="s">
        <v>179</v>
      </c>
      <c r="I17" s="449" t="s">
        <v>179</v>
      </c>
      <c r="J17" s="449" t="s">
        <v>179</v>
      </c>
      <c r="K17" s="449" t="s">
        <v>179</v>
      </c>
      <c r="L17" s="449" t="s">
        <v>179</v>
      </c>
      <c r="M17" s="449" t="s">
        <v>179</v>
      </c>
      <c r="N17" s="449" t="s">
        <v>179</v>
      </c>
      <c r="O17" s="449" t="s">
        <v>179</v>
      </c>
      <c r="P17" s="449" t="s">
        <v>179</v>
      </c>
      <c r="Q17" s="449" t="s">
        <v>179</v>
      </c>
      <c r="R17" s="449" t="s">
        <v>179</v>
      </c>
      <c r="S17" s="449" t="s">
        <v>179</v>
      </c>
      <c r="T17" s="449" t="s">
        <v>179</v>
      </c>
      <c r="U17" s="449" t="s">
        <v>179</v>
      </c>
      <c r="V17" s="449" t="s">
        <v>179</v>
      </c>
      <c r="W17" s="449" t="s">
        <v>179</v>
      </c>
      <c r="X17" s="449" t="s">
        <v>179</v>
      </c>
      <c r="Y17" s="378" t="s">
        <v>179</v>
      </c>
      <c r="Z17" s="378" t="s">
        <v>179</v>
      </c>
      <c r="AA17" s="384" t="s">
        <v>779</v>
      </c>
      <c r="AB17" s="384" t="s">
        <v>780</v>
      </c>
      <c r="AC17" s="491" t="s">
        <v>765</v>
      </c>
      <c r="AD17" s="714" t="s">
        <v>781</v>
      </c>
    </row>
    <row r="18" spans="1:31" x14ac:dyDescent="0.25">
      <c r="A18" s="721"/>
      <c r="B18" s="490"/>
      <c r="C18" s="490"/>
      <c r="D18" s="3127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490"/>
      <c r="Q18" s="490"/>
      <c r="R18" s="490"/>
      <c r="S18" s="722"/>
      <c r="T18" s="490"/>
      <c r="U18" s="723"/>
      <c r="V18" s="490"/>
      <c r="W18" s="490"/>
      <c r="X18" s="490"/>
      <c r="Y18" s="265"/>
      <c r="Z18" s="265"/>
      <c r="AA18" s="490"/>
      <c r="AB18" s="490"/>
      <c r="AC18" s="724"/>
      <c r="AD18" s="725"/>
    </row>
    <row r="19" spans="1:31" x14ac:dyDescent="0.25">
      <c r="A19" s="720" t="s">
        <v>782</v>
      </c>
      <c r="B19" s="449" t="s">
        <v>179</v>
      </c>
      <c r="C19" s="449" t="s">
        <v>179</v>
      </c>
      <c r="D19" s="3127"/>
      <c r="E19" s="449" t="s">
        <v>179</v>
      </c>
      <c r="F19" s="449" t="s">
        <v>179</v>
      </c>
      <c r="G19" s="449" t="s">
        <v>179</v>
      </c>
      <c r="H19" s="449" t="s">
        <v>179</v>
      </c>
      <c r="I19" s="449" t="s">
        <v>179</v>
      </c>
      <c r="J19" s="449" t="s">
        <v>179</v>
      </c>
      <c r="K19" s="449" t="s">
        <v>179</v>
      </c>
      <c r="L19" s="449" t="s">
        <v>179</v>
      </c>
      <c r="M19" s="449" t="s">
        <v>179</v>
      </c>
      <c r="N19" s="449" t="s">
        <v>179</v>
      </c>
      <c r="O19" s="449" t="s">
        <v>179</v>
      </c>
      <c r="P19" s="449" t="s">
        <v>179</v>
      </c>
      <c r="Q19" s="449" t="s">
        <v>179</v>
      </c>
      <c r="R19" s="449" t="s">
        <v>179</v>
      </c>
      <c r="S19" s="449" t="s">
        <v>179</v>
      </c>
      <c r="T19" s="449" t="s">
        <v>179</v>
      </c>
      <c r="U19" s="449" t="s">
        <v>179</v>
      </c>
      <c r="V19" s="449" t="s">
        <v>179</v>
      </c>
      <c r="W19" s="449" t="s">
        <v>179</v>
      </c>
      <c r="X19" s="449" t="s">
        <v>179</v>
      </c>
      <c r="Y19" s="378" t="s">
        <v>179</v>
      </c>
      <c r="Z19" s="378" t="s">
        <v>179</v>
      </c>
      <c r="AA19" s="384" t="s">
        <v>763</v>
      </c>
      <c r="AB19" s="726" t="s">
        <v>783</v>
      </c>
      <c r="AC19" s="491" t="s">
        <v>765</v>
      </c>
      <c r="AD19" s="714" t="s">
        <v>784</v>
      </c>
    </row>
    <row r="20" spans="1:31" x14ac:dyDescent="0.25">
      <c r="A20" s="721"/>
      <c r="B20" s="490"/>
      <c r="C20" s="490"/>
      <c r="D20" s="3127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722"/>
      <c r="T20" s="490"/>
      <c r="U20" s="723"/>
      <c r="V20" s="490"/>
      <c r="W20" s="490"/>
      <c r="X20" s="490"/>
      <c r="Y20" s="265"/>
      <c r="Z20" s="265"/>
      <c r="AA20" s="490"/>
      <c r="AB20" s="490"/>
      <c r="AC20" s="724"/>
      <c r="AD20" s="725"/>
    </row>
    <row r="21" spans="1:31" x14ac:dyDescent="0.25">
      <c r="A21" s="720" t="s">
        <v>785</v>
      </c>
      <c r="B21" s="449" t="s">
        <v>179</v>
      </c>
      <c r="C21" s="449" t="s">
        <v>179</v>
      </c>
      <c r="D21" s="3127"/>
      <c r="E21" s="449" t="s">
        <v>179</v>
      </c>
      <c r="F21" s="449" t="s">
        <v>179</v>
      </c>
      <c r="G21" s="449" t="s">
        <v>179</v>
      </c>
      <c r="H21" s="449" t="s">
        <v>179</v>
      </c>
      <c r="I21" s="449" t="s">
        <v>179</v>
      </c>
      <c r="J21" s="449" t="s">
        <v>179</v>
      </c>
      <c r="K21" s="449" t="s">
        <v>179</v>
      </c>
      <c r="L21" s="449" t="s">
        <v>179</v>
      </c>
      <c r="M21" s="449" t="s">
        <v>179</v>
      </c>
      <c r="N21" s="449" t="s">
        <v>179</v>
      </c>
      <c r="O21" s="449" t="s">
        <v>179</v>
      </c>
      <c r="P21" s="449" t="s">
        <v>179</v>
      </c>
      <c r="Q21" s="449" t="s">
        <v>179</v>
      </c>
      <c r="R21" s="449" t="s">
        <v>179</v>
      </c>
      <c r="S21" s="449" t="s">
        <v>179</v>
      </c>
      <c r="T21" s="449" t="s">
        <v>179</v>
      </c>
      <c r="U21" s="449" t="s">
        <v>179</v>
      </c>
      <c r="V21" s="449" t="s">
        <v>179</v>
      </c>
      <c r="W21" s="449" t="s">
        <v>179</v>
      </c>
      <c r="X21" s="449" t="s">
        <v>179</v>
      </c>
      <c r="Y21" s="378" t="s">
        <v>179</v>
      </c>
      <c r="Z21" s="378" t="s">
        <v>179</v>
      </c>
      <c r="AA21" s="384" t="s">
        <v>773</v>
      </c>
      <c r="AB21" s="384" t="s">
        <v>774</v>
      </c>
      <c r="AC21" s="491" t="s">
        <v>765</v>
      </c>
      <c r="AD21" s="714" t="s">
        <v>775</v>
      </c>
    </row>
    <row r="22" spans="1:31" x14ac:dyDescent="0.25">
      <c r="A22" s="721"/>
      <c r="B22" s="490"/>
      <c r="C22" s="490"/>
      <c r="D22" s="3127"/>
      <c r="E22" s="490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  <c r="Q22" s="490"/>
      <c r="R22" s="490"/>
      <c r="S22" s="722"/>
      <c r="T22" s="490"/>
      <c r="U22" s="723"/>
      <c r="V22" s="490"/>
      <c r="W22" s="490"/>
      <c r="X22" s="490"/>
      <c r="Y22" s="265"/>
      <c r="Z22" s="265"/>
      <c r="AA22" s="490"/>
      <c r="AB22" s="490"/>
      <c r="AC22" s="724"/>
      <c r="AD22" s="725"/>
    </row>
    <row r="23" spans="1:31" x14ac:dyDescent="0.25">
      <c r="A23" s="720" t="s">
        <v>786</v>
      </c>
      <c r="B23" s="449" t="s">
        <v>179</v>
      </c>
      <c r="C23" s="449" t="s">
        <v>179</v>
      </c>
      <c r="D23" s="3127"/>
      <c r="E23" s="449" t="s">
        <v>179</v>
      </c>
      <c r="F23" s="449" t="s">
        <v>179</v>
      </c>
      <c r="G23" s="449" t="s">
        <v>179</v>
      </c>
      <c r="H23" s="449" t="s">
        <v>179</v>
      </c>
      <c r="I23" s="449" t="s">
        <v>179</v>
      </c>
      <c r="J23" s="449" t="s">
        <v>179</v>
      </c>
      <c r="K23" s="449" t="s">
        <v>179</v>
      </c>
      <c r="L23" s="449" t="s">
        <v>179</v>
      </c>
      <c r="M23" s="449" t="s">
        <v>179</v>
      </c>
      <c r="N23" s="449" t="s">
        <v>179</v>
      </c>
      <c r="O23" s="449" t="s">
        <v>179</v>
      </c>
      <c r="P23" s="449" t="s">
        <v>179</v>
      </c>
      <c r="Q23" s="449" t="s">
        <v>179</v>
      </c>
      <c r="R23" s="449" t="s">
        <v>179</v>
      </c>
      <c r="S23" s="449" t="s">
        <v>179</v>
      </c>
      <c r="T23" s="449" t="s">
        <v>179</v>
      </c>
      <c r="U23" s="449" t="s">
        <v>179</v>
      </c>
      <c r="V23" s="449" t="s">
        <v>179</v>
      </c>
      <c r="W23" s="449" t="s">
        <v>179</v>
      </c>
      <c r="X23" s="449" t="s">
        <v>179</v>
      </c>
      <c r="Y23" s="378" t="s">
        <v>179</v>
      </c>
      <c r="Z23" s="378" t="s">
        <v>179</v>
      </c>
      <c r="AA23" s="384" t="s">
        <v>779</v>
      </c>
      <c r="AB23" s="384" t="s">
        <v>780</v>
      </c>
      <c r="AC23" s="491" t="s">
        <v>765</v>
      </c>
      <c r="AD23" s="714" t="s">
        <v>784</v>
      </c>
    </row>
    <row r="24" spans="1:31" x14ac:dyDescent="0.25">
      <c r="A24" s="721"/>
      <c r="B24" s="490"/>
      <c r="C24" s="490"/>
      <c r="D24" s="3127"/>
      <c r="E24" s="490"/>
      <c r="F24" s="490"/>
      <c r="G24" s="490"/>
      <c r="H24" s="490"/>
      <c r="I24" s="490"/>
      <c r="J24" s="490"/>
      <c r="K24" s="490"/>
      <c r="L24" s="490"/>
      <c r="M24" s="490"/>
      <c r="N24" s="490"/>
      <c r="O24" s="490"/>
      <c r="P24" s="490"/>
      <c r="Q24" s="490"/>
      <c r="R24" s="490"/>
      <c r="S24" s="722"/>
      <c r="T24" s="490"/>
      <c r="U24" s="723"/>
      <c r="V24" s="490"/>
      <c r="W24" s="490"/>
      <c r="X24" s="490"/>
      <c r="Y24" s="265"/>
      <c r="Z24" s="265"/>
      <c r="AA24" s="490"/>
      <c r="AB24" s="490"/>
      <c r="AC24" s="724"/>
      <c r="AD24" s="725"/>
    </row>
    <row r="25" spans="1:31" x14ac:dyDescent="0.25">
      <c r="A25" s="720" t="s">
        <v>787</v>
      </c>
      <c r="B25" s="449" t="s">
        <v>179</v>
      </c>
      <c r="C25" s="449" t="s">
        <v>179</v>
      </c>
      <c r="D25" s="3127"/>
      <c r="E25" s="449" t="s">
        <v>179</v>
      </c>
      <c r="F25" s="449" t="s">
        <v>179</v>
      </c>
      <c r="G25" s="449" t="s">
        <v>179</v>
      </c>
      <c r="H25" s="449" t="s">
        <v>179</v>
      </c>
      <c r="I25" s="449" t="s">
        <v>179</v>
      </c>
      <c r="J25" s="449" t="s">
        <v>179</v>
      </c>
      <c r="K25" s="449" t="s">
        <v>179</v>
      </c>
      <c r="L25" s="449" t="s">
        <v>179</v>
      </c>
      <c r="M25" s="449" t="s">
        <v>179</v>
      </c>
      <c r="N25" s="449" t="s">
        <v>179</v>
      </c>
      <c r="O25" s="449" t="s">
        <v>179</v>
      </c>
      <c r="P25" s="449" t="s">
        <v>179</v>
      </c>
      <c r="Q25" s="449" t="s">
        <v>179</v>
      </c>
      <c r="R25" s="449" t="s">
        <v>179</v>
      </c>
      <c r="S25" s="449" t="s">
        <v>179</v>
      </c>
      <c r="T25" s="449" t="s">
        <v>179</v>
      </c>
      <c r="U25" s="449" t="s">
        <v>179</v>
      </c>
      <c r="V25" s="449" t="s">
        <v>179</v>
      </c>
      <c r="W25" s="449" t="s">
        <v>179</v>
      </c>
      <c r="X25" s="449" t="s">
        <v>179</v>
      </c>
      <c r="Y25" s="378" t="s">
        <v>179</v>
      </c>
      <c r="Z25" s="378" t="s">
        <v>179</v>
      </c>
      <c r="AA25" s="384" t="s">
        <v>788</v>
      </c>
      <c r="AB25" s="384" t="s">
        <v>783</v>
      </c>
      <c r="AC25" s="491" t="s">
        <v>765</v>
      </c>
      <c r="AD25" s="714" t="s">
        <v>784</v>
      </c>
    </row>
    <row r="26" spans="1:31" x14ac:dyDescent="0.25">
      <c r="A26" s="721"/>
      <c r="B26" s="490"/>
      <c r="C26" s="490"/>
      <c r="D26" s="3127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P26" s="490"/>
      <c r="Q26" s="490"/>
      <c r="R26" s="490"/>
      <c r="S26" s="722"/>
      <c r="T26" s="490"/>
      <c r="U26" s="723"/>
      <c r="V26" s="490"/>
      <c r="W26" s="490"/>
      <c r="X26" s="490"/>
      <c r="Y26" s="265"/>
      <c r="Z26" s="265"/>
      <c r="AA26" s="490"/>
      <c r="AB26" s="490"/>
      <c r="AC26" s="724"/>
      <c r="AD26" s="725"/>
    </row>
    <row r="27" spans="1:31" x14ac:dyDescent="0.25">
      <c r="A27" s="720" t="s">
        <v>789</v>
      </c>
      <c r="B27" s="449" t="s">
        <v>179</v>
      </c>
      <c r="C27" s="449" t="s">
        <v>179</v>
      </c>
      <c r="D27" s="3063"/>
      <c r="E27" s="449" t="s">
        <v>179</v>
      </c>
      <c r="F27" s="449" t="s">
        <v>179</v>
      </c>
      <c r="G27" s="449" t="s">
        <v>179</v>
      </c>
      <c r="H27" s="449" t="s">
        <v>179</v>
      </c>
      <c r="I27" s="449" t="s">
        <v>179</v>
      </c>
      <c r="J27" s="449" t="s">
        <v>179</v>
      </c>
      <c r="K27" s="449" t="s">
        <v>179</v>
      </c>
      <c r="L27" s="449" t="s">
        <v>179</v>
      </c>
      <c r="M27" s="449" t="s">
        <v>179</v>
      </c>
      <c r="N27" s="449" t="s">
        <v>179</v>
      </c>
      <c r="O27" s="449" t="s">
        <v>179</v>
      </c>
      <c r="P27" s="449" t="s">
        <v>179</v>
      </c>
      <c r="Q27" s="449" t="s">
        <v>179</v>
      </c>
      <c r="R27" s="449" t="s">
        <v>179</v>
      </c>
      <c r="S27" s="449" t="s">
        <v>179</v>
      </c>
      <c r="T27" s="449" t="s">
        <v>179</v>
      </c>
      <c r="U27" s="449" t="s">
        <v>179</v>
      </c>
      <c r="V27" s="449" t="s">
        <v>179</v>
      </c>
      <c r="W27" s="449" t="s">
        <v>179</v>
      </c>
      <c r="X27" s="449" t="s">
        <v>179</v>
      </c>
      <c r="Y27" s="378" t="s">
        <v>179</v>
      </c>
      <c r="Z27" s="378" t="s">
        <v>179</v>
      </c>
      <c r="AA27" s="384" t="s">
        <v>790</v>
      </c>
      <c r="AB27" s="384" t="s">
        <v>783</v>
      </c>
      <c r="AC27" s="491" t="s">
        <v>765</v>
      </c>
      <c r="AD27" s="714" t="s">
        <v>791</v>
      </c>
    </row>
    <row r="28" spans="1:31" ht="15.75" thickBot="1" x14ac:dyDescent="0.3">
      <c r="A28" s="727" t="s">
        <v>365</v>
      </c>
      <c r="B28" s="482"/>
      <c r="C28" s="482"/>
      <c r="D28" s="483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4"/>
      <c r="T28" s="482"/>
      <c r="U28" s="483"/>
      <c r="V28" s="482"/>
      <c r="W28" s="482"/>
      <c r="X28" s="482"/>
      <c r="Y28" s="481"/>
      <c r="Z28" s="481"/>
      <c r="AA28" s="482"/>
      <c r="AB28" s="482"/>
      <c r="AC28" s="728"/>
      <c r="AD28" s="729"/>
    </row>
    <row r="29" spans="1:31" x14ac:dyDescent="0.2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337"/>
      <c r="AA29" s="337"/>
      <c r="AB29" s="97"/>
      <c r="AC29" s="97"/>
      <c r="AD29" s="97"/>
      <c r="AE29" s="730"/>
    </row>
    <row r="32" spans="1:31" x14ac:dyDescent="0.25">
      <c r="A32" s="2866" t="s">
        <v>4350</v>
      </c>
      <c r="B32" s="2861"/>
      <c r="C32" s="2861"/>
      <c r="D32" s="2861"/>
      <c r="E32" s="2861"/>
      <c r="F32" s="2861"/>
      <c r="G32" s="2861"/>
      <c r="H32" s="2862"/>
      <c r="I32" s="229"/>
      <c r="J32" s="3128" t="s">
        <v>147</v>
      </c>
      <c r="K32" s="3128"/>
      <c r="L32" s="2851" t="s">
        <v>509</v>
      </c>
      <c r="M32" s="2852"/>
      <c r="N32" s="2853"/>
      <c r="O32" s="726"/>
      <c r="P32" s="726"/>
      <c r="Q32" s="726"/>
      <c r="R32" s="726"/>
      <c r="S32" s="726"/>
      <c r="T32" s="726"/>
      <c r="U32" s="726"/>
      <c r="V32" s="720"/>
      <c r="W32" s="726"/>
      <c r="X32" s="726"/>
      <c r="Y32" s="237"/>
      <c r="Z32" s="731"/>
      <c r="AA32" s="731"/>
      <c r="AB32" s="731"/>
      <c r="AC32" s="100"/>
    </row>
    <row r="33" spans="1:67" ht="30.75" thickBot="1" x14ac:dyDescent="0.3">
      <c r="A33" s="696" t="s">
        <v>793</v>
      </c>
      <c r="B33" s="732"/>
      <c r="C33" s="101" t="s">
        <v>215</v>
      </c>
      <c r="D33" s="101"/>
      <c r="E33" s="101"/>
      <c r="F33" s="101"/>
      <c r="G33" s="101"/>
      <c r="H33" s="101"/>
      <c r="I33" s="101"/>
      <c r="J33" s="3128"/>
      <c r="K33" s="3128"/>
      <c r="L33" s="101" t="s">
        <v>150</v>
      </c>
      <c r="M33" s="101" t="s">
        <v>151</v>
      </c>
      <c r="N33" s="101"/>
      <c r="O33" s="101" t="s">
        <v>152</v>
      </c>
      <c r="P33" s="101"/>
      <c r="Q33" s="101"/>
      <c r="R33" s="101" t="s">
        <v>84</v>
      </c>
      <c r="S33" s="101"/>
      <c r="T33" s="101"/>
      <c r="U33" s="101"/>
      <c r="V33" s="733" t="s">
        <v>85</v>
      </c>
      <c r="W33" s="101"/>
      <c r="X33" s="101"/>
      <c r="Y33" s="734"/>
      <c r="Z33" s="101"/>
      <c r="AA33" s="101"/>
      <c r="AB33" s="101"/>
      <c r="AC33" s="102"/>
    </row>
    <row r="34" spans="1:67" ht="45.75" thickBot="1" x14ac:dyDescent="0.3">
      <c r="A34" s="735" t="s">
        <v>512</v>
      </c>
      <c r="B34" s="506" t="s">
        <v>153</v>
      </c>
      <c r="C34" s="451" t="s">
        <v>217</v>
      </c>
      <c r="D34" s="451" t="s">
        <v>218</v>
      </c>
      <c r="E34" s="451" t="s">
        <v>156</v>
      </c>
      <c r="F34" s="451" t="s">
        <v>219</v>
      </c>
      <c r="G34" s="451" t="s">
        <v>220</v>
      </c>
      <c r="H34" s="451" t="s">
        <v>730</v>
      </c>
      <c r="I34" s="451" t="s">
        <v>91</v>
      </c>
      <c r="J34" s="437" t="s">
        <v>92</v>
      </c>
      <c r="K34" s="437" t="s">
        <v>794</v>
      </c>
      <c r="L34" s="453" t="s">
        <v>159</v>
      </c>
      <c r="M34" s="453" t="s">
        <v>160</v>
      </c>
      <c r="N34" s="453" t="s">
        <v>161</v>
      </c>
      <c r="O34" s="453" t="s">
        <v>162</v>
      </c>
      <c r="P34" s="437" t="s">
        <v>685</v>
      </c>
      <c r="Q34" s="451" t="s">
        <v>91</v>
      </c>
      <c r="R34" s="437" t="s">
        <v>4325</v>
      </c>
      <c r="S34" s="437" t="s">
        <v>104</v>
      </c>
      <c r="T34" s="457" t="s">
        <v>221</v>
      </c>
      <c r="U34" s="101" t="s">
        <v>166</v>
      </c>
      <c r="V34" s="736" t="s">
        <v>108</v>
      </c>
      <c r="W34" s="453" t="s">
        <v>222</v>
      </c>
      <c r="X34" s="453" t="s">
        <v>223</v>
      </c>
      <c r="Y34" s="737" t="s">
        <v>111</v>
      </c>
      <c r="Z34" s="451" t="s">
        <v>795</v>
      </c>
      <c r="AA34" s="437" t="s">
        <v>796</v>
      </c>
      <c r="AB34" s="457" t="s">
        <v>113</v>
      </c>
      <c r="AC34" s="103" t="s">
        <v>797</v>
      </c>
    </row>
    <row r="35" spans="1:67" ht="30.75" thickTop="1" x14ac:dyDescent="0.25">
      <c r="A35" s="738" t="s">
        <v>114</v>
      </c>
      <c r="B35" s="739"/>
      <c r="C35" s="465"/>
      <c r="D35" s="465"/>
      <c r="E35" s="740"/>
      <c r="F35" s="264"/>
      <c r="G35" s="465" t="s">
        <v>170</v>
      </c>
      <c r="H35" s="465"/>
      <c r="I35" s="486" t="s">
        <v>27</v>
      </c>
      <c r="J35" s="465" t="s">
        <v>171</v>
      </c>
      <c r="K35" s="465" t="s">
        <v>116</v>
      </c>
      <c r="L35" s="465" t="s">
        <v>117</v>
      </c>
      <c r="M35" s="465" t="s">
        <v>798</v>
      </c>
      <c r="N35" s="465" t="s">
        <v>173</v>
      </c>
      <c r="O35" s="465" t="s">
        <v>171</v>
      </c>
      <c r="P35" s="465" t="s">
        <v>116</v>
      </c>
      <c r="Q35" s="486" t="s">
        <v>27</v>
      </c>
      <c r="R35" s="465"/>
      <c r="S35" s="465" t="s">
        <v>225</v>
      </c>
      <c r="T35" s="455" t="s">
        <v>116</v>
      </c>
      <c r="U35" s="741" t="s">
        <v>693</v>
      </c>
      <c r="V35" s="742"/>
      <c r="W35" s="740" t="s">
        <v>365</v>
      </c>
      <c r="X35" s="740"/>
      <c r="Y35" s="264"/>
      <c r="Z35" s="740"/>
      <c r="AA35" s="740"/>
      <c r="AB35" s="455"/>
      <c r="AC35" s="104"/>
    </row>
    <row r="36" spans="1:67" x14ac:dyDescent="0.25">
      <c r="A36" s="486"/>
      <c r="B36" s="224"/>
      <c r="C36" s="224"/>
      <c r="D36" s="224"/>
      <c r="E36" s="217"/>
      <c r="F36" s="234"/>
      <c r="G36" s="465" t="s">
        <v>175</v>
      </c>
      <c r="H36" s="224"/>
      <c r="I36" s="478" t="s">
        <v>31</v>
      </c>
      <c r="J36" s="740"/>
      <c r="K36" s="217"/>
      <c r="L36" s="217"/>
      <c r="M36" s="217"/>
      <c r="N36" s="217"/>
      <c r="O36" s="217"/>
      <c r="P36" s="217"/>
      <c r="Q36" s="478" t="s">
        <v>31</v>
      </c>
      <c r="R36" s="234"/>
      <c r="S36" s="217"/>
      <c r="T36" s="743"/>
      <c r="U36" s="743"/>
      <c r="V36" s="744"/>
      <c r="W36" s="217"/>
      <c r="X36" s="217"/>
      <c r="Y36" s="234"/>
      <c r="Z36" s="217"/>
      <c r="AA36" s="217"/>
      <c r="AB36" s="743"/>
      <c r="AC36" s="104"/>
    </row>
    <row r="37" spans="1:67" ht="15.75" thickBot="1" x14ac:dyDescent="0.3">
      <c r="A37" s="745" t="s">
        <v>121</v>
      </c>
      <c r="B37" s="746"/>
      <c r="C37" s="746"/>
      <c r="D37" s="746"/>
      <c r="E37" s="747"/>
      <c r="F37" s="748"/>
      <c r="G37" s="746"/>
      <c r="H37" s="746"/>
      <c r="I37" s="746"/>
      <c r="J37" s="747"/>
      <c r="K37" s="747"/>
      <c r="L37" s="749"/>
      <c r="M37" s="749"/>
      <c r="N37" s="747"/>
      <c r="O37" s="747"/>
      <c r="P37" s="747"/>
      <c r="Q37" s="747"/>
      <c r="R37" s="748"/>
      <c r="S37" s="747"/>
      <c r="T37" s="749"/>
      <c r="U37" s="749"/>
      <c r="V37" s="750"/>
      <c r="W37" s="747"/>
      <c r="X37" s="747"/>
      <c r="Y37" s="748"/>
      <c r="Z37" s="747"/>
      <c r="AA37" s="747"/>
      <c r="AB37" s="749"/>
      <c r="AC37" s="104"/>
    </row>
    <row r="38" spans="1:67" s="752" customFormat="1" x14ac:dyDescent="0.25">
      <c r="A38" s="3129" t="s">
        <v>799</v>
      </c>
      <c r="B38" s="465" t="s">
        <v>365</v>
      </c>
      <c r="C38" s="465" t="s">
        <v>365</v>
      </c>
      <c r="D38" s="224" t="s">
        <v>6</v>
      </c>
      <c r="E38" s="465" t="s">
        <v>7</v>
      </c>
      <c r="F38" s="260">
        <v>2414298792</v>
      </c>
      <c r="G38" s="465" t="s">
        <v>179</v>
      </c>
      <c r="H38" s="465"/>
      <c r="I38" s="486" t="s">
        <v>27</v>
      </c>
      <c r="J38" s="465" t="s">
        <v>179</v>
      </c>
      <c r="K38" s="465" t="s">
        <v>179</v>
      </c>
      <c r="L38" s="465" t="s">
        <v>179</v>
      </c>
      <c r="M38" s="465" t="s">
        <v>179</v>
      </c>
      <c r="N38" s="465" t="s">
        <v>179</v>
      </c>
      <c r="O38" s="465" t="s">
        <v>365</v>
      </c>
      <c r="P38" s="465" t="s">
        <v>365</v>
      </c>
      <c r="Q38" s="486" t="s">
        <v>27</v>
      </c>
      <c r="R38" s="257" t="s">
        <v>365</v>
      </c>
      <c r="S38" s="465" t="s">
        <v>365</v>
      </c>
      <c r="T38" s="741" t="s">
        <v>365</v>
      </c>
      <c r="U38" s="741" t="s">
        <v>365</v>
      </c>
      <c r="V38" s="751" t="s">
        <v>365</v>
      </c>
      <c r="W38" s="465" t="s">
        <v>58</v>
      </c>
      <c r="X38" s="465" t="s">
        <v>800</v>
      </c>
      <c r="Y38" s="257">
        <v>7719751577.0699997</v>
      </c>
      <c r="Z38" s="465" t="s">
        <v>800</v>
      </c>
      <c r="AA38" s="465"/>
      <c r="AB38" s="741"/>
      <c r="AC38" s="3131" t="s">
        <v>801</v>
      </c>
    </row>
    <row r="39" spans="1:67" s="752" customFormat="1" ht="30" x14ac:dyDescent="0.25">
      <c r="A39" s="3130"/>
      <c r="B39" s="224"/>
      <c r="C39" s="224"/>
      <c r="D39" s="224"/>
      <c r="E39" s="224"/>
      <c r="F39" s="257"/>
      <c r="G39" s="465"/>
      <c r="H39" s="224" t="s">
        <v>576</v>
      </c>
      <c r="I39" s="478" t="s">
        <v>31</v>
      </c>
      <c r="J39" s="465"/>
      <c r="K39" s="465"/>
      <c r="L39" s="465"/>
      <c r="M39" s="465"/>
      <c r="N39" s="465"/>
      <c r="O39" s="465" t="s">
        <v>802</v>
      </c>
      <c r="P39" s="465" t="s">
        <v>803</v>
      </c>
      <c r="Q39" s="478" t="s">
        <v>31</v>
      </c>
      <c r="R39" s="751" t="s">
        <v>804</v>
      </c>
      <c r="S39" s="465" t="s">
        <v>805</v>
      </c>
      <c r="T39" s="741" t="s">
        <v>806</v>
      </c>
      <c r="U39" s="741" t="s">
        <v>807</v>
      </c>
      <c r="V39" s="751" t="s">
        <v>365</v>
      </c>
      <c r="W39" s="465" t="s">
        <v>365</v>
      </c>
      <c r="X39" s="465"/>
      <c r="Y39" s="260"/>
      <c r="Z39" s="465"/>
      <c r="AA39" s="465" t="s">
        <v>808</v>
      </c>
      <c r="AB39" s="741" t="s">
        <v>809</v>
      </c>
      <c r="AC39" s="3132"/>
    </row>
    <row r="40" spans="1:67" s="752" customFormat="1" ht="15.75" thickBot="1" x14ac:dyDescent="0.3">
      <c r="A40" s="478"/>
      <c r="B40" s="229"/>
      <c r="C40" s="229"/>
      <c r="D40" s="229"/>
      <c r="E40" s="229"/>
      <c r="F40" s="734"/>
      <c r="G40" s="229"/>
      <c r="H40" s="229"/>
      <c r="I40" s="229"/>
      <c r="J40" s="229"/>
      <c r="K40" s="229"/>
      <c r="L40" s="753"/>
      <c r="M40" s="753"/>
      <c r="N40" s="229"/>
      <c r="O40" s="229"/>
      <c r="P40" s="229"/>
      <c r="Q40" s="229"/>
      <c r="R40" s="229"/>
      <c r="S40" s="229"/>
      <c r="T40" s="753" t="s">
        <v>365</v>
      </c>
      <c r="U40" s="753" t="s">
        <v>365</v>
      </c>
      <c r="V40" s="754"/>
      <c r="W40" s="229"/>
      <c r="X40" s="229"/>
      <c r="Y40" s="734"/>
      <c r="Z40" s="229"/>
      <c r="AA40" s="229"/>
      <c r="AB40" s="753"/>
      <c r="AC40" s="182"/>
    </row>
    <row r="41" spans="1:67" s="752" customFormat="1" x14ac:dyDescent="0.25">
      <c r="A41" s="3129" t="s">
        <v>810</v>
      </c>
      <c r="B41" s="465" t="s">
        <v>365</v>
      </c>
      <c r="C41" s="465" t="s">
        <v>365</v>
      </c>
      <c r="D41" s="224" t="s">
        <v>6</v>
      </c>
      <c r="E41" s="465" t="s">
        <v>7</v>
      </c>
      <c r="F41" s="260">
        <v>72078879</v>
      </c>
      <c r="G41" s="465" t="s">
        <v>811</v>
      </c>
      <c r="H41" s="465"/>
      <c r="I41" s="486" t="s">
        <v>27</v>
      </c>
      <c r="J41" s="465" t="s">
        <v>179</v>
      </c>
      <c r="K41" s="465" t="s">
        <v>179</v>
      </c>
      <c r="L41" s="465" t="s">
        <v>179</v>
      </c>
      <c r="M41" s="465" t="s">
        <v>179</v>
      </c>
      <c r="N41" s="465" t="s">
        <v>179</v>
      </c>
      <c r="O41" s="465" t="s">
        <v>179</v>
      </c>
      <c r="P41" s="465" t="s">
        <v>179</v>
      </c>
      <c r="Q41" s="486" t="s">
        <v>27</v>
      </c>
      <c r="R41" s="751" t="s">
        <v>812</v>
      </c>
      <c r="S41" s="465" t="s">
        <v>365</v>
      </c>
      <c r="T41" s="741" t="s">
        <v>813</v>
      </c>
      <c r="U41" s="741" t="s">
        <v>814</v>
      </c>
      <c r="V41" s="751" t="s">
        <v>365</v>
      </c>
      <c r="W41" s="465" t="s">
        <v>815</v>
      </c>
      <c r="X41" s="465" t="s">
        <v>816</v>
      </c>
      <c r="Y41" s="734">
        <v>882363291.84000003</v>
      </c>
      <c r="Z41" s="465" t="s">
        <v>816</v>
      </c>
      <c r="AA41" s="465"/>
      <c r="AB41" s="741"/>
      <c r="AC41" s="3131" t="s">
        <v>817</v>
      </c>
    </row>
    <row r="42" spans="1:67" s="752" customFormat="1" ht="30" x14ac:dyDescent="0.25">
      <c r="A42" s="3130"/>
      <c r="B42" s="224"/>
      <c r="C42" s="224"/>
      <c r="D42" s="224"/>
      <c r="E42" s="224"/>
      <c r="F42" s="257"/>
      <c r="G42" s="465"/>
      <c r="H42" s="224" t="s">
        <v>124</v>
      </c>
      <c r="I42" s="478" t="s">
        <v>31</v>
      </c>
      <c r="J42" s="465"/>
      <c r="K42" s="465"/>
      <c r="L42" s="465"/>
      <c r="M42" s="465"/>
      <c r="N42" s="465"/>
      <c r="O42" s="465" t="s">
        <v>365</v>
      </c>
      <c r="P42" s="465"/>
      <c r="Q42" s="478" t="s">
        <v>31</v>
      </c>
      <c r="R42" s="260"/>
      <c r="S42" s="465"/>
      <c r="T42" s="741"/>
      <c r="U42" s="741"/>
      <c r="V42" s="751"/>
      <c r="W42" s="465" t="s">
        <v>365</v>
      </c>
      <c r="X42" s="465"/>
      <c r="Y42" s="260"/>
      <c r="Z42" s="465"/>
      <c r="AA42" s="465" t="s">
        <v>808</v>
      </c>
      <c r="AB42" s="741" t="s">
        <v>809</v>
      </c>
      <c r="AC42" s="3132"/>
    </row>
    <row r="43" spans="1:67" s="752" customFormat="1" ht="15.75" thickBot="1" x14ac:dyDescent="0.3">
      <c r="A43" s="478"/>
      <c r="B43" s="229"/>
      <c r="C43" s="229"/>
      <c r="D43" s="229"/>
      <c r="E43" s="229"/>
      <c r="F43" s="734"/>
      <c r="G43" s="229"/>
      <c r="H43" s="229"/>
      <c r="I43" s="229"/>
      <c r="J43" s="229"/>
      <c r="K43" s="229"/>
      <c r="L43" s="753"/>
      <c r="M43" s="753"/>
      <c r="N43" s="229"/>
      <c r="O43" s="229"/>
      <c r="P43" s="229"/>
      <c r="Q43" s="229"/>
      <c r="R43" s="734"/>
      <c r="S43" s="229"/>
      <c r="T43" s="753"/>
      <c r="U43" s="753"/>
      <c r="V43" s="754"/>
      <c r="W43" s="229"/>
      <c r="X43" s="229"/>
      <c r="Y43" s="734"/>
      <c r="Z43" s="229"/>
      <c r="AA43" s="229"/>
      <c r="AB43" s="753"/>
      <c r="AC43" s="182"/>
    </row>
    <row r="44" spans="1:67" s="106" customFormat="1" x14ac:dyDescent="0.25">
      <c r="A44" s="3129" t="s">
        <v>818</v>
      </c>
      <c r="B44" s="465" t="s">
        <v>365</v>
      </c>
      <c r="C44" s="465"/>
      <c r="D44" s="224" t="s">
        <v>6</v>
      </c>
      <c r="E44" s="465" t="s">
        <v>7</v>
      </c>
      <c r="F44" s="260">
        <v>81194745</v>
      </c>
      <c r="G44" s="465" t="s">
        <v>811</v>
      </c>
      <c r="H44" s="465"/>
      <c r="I44" s="486" t="s">
        <v>27</v>
      </c>
      <c r="J44" s="465" t="s">
        <v>365</v>
      </c>
      <c r="K44" s="465" t="s">
        <v>365</v>
      </c>
      <c r="L44" s="465" t="s">
        <v>365</v>
      </c>
      <c r="M44" s="387" t="s">
        <v>365</v>
      </c>
      <c r="N44" s="465" t="s">
        <v>365</v>
      </c>
      <c r="O44" s="465" t="s">
        <v>365</v>
      </c>
      <c r="P44" s="465" t="s">
        <v>179</v>
      </c>
      <c r="Q44" s="486" t="s">
        <v>27</v>
      </c>
      <c r="R44" s="734" t="s">
        <v>365</v>
      </c>
      <c r="S44" s="465" t="s">
        <v>179</v>
      </c>
      <c r="T44" s="741" t="s">
        <v>819</v>
      </c>
      <c r="U44" s="741" t="s">
        <v>820</v>
      </c>
      <c r="V44" s="751" t="s">
        <v>821</v>
      </c>
      <c r="W44" s="465" t="s">
        <v>58</v>
      </c>
      <c r="X44" s="465" t="s">
        <v>800</v>
      </c>
      <c r="Y44" s="260">
        <v>297665780</v>
      </c>
      <c r="Z44" s="465" t="s">
        <v>800</v>
      </c>
      <c r="AA44" s="465" t="s">
        <v>822</v>
      </c>
      <c r="AB44" s="741" t="s">
        <v>823</v>
      </c>
      <c r="AC44" s="3139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</row>
    <row r="45" spans="1:67" s="106" customFormat="1" ht="15.75" thickBot="1" x14ac:dyDescent="0.3">
      <c r="A45" s="3130"/>
      <c r="B45" s="224"/>
      <c r="C45" s="224" t="s">
        <v>824</v>
      </c>
      <c r="D45" s="224"/>
      <c r="E45" s="224"/>
      <c r="F45" s="257"/>
      <c r="G45" s="465"/>
      <c r="H45" s="465" t="s">
        <v>124</v>
      </c>
      <c r="I45" s="486" t="s">
        <v>31</v>
      </c>
      <c r="J45" s="224" t="s">
        <v>825</v>
      </c>
      <c r="K45" s="465" t="s">
        <v>826</v>
      </c>
      <c r="L45" s="465" t="s">
        <v>827</v>
      </c>
      <c r="M45" s="224" t="s">
        <v>827</v>
      </c>
      <c r="N45" s="224" t="s">
        <v>828</v>
      </c>
      <c r="O45" s="224" t="s">
        <v>829</v>
      </c>
      <c r="P45" s="465"/>
      <c r="Q45" s="486" t="s">
        <v>31</v>
      </c>
      <c r="R45" s="260">
        <v>0</v>
      </c>
      <c r="S45" s="465" t="s">
        <v>179</v>
      </c>
      <c r="T45" s="741"/>
      <c r="U45" s="741"/>
      <c r="V45" s="751" t="s">
        <v>821</v>
      </c>
      <c r="W45" s="465"/>
      <c r="X45" s="465"/>
      <c r="Y45" s="260"/>
      <c r="Z45" s="465"/>
      <c r="AA45" s="465" t="s">
        <v>365</v>
      </c>
      <c r="AB45" s="741" t="s">
        <v>365</v>
      </c>
      <c r="AC45" s="3140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</row>
    <row r="46" spans="1:67" s="752" customFormat="1" x14ac:dyDescent="0.25">
      <c r="A46" s="3129" t="s">
        <v>830</v>
      </c>
      <c r="B46" s="465" t="s">
        <v>365</v>
      </c>
      <c r="C46" s="465" t="s">
        <v>365</v>
      </c>
      <c r="D46" s="224" t="s">
        <v>6</v>
      </c>
      <c r="E46" s="465" t="s">
        <v>7</v>
      </c>
      <c r="F46" s="260">
        <v>80676714</v>
      </c>
      <c r="G46" s="465" t="s">
        <v>811</v>
      </c>
      <c r="H46" s="465"/>
      <c r="I46" s="486" t="s">
        <v>27</v>
      </c>
      <c r="J46" s="465" t="s">
        <v>365</v>
      </c>
      <c r="K46" s="465" t="s">
        <v>365</v>
      </c>
      <c r="L46" s="465" t="s">
        <v>365</v>
      </c>
      <c r="M46" s="465" t="s">
        <v>365</v>
      </c>
      <c r="N46" s="465" t="s">
        <v>365</v>
      </c>
      <c r="O46" s="465" t="s">
        <v>365</v>
      </c>
      <c r="P46" s="465" t="s">
        <v>179</v>
      </c>
      <c r="Q46" s="486" t="s">
        <v>27</v>
      </c>
      <c r="R46" s="734" t="s">
        <v>365</v>
      </c>
      <c r="S46" s="465" t="s">
        <v>365</v>
      </c>
      <c r="T46" s="741" t="s">
        <v>831</v>
      </c>
      <c r="U46" s="741" t="s">
        <v>832</v>
      </c>
      <c r="V46" s="751" t="s">
        <v>365</v>
      </c>
      <c r="W46" s="465" t="s">
        <v>58</v>
      </c>
      <c r="X46" s="465" t="s">
        <v>800</v>
      </c>
      <c r="Y46" s="260"/>
      <c r="Z46" s="465" t="s">
        <v>800</v>
      </c>
      <c r="AA46" s="465"/>
      <c r="AB46" s="741"/>
      <c r="AC46" s="3131" t="s">
        <v>833</v>
      </c>
    </row>
    <row r="47" spans="1:67" s="752" customFormat="1" ht="30" x14ac:dyDescent="0.25">
      <c r="A47" s="3130"/>
      <c r="B47" s="224"/>
      <c r="C47" s="224" t="s">
        <v>834</v>
      </c>
      <c r="D47" s="224"/>
      <c r="E47" s="224"/>
      <c r="F47" s="257"/>
      <c r="G47" s="465"/>
      <c r="H47" s="224" t="s">
        <v>285</v>
      </c>
      <c r="I47" s="478" t="s">
        <v>31</v>
      </c>
      <c r="J47" s="224" t="s">
        <v>825</v>
      </c>
      <c r="K47" s="465" t="s">
        <v>826</v>
      </c>
      <c r="L47" s="465" t="s">
        <v>827</v>
      </c>
      <c r="M47" s="224" t="s">
        <v>827</v>
      </c>
      <c r="N47" s="224" t="s">
        <v>828</v>
      </c>
      <c r="O47" s="465" t="s">
        <v>835</v>
      </c>
      <c r="P47" s="465"/>
      <c r="Q47" s="478" t="s">
        <v>31</v>
      </c>
      <c r="R47" s="260">
        <v>0</v>
      </c>
      <c r="S47" s="465" t="s">
        <v>179</v>
      </c>
      <c r="T47" s="741"/>
      <c r="U47" s="741"/>
      <c r="V47" s="751" t="s">
        <v>821</v>
      </c>
      <c r="W47" s="465" t="s">
        <v>365</v>
      </c>
      <c r="X47" s="465" t="s">
        <v>365</v>
      </c>
      <c r="Y47" s="734">
        <v>297862153.63</v>
      </c>
      <c r="Z47" s="465" t="s">
        <v>365</v>
      </c>
      <c r="AA47" s="755" t="s">
        <v>836</v>
      </c>
      <c r="AB47" s="741" t="s">
        <v>809</v>
      </c>
      <c r="AC47" s="3132"/>
    </row>
    <row r="48" spans="1:67" s="752" customFormat="1" ht="15.75" thickBot="1" x14ac:dyDescent="0.3">
      <c r="A48" s="478"/>
      <c r="B48" s="229"/>
      <c r="C48" s="229"/>
      <c r="D48" s="229"/>
      <c r="E48" s="229"/>
      <c r="F48" s="734"/>
      <c r="G48" s="229"/>
      <c r="H48" s="229"/>
      <c r="I48" s="229"/>
      <c r="J48" s="229"/>
      <c r="K48" s="229"/>
      <c r="L48" s="753"/>
      <c r="M48" s="753"/>
      <c r="N48" s="229"/>
      <c r="O48" s="229"/>
      <c r="P48" s="229"/>
      <c r="Q48" s="229"/>
      <c r="R48" s="734"/>
      <c r="S48" s="229"/>
      <c r="T48" s="753"/>
      <c r="U48" s="753"/>
      <c r="V48" s="754"/>
      <c r="W48" s="229"/>
      <c r="X48" s="229"/>
      <c r="Y48" s="734"/>
      <c r="Z48" s="229"/>
      <c r="AA48" s="229"/>
      <c r="AB48" s="753"/>
      <c r="AC48" s="182"/>
    </row>
    <row r="49" spans="1:29" s="752" customFormat="1" x14ac:dyDescent="0.25">
      <c r="A49" s="3129" t="s">
        <v>837</v>
      </c>
      <c r="B49" s="465" t="s">
        <v>365</v>
      </c>
      <c r="C49" s="465" t="s">
        <v>365</v>
      </c>
      <c r="D49" s="224" t="s">
        <v>6</v>
      </c>
      <c r="E49" s="465" t="s">
        <v>7</v>
      </c>
      <c r="F49" s="260">
        <v>96717756</v>
      </c>
      <c r="G49" s="465" t="s">
        <v>811</v>
      </c>
      <c r="H49" s="465"/>
      <c r="I49" s="486" t="s">
        <v>27</v>
      </c>
      <c r="J49" s="465" t="s">
        <v>365</v>
      </c>
      <c r="K49" s="465" t="s">
        <v>365</v>
      </c>
      <c r="L49" s="465" t="s">
        <v>365</v>
      </c>
      <c r="M49" s="465" t="s">
        <v>365</v>
      </c>
      <c r="N49" s="465" t="s">
        <v>365</v>
      </c>
      <c r="O49" s="465" t="s">
        <v>365</v>
      </c>
      <c r="P49" s="465" t="s">
        <v>179</v>
      </c>
      <c r="Q49" s="486" t="s">
        <v>27</v>
      </c>
      <c r="R49" s="260" t="s">
        <v>365</v>
      </c>
      <c r="S49" s="465" t="s">
        <v>365</v>
      </c>
      <c r="T49" s="741" t="s">
        <v>838</v>
      </c>
      <c r="U49" s="741" t="s">
        <v>839</v>
      </c>
      <c r="V49" s="751" t="s">
        <v>365</v>
      </c>
      <c r="W49" s="224" t="s">
        <v>840</v>
      </c>
      <c r="X49" s="224" t="s">
        <v>841</v>
      </c>
      <c r="Y49" s="260">
        <v>252000000</v>
      </c>
      <c r="Z49" s="465" t="s">
        <v>800</v>
      </c>
      <c r="AA49" s="465"/>
      <c r="AB49" s="741"/>
      <c r="AC49" s="3131" t="s">
        <v>842</v>
      </c>
    </row>
    <row r="50" spans="1:29" s="752" customFormat="1" ht="30" x14ac:dyDescent="0.25">
      <c r="A50" s="3130"/>
      <c r="B50" s="224"/>
      <c r="C50" s="224" t="s">
        <v>843</v>
      </c>
      <c r="D50" s="224"/>
      <c r="E50" s="224"/>
      <c r="F50" s="257"/>
      <c r="G50" s="465"/>
      <c r="H50" s="224" t="s">
        <v>124</v>
      </c>
      <c r="I50" s="478" t="s">
        <v>31</v>
      </c>
      <c r="J50" s="224" t="s">
        <v>825</v>
      </c>
      <c r="K50" s="465" t="s">
        <v>826</v>
      </c>
      <c r="L50" s="465" t="s">
        <v>827</v>
      </c>
      <c r="M50" s="224" t="s">
        <v>827</v>
      </c>
      <c r="N50" s="224" t="s">
        <v>828</v>
      </c>
      <c r="O50" s="224" t="s">
        <v>829</v>
      </c>
      <c r="P50" s="465"/>
      <c r="Q50" s="478" t="s">
        <v>31</v>
      </c>
      <c r="R50" s="260">
        <v>0</v>
      </c>
      <c r="S50" s="465" t="s">
        <v>179</v>
      </c>
      <c r="T50" s="741"/>
      <c r="U50" s="741"/>
      <c r="V50" s="751" t="s">
        <v>821</v>
      </c>
      <c r="W50" s="465" t="s">
        <v>365</v>
      </c>
      <c r="X50" s="387" t="s">
        <v>365</v>
      </c>
      <c r="Y50" s="260"/>
      <c r="Z50" s="465" t="s">
        <v>365</v>
      </c>
      <c r="AA50" s="465" t="s">
        <v>844</v>
      </c>
      <c r="AB50" s="741" t="s">
        <v>845</v>
      </c>
      <c r="AC50" s="3132"/>
    </row>
    <row r="51" spans="1:29" s="752" customFormat="1" ht="15.75" thickBot="1" x14ac:dyDescent="0.3">
      <c r="A51" s="478"/>
      <c r="B51" s="229"/>
      <c r="C51" s="229"/>
      <c r="D51" s="229"/>
      <c r="E51" s="229"/>
      <c r="F51" s="734"/>
      <c r="G51" s="229"/>
      <c r="H51" s="229"/>
      <c r="I51" s="229"/>
      <c r="J51" s="229"/>
      <c r="K51" s="229"/>
      <c r="L51" s="753"/>
      <c r="M51" s="753"/>
      <c r="N51" s="229"/>
      <c r="O51" s="229"/>
      <c r="P51" s="229"/>
      <c r="Q51" s="229"/>
      <c r="R51" s="734"/>
      <c r="S51" s="229"/>
      <c r="T51" s="753"/>
      <c r="U51" s="753"/>
      <c r="V51" s="754"/>
      <c r="W51" s="229"/>
      <c r="X51" s="229"/>
      <c r="Y51" s="734"/>
      <c r="Z51" s="229"/>
      <c r="AA51" s="229"/>
      <c r="AB51" s="753"/>
      <c r="AC51" s="182"/>
    </row>
    <row r="52" spans="1:29" s="752" customFormat="1" ht="30" x14ac:dyDescent="0.25">
      <c r="A52" s="756" t="s">
        <v>846</v>
      </c>
      <c r="B52" s="465" t="s">
        <v>365</v>
      </c>
      <c r="C52" s="465" t="s">
        <v>365</v>
      </c>
      <c r="D52" s="224" t="s">
        <v>6</v>
      </c>
      <c r="E52" s="465" t="s">
        <v>7</v>
      </c>
      <c r="F52" s="260">
        <v>205888476</v>
      </c>
      <c r="G52" s="465" t="s">
        <v>811</v>
      </c>
      <c r="H52" s="465"/>
      <c r="I52" s="486" t="s">
        <v>27</v>
      </c>
      <c r="J52" s="465" t="s">
        <v>179</v>
      </c>
      <c r="K52" s="465" t="s">
        <v>179</v>
      </c>
      <c r="L52" s="465" t="s">
        <v>179</v>
      </c>
      <c r="M52" s="465" t="s">
        <v>179</v>
      </c>
      <c r="N52" s="465" t="s">
        <v>179</v>
      </c>
      <c r="O52" s="465" t="s">
        <v>179</v>
      </c>
      <c r="P52" s="465" t="s">
        <v>179</v>
      </c>
      <c r="Q52" s="486" t="s">
        <v>27</v>
      </c>
      <c r="R52" s="260"/>
      <c r="S52" s="465" t="s">
        <v>365</v>
      </c>
      <c r="T52" s="741" t="s">
        <v>365</v>
      </c>
      <c r="U52" s="741" t="s">
        <v>365</v>
      </c>
      <c r="V52" s="751" t="s">
        <v>365</v>
      </c>
      <c r="W52" s="465" t="s">
        <v>58</v>
      </c>
      <c r="X52" s="465" t="s">
        <v>800</v>
      </c>
      <c r="Y52" s="260">
        <v>960454843.01999998</v>
      </c>
      <c r="Z52" s="465" t="s">
        <v>800</v>
      </c>
      <c r="AA52" s="465" t="s">
        <v>808</v>
      </c>
      <c r="AB52" s="741" t="s">
        <v>809</v>
      </c>
      <c r="AC52" s="3131" t="s">
        <v>847</v>
      </c>
    </row>
    <row r="53" spans="1:29" s="752" customFormat="1" ht="30" x14ac:dyDescent="0.25">
      <c r="A53" s="465"/>
      <c r="B53" s="224"/>
      <c r="C53" s="224"/>
      <c r="D53" s="224"/>
      <c r="E53" s="224"/>
      <c r="F53" s="257"/>
      <c r="G53" s="465"/>
      <c r="H53" s="224" t="s">
        <v>285</v>
      </c>
      <c r="I53" s="478" t="s">
        <v>31</v>
      </c>
      <c r="J53" s="465"/>
      <c r="K53" s="465"/>
      <c r="L53" s="465"/>
      <c r="M53" s="465"/>
      <c r="N53" s="465"/>
      <c r="O53" s="465" t="s">
        <v>365</v>
      </c>
      <c r="P53" s="465"/>
      <c r="Q53" s="478" t="s">
        <v>31</v>
      </c>
      <c r="R53" s="260"/>
      <c r="S53" s="465"/>
      <c r="T53" s="741"/>
      <c r="U53" s="741"/>
      <c r="V53" s="751" t="s">
        <v>179</v>
      </c>
      <c r="W53" s="465" t="s">
        <v>58</v>
      </c>
      <c r="X53" s="465" t="s">
        <v>800</v>
      </c>
      <c r="Y53" s="260">
        <v>960454843.01999998</v>
      </c>
      <c r="Z53" s="465" t="s">
        <v>800</v>
      </c>
      <c r="AA53" s="465" t="s">
        <v>808</v>
      </c>
      <c r="AB53" s="741" t="s">
        <v>809</v>
      </c>
      <c r="AC53" s="3137"/>
    </row>
    <row r="54" spans="1:29" s="752" customFormat="1" x14ac:dyDescent="0.25">
      <c r="A54" s="757"/>
      <c r="B54" s="224"/>
      <c r="C54" s="224"/>
      <c r="D54" s="224"/>
      <c r="E54" s="224"/>
      <c r="F54" s="257"/>
      <c r="G54" s="465"/>
      <c r="H54" s="224"/>
      <c r="I54" s="478"/>
      <c r="J54" s="465"/>
      <c r="K54" s="465"/>
      <c r="L54" s="741"/>
      <c r="M54" s="741"/>
      <c r="N54" s="465"/>
      <c r="O54" s="465"/>
      <c r="P54" s="465"/>
      <c r="Q54" s="478" t="s">
        <v>31</v>
      </c>
      <c r="R54" s="260">
        <v>0</v>
      </c>
      <c r="S54" s="465" t="s">
        <v>179</v>
      </c>
      <c r="T54" s="741" t="s">
        <v>848</v>
      </c>
      <c r="U54" s="741" t="s">
        <v>849</v>
      </c>
      <c r="V54" s="751" t="s">
        <v>821</v>
      </c>
      <c r="W54" s="465"/>
      <c r="X54" s="465"/>
      <c r="Y54" s="260"/>
      <c r="Z54" s="465"/>
      <c r="AA54" s="465"/>
      <c r="AB54" s="741"/>
      <c r="AC54" s="3137"/>
    </row>
    <row r="55" spans="1:29" s="752" customFormat="1" x14ac:dyDescent="0.25">
      <c r="A55" s="478"/>
      <c r="B55" s="229"/>
      <c r="C55" s="229"/>
      <c r="D55" s="229"/>
      <c r="E55" s="229"/>
      <c r="F55" s="734"/>
      <c r="G55" s="229"/>
      <c r="H55" s="229"/>
      <c r="I55" s="229"/>
      <c r="J55" s="229"/>
      <c r="K55" s="229"/>
      <c r="L55" s="753"/>
      <c r="M55" s="753"/>
      <c r="N55" s="229"/>
      <c r="O55" s="229"/>
      <c r="P55" s="229"/>
      <c r="Q55" s="229"/>
      <c r="R55" s="734"/>
      <c r="S55" s="229"/>
      <c r="T55" s="753"/>
      <c r="U55" s="753"/>
      <c r="V55" s="754"/>
      <c r="W55" s="229"/>
      <c r="X55" s="229"/>
      <c r="Y55" s="734"/>
      <c r="Z55" s="229"/>
      <c r="AA55" s="229"/>
      <c r="AB55" s="753"/>
      <c r="AC55" s="182"/>
    </row>
    <row r="56" spans="1:29" s="752" customFormat="1" x14ac:dyDescent="0.25">
      <c r="A56" s="3138" t="s">
        <v>851</v>
      </c>
      <c r="B56" s="224" t="s">
        <v>365</v>
      </c>
      <c r="C56" s="224" t="s">
        <v>365</v>
      </c>
      <c r="D56" s="224" t="s">
        <v>6</v>
      </c>
      <c r="E56" s="224" t="s">
        <v>7</v>
      </c>
      <c r="F56" s="257">
        <v>206976912</v>
      </c>
      <c r="G56" s="465" t="s">
        <v>811</v>
      </c>
      <c r="H56" s="465"/>
      <c r="I56" s="486" t="s">
        <v>27</v>
      </c>
      <c r="J56" s="465" t="s">
        <v>179</v>
      </c>
      <c r="K56" s="465" t="s">
        <v>179</v>
      </c>
      <c r="L56" s="465" t="s">
        <v>179</v>
      </c>
      <c r="M56" s="465" t="s">
        <v>179</v>
      </c>
      <c r="N56" s="465" t="s">
        <v>179</v>
      </c>
      <c r="O56" s="465" t="s">
        <v>179</v>
      </c>
      <c r="P56" s="465" t="s">
        <v>179</v>
      </c>
      <c r="Q56" s="486" t="s">
        <v>27</v>
      </c>
      <c r="R56" s="260"/>
      <c r="S56" s="465" t="s">
        <v>365</v>
      </c>
      <c r="T56" s="741" t="s">
        <v>365</v>
      </c>
      <c r="U56" s="741" t="s">
        <v>365</v>
      </c>
      <c r="V56" s="751"/>
      <c r="W56" s="465" t="s">
        <v>58</v>
      </c>
      <c r="X56" s="465" t="s">
        <v>800</v>
      </c>
      <c r="Y56" s="734">
        <v>1825789612.5</v>
      </c>
      <c r="Z56" s="465" t="s">
        <v>800</v>
      </c>
      <c r="AA56" s="465"/>
      <c r="AB56" s="741"/>
      <c r="AC56" s="3131" t="s">
        <v>852</v>
      </c>
    </row>
    <row r="57" spans="1:29" s="752" customFormat="1" x14ac:dyDescent="0.25">
      <c r="A57" s="3130"/>
      <c r="B57" s="224"/>
      <c r="C57" s="224" t="s">
        <v>365</v>
      </c>
      <c r="D57" s="224"/>
      <c r="E57" s="224"/>
      <c r="F57" s="257"/>
      <c r="G57" s="465"/>
      <c r="H57" s="224" t="s">
        <v>285</v>
      </c>
      <c r="I57" s="478" t="s">
        <v>31</v>
      </c>
      <c r="J57" s="224"/>
      <c r="K57" s="224"/>
      <c r="L57" s="224"/>
      <c r="M57" s="224"/>
      <c r="N57" s="224"/>
      <c r="O57" s="224"/>
      <c r="P57" s="224"/>
      <c r="Q57" s="478" t="s">
        <v>31</v>
      </c>
      <c r="R57" s="758" t="s">
        <v>853</v>
      </c>
      <c r="S57" s="224" t="s">
        <v>179</v>
      </c>
      <c r="T57" s="224" t="s">
        <v>854</v>
      </c>
      <c r="U57" s="759" t="s">
        <v>855</v>
      </c>
      <c r="V57" s="758" t="s">
        <v>856</v>
      </c>
      <c r="W57" s="465" t="s">
        <v>365</v>
      </c>
      <c r="X57" s="755"/>
      <c r="Y57" s="760"/>
      <c r="Z57" s="755"/>
      <c r="AA57" s="755" t="s">
        <v>857</v>
      </c>
      <c r="AB57" s="741" t="s">
        <v>809</v>
      </c>
      <c r="AC57" s="3132"/>
    </row>
    <row r="58" spans="1:29" s="752" customFormat="1" x14ac:dyDescent="0.25">
      <c r="A58" s="478"/>
      <c r="B58" s="229"/>
      <c r="C58" s="229" t="s">
        <v>365</v>
      </c>
      <c r="D58" s="229"/>
      <c r="E58" s="229"/>
      <c r="F58" s="734"/>
      <c r="G58" s="229"/>
      <c r="H58" s="229"/>
      <c r="I58" s="229"/>
      <c r="J58" s="229"/>
      <c r="K58" s="753"/>
      <c r="L58" s="753"/>
      <c r="M58" s="229"/>
      <c r="N58" s="229"/>
      <c r="O58" s="229"/>
      <c r="P58" s="229"/>
      <c r="Q58" s="229"/>
      <c r="R58" s="734"/>
      <c r="S58" s="229"/>
      <c r="T58" s="753"/>
      <c r="U58" s="753"/>
      <c r="V58" s="754"/>
      <c r="W58" s="229"/>
      <c r="X58" s="229"/>
      <c r="Y58" s="734"/>
      <c r="Z58" s="229"/>
      <c r="AA58" s="229"/>
      <c r="AB58" s="753"/>
      <c r="AC58" s="182"/>
    </row>
    <row r="59" spans="1:29" s="752" customFormat="1" x14ac:dyDescent="0.25">
      <c r="A59" s="3138" t="s">
        <v>858</v>
      </c>
      <c r="B59" s="224" t="s">
        <v>365</v>
      </c>
      <c r="C59" s="224" t="s">
        <v>365</v>
      </c>
      <c r="D59" s="224" t="s">
        <v>6</v>
      </c>
      <c r="E59" s="224" t="s">
        <v>7</v>
      </c>
      <c r="F59" s="257">
        <v>2160566421</v>
      </c>
      <c r="G59" s="465" t="s">
        <v>179</v>
      </c>
      <c r="H59" s="224"/>
      <c r="I59" s="478" t="s">
        <v>27</v>
      </c>
      <c r="J59" s="465" t="s">
        <v>179</v>
      </c>
      <c r="K59" s="465" t="s">
        <v>179</v>
      </c>
      <c r="L59" s="465" t="s">
        <v>179</v>
      </c>
      <c r="M59" s="465" t="s">
        <v>179</v>
      </c>
      <c r="N59" s="465" t="s">
        <v>179</v>
      </c>
      <c r="O59" s="465" t="s">
        <v>179</v>
      </c>
      <c r="P59" s="465"/>
      <c r="Q59" s="478" t="s">
        <v>27</v>
      </c>
      <c r="R59" s="734" t="s">
        <v>365</v>
      </c>
      <c r="S59" s="465" t="s">
        <v>365</v>
      </c>
      <c r="T59" s="741" t="s">
        <v>365</v>
      </c>
      <c r="U59" s="741" t="s">
        <v>365</v>
      </c>
      <c r="V59" s="758"/>
      <c r="W59" s="755" t="s">
        <v>859</v>
      </c>
      <c r="X59" s="755" t="s">
        <v>860</v>
      </c>
      <c r="Y59" s="760"/>
      <c r="Z59" s="755" t="s">
        <v>860</v>
      </c>
      <c r="AA59" s="755"/>
      <c r="AB59" s="759"/>
      <c r="AC59" s="3131" t="s">
        <v>861</v>
      </c>
    </row>
    <row r="60" spans="1:29" s="752" customFormat="1" ht="30" x14ac:dyDescent="0.25">
      <c r="A60" s="3130"/>
      <c r="B60" s="224"/>
      <c r="C60" s="224" t="s">
        <v>365</v>
      </c>
      <c r="D60" s="224"/>
      <c r="E60" s="224"/>
      <c r="F60" s="257"/>
      <c r="G60" s="465"/>
      <c r="H60" s="224" t="s">
        <v>576</v>
      </c>
      <c r="I60" s="478" t="s">
        <v>31</v>
      </c>
      <c r="J60" s="224"/>
      <c r="K60" s="224"/>
      <c r="L60" s="224"/>
      <c r="M60" s="224"/>
      <c r="N60" s="224"/>
      <c r="O60" s="224"/>
      <c r="P60" s="224" t="s">
        <v>862</v>
      </c>
      <c r="Q60" s="478" t="s">
        <v>31</v>
      </c>
      <c r="R60" s="758" t="s">
        <v>863</v>
      </c>
      <c r="S60" s="224" t="s">
        <v>864</v>
      </c>
      <c r="T60" s="224" t="s">
        <v>865</v>
      </c>
      <c r="U60" s="759" t="s">
        <v>866</v>
      </c>
      <c r="V60" s="758" t="s">
        <v>365</v>
      </c>
      <c r="W60" s="755" t="s">
        <v>365</v>
      </c>
      <c r="X60" s="755" t="s">
        <v>365</v>
      </c>
      <c r="Y60" s="734">
        <v>10338078000.93</v>
      </c>
      <c r="Z60" s="755" t="s">
        <v>365</v>
      </c>
      <c r="AA60" s="755" t="s">
        <v>867</v>
      </c>
      <c r="AB60" s="741" t="s">
        <v>809</v>
      </c>
      <c r="AC60" s="3132"/>
    </row>
    <row r="61" spans="1:29" s="752" customFormat="1" x14ac:dyDescent="0.25">
      <c r="A61" s="478"/>
      <c r="B61" s="229"/>
      <c r="C61" s="229" t="s">
        <v>365</v>
      </c>
      <c r="D61" s="229"/>
      <c r="E61" s="229"/>
      <c r="F61" s="734"/>
      <c r="G61" s="229"/>
      <c r="H61" s="229"/>
      <c r="I61" s="229"/>
      <c r="J61" s="229"/>
      <c r="K61" s="753"/>
      <c r="L61" s="753"/>
      <c r="M61" s="229"/>
      <c r="N61" s="229"/>
      <c r="O61" s="229"/>
      <c r="P61" s="229"/>
      <c r="Q61" s="229"/>
      <c r="R61" s="734"/>
      <c r="S61" s="229"/>
      <c r="T61" s="753"/>
      <c r="U61" s="753"/>
      <c r="V61" s="754"/>
      <c r="W61" s="229"/>
      <c r="X61" s="229"/>
      <c r="Y61" s="734"/>
      <c r="Z61" s="229"/>
      <c r="AA61" s="229"/>
      <c r="AB61" s="753"/>
      <c r="AC61" s="182"/>
    </row>
    <row r="62" spans="1:29" s="752" customFormat="1" x14ac:dyDescent="0.25">
      <c r="A62" s="3138" t="s">
        <v>868</v>
      </c>
      <c r="B62" s="224" t="s">
        <v>365</v>
      </c>
      <c r="C62" s="224" t="s">
        <v>365</v>
      </c>
      <c r="D62" s="224" t="s">
        <v>6</v>
      </c>
      <c r="E62" s="224" t="s">
        <v>7</v>
      </c>
      <c r="F62" s="257">
        <v>245879924</v>
      </c>
      <c r="G62" s="465" t="s">
        <v>811</v>
      </c>
      <c r="H62" s="465"/>
      <c r="I62" s="486" t="s">
        <v>27</v>
      </c>
      <c r="J62" s="465"/>
      <c r="K62" s="465"/>
      <c r="L62" s="465"/>
      <c r="M62" s="465"/>
      <c r="N62" s="465"/>
      <c r="O62" s="465"/>
      <c r="P62" s="465"/>
      <c r="Q62" s="486" t="s">
        <v>27</v>
      </c>
      <c r="R62" s="260"/>
      <c r="S62" s="465"/>
      <c r="T62" s="741"/>
      <c r="U62" s="741"/>
      <c r="V62" s="751"/>
      <c r="W62" s="465" t="s">
        <v>58</v>
      </c>
      <c r="X62" s="465" t="s">
        <v>800</v>
      </c>
      <c r="Y62" s="257"/>
      <c r="Z62" s="465" t="s">
        <v>800</v>
      </c>
      <c r="AA62" s="465"/>
      <c r="AB62" s="741"/>
      <c r="AC62" s="3131" t="s">
        <v>869</v>
      </c>
    </row>
    <row r="63" spans="1:29" s="752" customFormat="1" ht="30" x14ac:dyDescent="0.25">
      <c r="A63" s="3130"/>
      <c r="B63" s="224"/>
      <c r="C63" s="224" t="s">
        <v>870</v>
      </c>
      <c r="D63" s="224"/>
      <c r="E63" s="224"/>
      <c r="F63" s="257"/>
      <c r="G63" s="465"/>
      <c r="H63" s="224" t="s">
        <v>124</v>
      </c>
      <c r="I63" s="478" t="s">
        <v>31</v>
      </c>
      <c r="J63" s="224" t="s">
        <v>825</v>
      </c>
      <c r="K63" s="465" t="s">
        <v>826</v>
      </c>
      <c r="L63" s="465" t="s">
        <v>179</v>
      </c>
      <c r="M63" s="224" t="s">
        <v>827</v>
      </c>
      <c r="N63" s="224" t="s">
        <v>828</v>
      </c>
      <c r="O63" s="224" t="s">
        <v>829</v>
      </c>
      <c r="P63" s="465" t="s">
        <v>179</v>
      </c>
      <c r="Q63" s="478" t="s">
        <v>31</v>
      </c>
      <c r="R63" s="751" t="s">
        <v>871</v>
      </c>
      <c r="S63" s="465" t="s">
        <v>179</v>
      </c>
      <c r="T63" s="741" t="s">
        <v>872</v>
      </c>
      <c r="U63" s="741" t="s">
        <v>873</v>
      </c>
      <c r="V63" s="751" t="s">
        <v>856</v>
      </c>
      <c r="W63" s="465" t="s">
        <v>365</v>
      </c>
      <c r="X63" s="465" t="s">
        <v>365</v>
      </c>
      <c r="Y63" s="257">
        <v>1732823897.3099999</v>
      </c>
      <c r="Z63" s="465" t="s">
        <v>365</v>
      </c>
      <c r="AA63" s="755" t="s">
        <v>867</v>
      </c>
      <c r="AB63" s="741" t="s">
        <v>809</v>
      </c>
      <c r="AC63" s="3132"/>
    </row>
    <row r="64" spans="1:29" s="752" customFormat="1" x14ac:dyDescent="0.25">
      <c r="A64" s="478"/>
      <c r="B64" s="229"/>
      <c r="C64" s="229" t="s">
        <v>365</v>
      </c>
      <c r="D64" s="229"/>
      <c r="E64" s="229"/>
      <c r="F64" s="734"/>
      <c r="G64" s="229"/>
      <c r="H64" s="229"/>
      <c r="I64" s="229"/>
      <c r="J64" s="229"/>
      <c r="K64" s="753"/>
      <c r="L64" s="753"/>
      <c r="M64" s="229"/>
      <c r="N64" s="229"/>
      <c r="O64" s="229"/>
      <c r="P64" s="229"/>
      <c r="Q64" s="229"/>
      <c r="R64" s="734"/>
      <c r="S64" s="229" t="s">
        <v>365</v>
      </c>
      <c r="T64" s="753"/>
      <c r="U64" s="753"/>
      <c r="V64" s="754"/>
      <c r="W64" s="229"/>
      <c r="X64" s="229"/>
      <c r="Y64" s="734"/>
      <c r="Z64" s="229"/>
      <c r="AA64" s="229"/>
      <c r="AB64" s="753"/>
      <c r="AC64" s="182"/>
    </row>
    <row r="65" spans="1:29" s="752" customFormat="1" x14ac:dyDescent="0.25">
      <c r="A65" s="3138" t="s">
        <v>874</v>
      </c>
      <c r="B65" s="224" t="s">
        <v>365</v>
      </c>
      <c r="C65" s="224" t="s">
        <v>365</v>
      </c>
      <c r="D65" s="224" t="s">
        <v>6</v>
      </c>
      <c r="E65" s="224" t="s">
        <v>7</v>
      </c>
      <c r="F65" s="257">
        <v>275515286</v>
      </c>
      <c r="G65" s="465" t="s">
        <v>811</v>
      </c>
      <c r="H65" s="465"/>
      <c r="I65" s="486" t="s">
        <v>27</v>
      </c>
      <c r="J65" s="465"/>
      <c r="K65" s="387"/>
      <c r="L65" s="465"/>
      <c r="M65" s="387"/>
      <c r="N65" s="465"/>
      <c r="O65" s="465"/>
      <c r="P65" s="465"/>
      <c r="Q65" s="486" t="s">
        <v>27</v>
      </c>
      <c r="R65" s="260"/>
      <c r="S65" s="465"/>
      <c r="T65" s="741"/>
      <c r="U65" s="741"/>
      <c r="V65" s="751"/>
      <c r="W65" s="465" t="s">
        <v>58</v>
      </c>
      <c r="X65" s="465" t="s">
        <v>800</v>
      </c>
      <c r="Y65" s="260"/>
      <c r="Z65" s="465" t="s">
        <v>800</v>
      </c>
      <c r="AA65" s="465"/>
      <c r="AB65" s="741"/>
      <c r="AC65" s="3131" t="s">
        <v>875</v>
      </c>
    </row>
    <row r="66" spans="1:29" s="752" customFormat="1" ht="30" x14ac:dyDescent="0.25">
      <c r="A66" s="3130"/>
      <c r="B66" s="224"/>
      <c r="C66" s="224" t="s">
        <v>876</v>
      </c>
      <c r="D66" s="224"/>
      <c r="E66" s="224"/>
      <c r="F66" s="257"/>
      <c r="G66" s="465"/>
      <c r="H66" s="224" t="s">
        <v>124</v>
      </c>
      <c r="I66" s="478" t="s">
        <v>31</v>
      </c>
      <c r="J66" s="224" t="s">
        <v>825</v>
      </c>
      <c r="K66" s="465" t="s">
        <v>826</v>
      </c>
      <c r="L66" s="465" t="s">
        <v>179</v>
      </c>
      <c r="M66" s="224" t="s">
        <v>827</v>
      </c>
      <c r="N66" s="224" t="s">
        <v>828</v>
      </c>
      <c r="O66" s="224" t="s">
        <v>877</v>
      </c>
      <c r="P66" s="224" t="s">
        <v>179</v>
      </c>
      <c r="Q66" s="478" t="s">
        <v>31</v>
      </c>
      <c r="R66" s="758" t="s">
        <v>878</v>
      </c>
      <c r="S66" s="224" t="s">
        <v>179</v>
      </c>
      <c r="T66" s="224" t="s">
        <v>879</v>
      </c>
      <c r="U66" s="759" t="s">
        <v>880</v>
      </c>
      <c r="V66" s="758" t="s">
        <v>821</v>
      </c>
      <c r="W66" s="465" t="s">
        <v>365</v>
      </c>
      <c r="X66" s="465" t="s">
        <v>365</v>
      </c>
      <c r="Y66" s="760" t="s">
        <v>881</v>
      </c>
      <c r="Z66" s="755" t="s">
        <v>365</v>
      </c>
      <c r="AA66" s="755" t="s">
        <v>857</v>
      </c>
      <c r="AB66" s="741" t="s">
        <v>809</v>
      </c>
      <c r="AC66" s="3132"/>
    </row>
    <row r="67" spans="1:29" s="752" customFormat="1" x14ac:dyDescent="0.25">
      <c r="A67" s="478"/>
      <c r="B67" s="229"/>
      <c r="C67" s="229" t="s">
        <v>365</v>
      </c>
      <c r="D67" s="229"/>
      <c r="E67" s="229"/>
      <c r="F67" s="734"/>
      <c r="G67" s="229"/>
      <c r="H67" s="229"/>
      <c r="I67" s="229"/>
      <c r="J67" s="229"/>
      <c r="K67" s="753"/>
      <c r="L67" s="753"/>
      <c r="M67" s="229"/>
      <c r="N67" s="229"/>
      <c r="O67" s="229"/>
      <c r="P67" s="229"/>
      <c r="Q67" s="229"/>
      <c r="R67" s="734"/>
      <c r="S67" s="229"/>
      <c r="T67" s="753"/>
      <c r="U67" s="753"/>
      <c r="V67" s="754"/>
      <c r="W67" s="229"/>
      <c r="X67" s="229"/>
      <c r="Y67" s="734"/>
      <c r="Z67" s="229"/>
      <c r="AA67" s="229"/>
      <c r="AB67" s="753"/>
      <c r="AC67" s="181"/>
    </row>
    <row r="68" spans="1:29" s="752" customFormat="1" x14ac:dyDescent="0.25">
      <c r="A68" s="3138" t="s">
        <v>882</v>
      </c>
      <c r="B68" s="224" t="s">
        <v>365</v>
      </c>
      <c r="C68" s="224" t="s">
        <v>365</v>
      </c>
      <c r="D68" s="224" t="s">
        <v>6</v>
      </c>
      <c r="E68" s="224" t="s">
        <v>7</v>
      </c>
      <c r="F68" s="257">
        <v>118831153</v>
      </c>
      <c r="G68" s="465" t="s">
        <v>179</v>
      </c>
      <c r="H68" s="465"/>
      <c r="I68" s="486" t="s">
        <v>27</v>
      </c>
      <c r="J68" s="465"/>
      <c r="K68" s="465" t="s">
        <v>365</v>
      </c>
      <c r="L68" s="465"/>
      <c r="M68" s="465"/>
      <c r="N68" s="465"/>
      <c r="O68" s="465"/>
      <c r="P68" s="465"/>
      <c r="Q68" s="486" t="s">
        <v>27</v>
      </c>
      <c r="R68" s="260"/>
      <c r="S68" s="465"/>
      <c r="T68" s="741"/>
      <c r="U68" s="741"/>
      <c r="V68" s="751"/>
      <c r="W68" s="465" t="s">
        <v>58</v>
      </c>
      <c r="X68" s="465" t="s">
        <v>883</v>
      </c>
      <c r="Y68" s="260"/>
      <c r="Z68" s="465" t="s">
        <v>800</v>
      </c>
      <c r="AA68" s="465"/>
      <c r="AB68" s="741"/>
      <c r="AC68" s="3131" t="s">
        <v>884</v>
      </c>
    </row>
    <row r="69" spans="1:29" s="752" customFormat="1" ht="30" x14ac:dyDescent="0.25">
      <c r="A69" s="3130"/>
      <c r="B69" s="224"/>
      <c r="C69" s="224" t="s">
        <v>365</v>
      </c>
      <c r="D69" s="224"/>
      <c r="E69" s="224"/>
      <c r="F69" s="257"/>
      <c r="G69" s="465" t="s">
        <v>365</v>
      </c>
      <c r="H69" s="224" t="s">
        <v>885</v>
      </c>
      <c r="I69" s="478" t="s">
        <v>31</v>
      </c>
      <c r="J69" s="465" t="s">
        <v>179</v>
      </c>
      <c r="K69" s="465" t="s">
        <v>179</v>
      </c>
      <c r="L69" s="465" t="s">
        <v>179</v>
      </c>
      <c r="M69" s="465" t="s">
        <v>179</v>
      </c>
      <c r="N69" s="465" t="s">
        <v>179</v>
      </c>
      <c r="O69" s="465" t="s">
        <v>179</v>
      </c>
      <c r="P69" s="465" t="s">
        <v>179</v>
      </c>
      <c r="Q69" s="478" t="s">
        <v>31</v>
      </c>
      <c r="R69" s="758" t="s">
        <v>886</v>
      </c>
      <c r="S69" s="224" t="s">
        <v>179</v>
      </c>
      <c r="T69" s="224" t="s">
        <v>887</v>
      </c>
      <c r="U69" s="759" t="s">
        <v>888</v>
      </c>
      <c r="V69" s="758" t="s">
        <v>821</v>
      </c>
      <c r="W69" s="465" t="s">
        <v>365</v>
      </c>
      <c r="X69" s="465" t="s">
        <v>365</v>
      </c>
      <c r="Y69" s="760">
        <v>515172815.32999998</v>
      </c>
      <c r="Z69" s="755" t="s">
        <v>365</v>
      </c>
      <c r="AA69" s="755" t="s">
        <v>857</v>
      </c>
      <c r="AB69" s="741" t="s">
        <v>809</v>
      </c>
      <c r="AC69" s="3132"/>
    </row>
    <row r="70" spans="1:29" s="752" customFormat="1" x14ac:dyDescent="0.25">
      <c r="A70" s="478"/>
      <c r="B70" s="229"/>
      <c r="C70" s="229" t="s">
        <v>365</v>
      </c>
      <c r="D70" s="229"/>
      <c r="E70" s="229"/>
      <c r="F70" s="734"/>
      <c r="G70" s="229"/>
      <c r="H70" s="229"/>
      <c r="I70" s="229"/>
      <c r="J70" s="229"/>
      <c r="K70" s="753"/>
      <c r="L70" s="753"/>
      <c r="M70" s="229"/>
      <c r="N70" s="229"/>
      <c r="O70" s="229"/>
      <c r="P70" s="229"/>
      <c r="Q70" s="229"/>
      <c r="R70" s="734"/>
      <c r="S70" s="229"/>
      <c r="T70" s="753"/>
      <c r="U70" s="753"/>
      <c r="V70" s="754"/>
      <c r="W70" s="229"/>
      <c r="X70" s="229"/>
      <c r="Y70" s="734"/>
      <c r="Z70" s="229"/>
      <c r="AA70" s="229"/>
      <c r="AB70" s="753"/>
      <c r="AC70" s="182"/>
    </row>
    <row r="71" spans="1:29" s="752" customFormat="1" x14ac:dyDescent="0.25">
      <c r="A71" s="3141" t="s">
        <v>889</v>
      </c>
      <c r="B71" s="229" t="s">
        <v>365</v>
      </c>
      <c r="C71" s="229" t="s">
        <v>365</v>
      </c>
      <c r="D71" s="224" t="s">
        <v>6</v>
      </c>
      <c r="E71" s="224" t="s">
        <v>7</v>
      </c>
      <c r="F71" s="379">
        <v>32408496</v>
      </c>
      <c r="G71" s="487" t="s">
        <v>179</v>
      </c>
      <c r="H71" s="487" t="s">
        <v>124</v>
      </c>
      <c r="I71" s="486" t="s">
        <v>27</v>
      </c>
      <c r="J71" s="487"/>
      <c r="K71" s="761"/>
      <c r="L71" s="761"/>
      <c r="M71" s="487"/>
      <c r="N71" s="487"/>
      <c r="O71" s="487"/>
      <c r="P71" s="487"/>
      <c r="Q71" s="486" t="s">
        <v>27</v>
      </c>
      <c r="R71" s="762"/>
      <c r="S71" s="487"/>
      <c r="T71" s="761"/>
      <c r="U71" s="761"/>
      <c r="V71" s="763"/>
      <c r="W71" s="465" t="s">
        <v>58</v>
      </c>
      <c r="X71" s="465" t="s">
        <v>800</v>
      </c>
      <c r="Y71" s="762"/>
      <c r="Z71" s="465" t="s">
        <v>800</v>
      </c>
      <c r="AA71" s="487"/>
      <c r="AB71" s="761"/>
      <c r="AC71" s="3131"/>
    </row>
    <row r="72" spans="1:29" s="752" customFormat="1" x14ac:dyDescent="0.25">
      <c r="A72" s="2826"/>
      <c r="B72" s="229"/>
      <c r="C72" s="229"/>
      <c r="D72" s="229"/>
      <c r="E72" s="229"/>
      <c r="F72" s="734"/>
      <c r="G72" s="487"/>
      <c r="H72" s="487"/>
      <c r="I72" s="478" t="s">
        <v>31</v>
      </c>
      <c r="J72" s="465" t="s">
        <v>179</v>
      </c>
      <c r="K72" s="465" t="s">
        <v>179</v>
      </c>
      <c r="L72" s="465" t="s">
        <v>179</v>
      </c>
      <c r="M72" s="465" t="s">
        <v>179</v>
      </c>
      <c r="N72" s="465" t="s">
        <v>179</v>
      </c>
      <c r="O72" s="487" t="s">
        <v>179</v>
      </c>
      <c r="P72" s="487" t="s">
        <v>179</v>
      </c>
      <c r="Q72" s="478" t="s">
        <v>31</v>
      </c>
      <c r="R72" s="379">
        <v>0</v>
      </c>
      <c r="S72" s="487" t="s">
        <v>179</v>
      </c>
      <c r="T72" s="761" t="s">
        <v>890</v>
      </c>
      <c r="U72" s="761" t="s">
        <v>891</v>
      </c>
      <c r="V72" s="763" t="s">
        <v>821</v>
      </c>
      <c r="W72" s="465" t="s">
        <v>365</v>
      </c>
      <c r="X72" s="465" t="s">
        <v>365</v>
      </c>
      <c r="Y72" s="379">
        <v>506020058.75</v>
      </c>
      <c r="Z72" s="487" t="s">
        <v>365</v>
      </c>
      <c r="AA72" s="755" t="s">
        <v>857</v>
      </c>
      <c r="AB72" s="741" t="s">
        <v>809</v>
      </c>
      <c r="AC72" s="3132"/>
    </row>
    <row r="73" spans="1:29" s="752" customFormat="1" x14ac:dyDescent="0.25">
      <c r="A73" s="492"/>
      <c r="B73" s="229"/>
      <c r="C73" s="229" t="s">
        <v>365</v>
      </c>
      <c r="D73" s="229"/>
      <c r="E73" s="229"/>
      <c r="F73" s="734"/>
      <c r="G73" s="487"/>
      <c r="H73" s="487"/>
      <c r="I73" s="486"/>
      <c r="J73" s="487"/>
      <c r="K73" s="761"/>
      <c r="L73" s="761"/>
      <c r="M73" s="487"/>
      <c r="N73" s="487"/>
      <c r="O73" s="487"/>
      <c r="P73" s="487"/>
      <c r="Q73" s="486"/>
      <c r="R73" s="762"/>
      <c r="S73" s="487"/>
      <c r="T73" s="761"/>
      <c r="U73" s="761"/>
      <c r="V73" s="763"/>
      <c r="W73" s="487"/>
      <c r="X73" s="487"/>
      <c r="Y73" s="762"/>
      <c r="Z73" s="487"/>
      <c r="AA73" s="487"/>
      <c r="AB73" s="761"/>
      <c r="AC73" s="182"/>
    </row>
    <row r="74" spans="1:29" s="752" customFormat="1" x14ac:dyDescent="0.25">
      <c r="A74" s="3138" t="s">
        <v>892</v>
      </c>
      <c r="B74" s="224" t="s">
        <v>365</v>
      </c>
      <c r="C74" s="224" t="s">
        <v>365</v>
      </c>
      <c r="D74" s="224" t="s">
        <v>6</v>
      </c>
      <c r="E74" s="224" t="s">
        <v>7</v>
      </c>
      <c r="F74" s="257">
        <v>36579785</v>
      </c>
      <c r="G74" s="465" t="s">
        <v>811</v>
      </c>
      <c r="H74" s="465"/>
      <c r="I74" s="486" t="s">
        <v>27</v>
      </c>
      <c r="J74" s="465" t="s">
        <v>365</v>
      </c>
      <c r="K74" s="465" t="s">
        <v>365</v>
      </c>
      <c r="L74" s="465" t="s">
        <v>365</v>
      </c>
      <c r="M74" s="465" t="s">
        <v>365</v>
      </c>
      <c r="N74" s="465" t="s">
        <v>365</v>
      </c>
      <c r="O74" s="465" t="s">
        <v>365</v>
      </c>
      <c r="P74" s="465" t="s">
        <v>365</v>
      </c>
      <c r="Q74" s="486" t="s">
        <v>27</v>
      </c>
      <c r="R74" s="260" t="s">
        <v>365</v>
      </c>
      <c r="S74" s="465" t="s">
        <v>365</v>
      </c>
      <c r="T74" s="741" t="s">
        <v>365</v>
      </c>
      <c r="U74" s="741" t="s">
        <v>893</v>
      </c>
      <c r="V74" s="751"/>
      <c r="W74" s="465" t="s">
        <v>58</v>
      </c>
      <c r="X74" s="465" t="s">
        <v>800</v>
      </c>
      <c r="Y74" s="260"/>
      <c r="Z74" s="465" t="s">
        <v>800</v>
      </c>
      <c r="AA74" s="465"/>
      <c r="AB74" s="741"/>
      <c r="AC74" s="3131" t="s">
        <v>894</v>
      </c>
    </row>
    <row r="75" spans="1:29" s="752" customFormat="1" x14ac:dyDescent="0.25">
      <c r="A75" s="3130"/>
      <c r="B75" s="224"/>
      <c r="C75" s="224" t="s">
        <v>365</v>
      </c>
      <c r="D75" s="224"/>
      <c r="E75" s="224"/>
      <c r="F75" s="257"/>
      <c r="G75" s="465"/>
      <c r="H75" s="224" t="s">
        <v>285</v>
      </c>
      <c r="I75" s="478" t="s">
        <v>31</v>
      </c>
      <c r="J75" s="224" t="s">
        <v>825</v>
      </c>
      <c r="K75" s="465" t="s">
        <v>826</v>
      </c>
      <c r="L75" s="465" t="s">
        <v>179</v>
      </c>
      <c r="M75" s="224" t="s">
        <v>827</v>
      </c>
      <c r="N75" s="224" t="s">
        <v>828</v>
      </c>
      <c r="O75" s="224" t="s">
        <v>829</v>
      </c>
      <c r="P75" s="224" t="s">
        <v>179</v>
      </c>
      <c r="Q75" s="478" t="s">
        <v>31</v>
      </c>
      <c r="R75" s="257">
        <v>0</v>
      </c>
      <c r="S75" s="224" t="s">
        <v>179</v>
      </c>
      <c r="T75" s="224" t="s">
        <v>895</v>
      </c>
      <c r="U75" s="759" t="s">
        <v>365</v>
      </c>
      <c r="V75" s="758" t="s">
        <v>821</v>
      </c>
      <c r="W75" s="465" t="s">
        <v>365</v>
      </c>
      <c r="X75" s="465" t="s">
        <v>365</v>
      </c>
      <c r="Y75" s="760">
        <v>166722584.13</v>
      </c>
      <c r="Z75" s="755" t="s">
        <v>365</v>
      </c>
      <c r="AA75" s="755" t="s">
        <v>857</v>
      </c>
      <c r="AB75" s="741" t="s">
        <v>809</v>
      </c>
      <c r="AC75" s="3132"/>
    </row>
    <row r="76" spans="1:29" s="752" customFormat="1" x14ac:dyDescent="0.25">
      <c r="A76" s="757"/>
      <c r="B76" s="224"/>
      <c r="C76" s="224"/>
      <c r="D76" s="224"/>
      <c r="E76" s="224"/>
      <c r="F76" s="257"/>
      <c r="G76" s="465"/>
      <c r="H76" s="224"/>
      <c r="I76" s="478"/>
      <c r="J76" s="224"/>
      <c r="K76" s="764"/>
      <c r="L76" s="764"/>
      <c r="M76" s="224"/>
      <c r="N76" s="224"/>
      <c r="O76" s="224"/>
      <c r="P76" s="224"/>
      <c r="Q76" s="478"/>
      <c r="R76" s="257"/>
      <c r="S76" s="224"/>
      <c r="T76" s="764"/>
      <c r="U76" s="759"/>
      <c r="V76" s="758"/>
      <c r="W76" s="755"/>
      <c r="X76" s="755"/>
      <c r="Y76" s="760"/>
      <c r="Z76" s="755"/>
      <c r="AA76" s="755"/>
      <c r="AB76" s="764"/>
      <c r="AC76" s="182"/>
    </row>
    <row r="77" spans="1:29" s="752" customFormat="1" x14ac:dyDescent="0.25">
      <c r="A77" s="3138" t="s">
        <v>896</v>
      </c>
      <c r="B77" s="224" t="s">
        <v>365</v>
      </c>
      <c r="C77" s="224" t="s">
        <v>365</v>
      </c>
      <c r="D77" s="224" t="s">
        <v>6</v>
      </c>
      <c r="E77" s="224" t="s">
        <v>7</v>
      </c>
      <c r="F77" s="257">
        <v>96070671</v>
      </c>
      <c r="G77" s="465" t="s">
        <v>811</v>
      </c>
      <c r="H77" s="465"/>
      <c r="I77" s="486" t="s">
        <v>27</v>
      </c>
      <c r="J77" s="465" t="s">
        <v>365</v>
      </c>
      <c r="K77" s="465" t="s">
        <v>365</v>
      </c>
      <c r="L77" s="465" t="s">
        <v>365</v>
      </c>
      <c r="M77" s="465" t="s">
        <v>365</v>
      </c>
      <c r="N77" s="465" t="s">
        <v>365</v>
      </c>
      <c r="O77" s="465" t="s">
        <v>365</v>
      </c>
      <c r="P77" s="465" t="s">
        <v>365</v>
      </c>
      <c r="Q77" s="486" t="s">
        <v>27</v>
      </c>
      <c r="R77" s="260"/>
      <c r="S77" s="465"/>
      <c r="T77" s="741"/>
      <c r="U77" s="741"/>
      <c r="V77" s="751"/>
      <c r="W77" s="465" t="s">
        <v>58</v>
      </c>
      <c r="X77" s="465" t="s">
        <v>800</v>
      </c>
      <c r="Y77" s="260"/>
      <c r="Z77" s="465" t="s">
        <v>800</v>
      </c>
      <c r="AA77" s="465"/>
      <c r="AB77" s="741"/>
      <c r="AC77" s="3131" t="s">
        <v>897</v>
      </c>
    </row>
    <row r="78" spans="1:29" s="752" customFormat="1" ht="30" x14ac:dyDescent="0.25">
      <c r="A78" s="3130"/>
      <c r="B78" s="224"/>
      <c r="C78" s="224" t="s">
        <v>898</v>
      </c>
      <c r="D78" s="224"/>
      <c r="E78" s="224"/>
      <c r="F78" s="257" t="s">
        <v>365</v>
      </c>
      <c r="G78" s="465"/>
      <c r="H78" s="224" t="s">
        <v>285</v>
      </c>
      <c r="I78" s="478" t="s">
        <v>31</v>
      </c>
      <c r="J78" s="224" t="s">
        <v>825</v>
      </c>
      <c r="K78" s="465" t="s">
        <v>826</v>
      </c>
      <c r="L78" s="465" t="s">
        <v>179</v>
      </c>
      <c r="M78" s="224" t="s">
        <v>827</v>
      </c>
      <c r="N78" s="224" t="s">
        <v>828</v>
      </c>
      <c r="O78" s="224" t="s">
        <v>829</v>
      </c>
      <c r="P78" s="224" t="s">
        <v>179</v>
      </c>
      <c r="Q78" s="478" t="s">
        <v>31</v>
      </c>
      <c r="R78" s="257">
        <v>0</v>
      </c>
      <c r="S78" s="224" t="s">
        <v>179</v>
      </c>
      <c r="T78" s="224" t="s">
        <v>879</v>
      </c>
      <c r="U78" s="759" t="s">
        <v>899</v>
      </c>
      <c r="V78" s="758" t="s">
        <v>821</v>
      </c>
      <c r="W78" s="465" t="s">
        <v>365</v>
      </c>
      <c r="X78" s="465" t="s">
        <v>365</v>
      </c>
      <c r="Y78" s="257">
        <v>375862008.06</v>
      </c>
      <c r="Z78" s="755" t="s">
        <v>365</v>
      </c>
      <c r="AA78" s="465" t="s">
        <v>808</v>
      </c>
      <c r="AB78" s="741" t="s">
        <v>809</v>
      </c>
      <c r="AC78" s="3132"/>
    </row>
    <row r="79" spans="1:29" s="752" customFormat="1" x14ac:dyDescent="0.25">
      <c r="A79" s="478"/>
      <c r="B79" s="229"/>
      <c r="C79" s="229" t="s">
        <v>365</v>
      </c>
      <c r="D79" s="229"/>
      <c r="E79" s="229"/>
      <c r="F79" s="734"/>
      <c r="G79" s="229"/>
      <c r="H79" s="229"/>
      <c r="I79" s="229"/>
      <c r="J79" s="229"/>
      <c r="K79" s="753"/>
      <c r="L79" s="753"/>
      <c r="M79" s="229"/>
      <c r="N79" s="229"/>
      <c r="O79" s="229"/>
      <c r="P79" s="229"/>
      <c r="Q79" s="229"/>
      <c r="R79" s="734"/>
      <c r="S79" s="229"/>
      <c r="T79" s="753"/>
      <c r="U79" s="753"/>
      <c r="V79" s="754"/>
      <c r="W79" s="229"/>
      <c r="X79" s="229"/>
      <c r="Y79" s="734"/>
      <c r="Z79" s="229"/>
      <c r="AA79" s="229"/>
      <c r="AB79" s="753"/>
      <c r="AC79" s="182"/>
    </row>
    <row r="80" spans="1:29" s="752" customFormat="1" x14ac:dyDescent="0.25">
      <c r="A80" s="3138" t="s">
        <v>900</v>
      </c>
      <c r="B80" s="224" t="s">
        <v>365</v>
      </c>
      <c r="C80" s="224" t="s">
        <v>365</v>
      </c>
      <c r="D80" s="224" t="s">
        <v>901</v>
      </c>
      <c r="E80" s="224" t="s">
        <v>7</v>
      </c>
      <c r="F80" s="257">
        <v>270070803</v>
      </c>
      <c r="G80" s="465" t="s">
        <v>811</v>
      </c>
      <c r="H80" s="465"/>
      <c r="I80" s="486" t="s">
        <v>27</v>
      </c>
      <c r="J80" s="465"/>
      <c r="K80" s="465"/>
      <c r="L80" s="465"/>
      <c r="M80" s="465"/>
      <c r="N80" s="465"/>
      <c r="O80" s="465"/>
      <c r="P80" s="465"/>
      <c r="Q80" s="486" t="s">
        <v>27</v>
      </c>
      <c r="R80" s="260" t="s">
        <v>365</v>
      </c>
      <c r="S80" s="465" t="s">
        <v>365</v>
      </c>
      <c r="T80" s="741" t="s">
        <v>838</v>
      </c>
      <c r="U80" s="741" t="s">
        <v>902</v>
      </c>
      <c r="V80" s="751"/>
      <c r="W80" s="465" t="s">
        <v>860</v>
      </c>
      <c r="X80" s="465" t="s">
        <v>903</v>
      </c>
      <c r="Y80" s="260">
        <v>13000000000</v>
      </c>
      <c r="Z80" s="465" t="s">
        <v>903</v>
      </c>
      <c r="AA80" s="465"/>
      <c r="AB80" s="741"/>
      <c r="AC80" s="3131" t="s">
        <v>904</v>
      </c>
    </row>
    <row r="81" spans="1:29" s="752" customFormat="1" ht="30" x14ac:dyDescent="0.25">
      <c r="A81" s="3130"/>
      <c r="B81" s="224"/>
      <c r="C81" s="224" t="s">
        <v>365</v>
      </c>
      <c r="D81" s="224"/>
      <c r="E81" s="224"/>
      <c r="F81" s="257" t="s">
        <v>365</v>
      </c>
      <c r="G81" s="465"/>
      <c r="H81" s="224" t="s">
        <v>905</v>
      </c>
      <c r="I81" s="478" t="s">
        <v>31</v>
      </c>
      <c r="J81" s="224" t="s">
        <v>825</v>
      </c>
      <c r="K81" s="465" t="s">
        <v>826</v>
      </c>
      <c r="L81" s="465" t="s">
        <v>827</v>
      </c>
      <c r="M81" s="224" t="s">
        <v>906</v>
      </c>
      <c r="N81" s="224" t="s">
        <v>828</v>
      </c>
      <c r="O81" s="224" t="s">
        <v>829</v>
      </c>
      <c r="P81" s="224" t="s">
        <v>907</v>
      </c>
      <c r="Q81" s="478" t="s">
        <v>31</v>
      </c>
      <c r="R81" s="257">
        <v>0</v>
      </c>
      <c r="S81" s="224" t="s">
        <v>179</v>
      </c>
      <c r="T81" s="224"/>
      <c r="U81" s="759"/>
      <c r="V81" s="758" t="s">
        <v>821</v>
      </c>
      <c r="W81" s="755"/>
      <c r="X81" s="755"/>
      <c r="Y81" s="760"/>
      <c r="Z81" s="465" t="s">
        <v>365</v>
      </c>
      <c r="AA81" s="755" t="s">
        <v>908</v>
      </c>
      <c r="AB81" s="741" t="s">
        <v>809</v>
      </c>
      <c r="AC81" s="3132"/>
    </row>
    <row r="82" spans="1:29" s="752" customFormat="1" x14ac:dyDescent="0.25">
      <c r="A82" s="765"/>
      <c r="B82" s="765"/>
      <c r="C82" s="765" t="s">
        <v>365</v>
      </c>
      <c r="D82" s="765"/>
      <c r="E82" s="765"/>
      <c r="F82" s="766"/>
      <c r="G82" s="765"/>
      <c r="H82" s="765"/>
      <c r="I82" s="765"/>
      <c r="J82" s="765"/>
      <c r="K82" s="765"/>
      <c r="L82" s="765"/>
      <c r="M82" s="765"/>
      <c r="N82" s="765"/>
      <c r="O82" s="765"/>
      <c r="P82" s="765"/>
      <c r="Q82" s="765"/>
      <c r="R82" s="766"/>
      <c r="S82" s="765"/>
      <c r="T82" s="765"/>
      <c r="U82" s="765"/>
      <c r="V82" s="765"/>
      <c r="W82" s="765"/>
      <c r="X82" s="765"/>
      <c r="Y82" s="766"/>
      <c r="Z82" s="765"/>
      <c r="AA82" s="765"/>
      <c r="AB82" s="765"/>
      <c r="AC82" s="105"/>
    </row>
    <row r="83" spans="1:29" s="752" customFormat="1" x14ac:dyDescent="0.25">
      <c r="A83" s="3138" t="s">
        <v>909</v>
      </c>
      <c r="B83" s="224" t="s">
        <v>365</v>
      </c>
      <c r="C83" s="224" t="s">
        <v>365</v>
      </c>
      <c r="D83" s="224" t="s">
        <v>6</v>
      </c>
      <c r="E83" s="224" t="s">
        <v>7</v>
      </c>
      <c r="F83" s="257">
        <v>71996091</v>
      </c>
      <c r="G83" s="465" t="s">
        <v>811</v>
      </c>
      <c r="H83" s="465"/>
      <c r="I83" s="486" t="s">
        <v>27</v>
      </c>
      <c r="J83" s="465"/>
      <c r="K83" s="465"/>
      <c r="L83" s="465"/>
      <c r="M83" s="465"/>
      <c r="N83" s="465"/>
      <c r="O83" s="465"/>
      <c r="P83" s="465"/>
      <c r="Q83" s="486" t="s">
        <v>27</v>
      </c>
      <c r="R83" s="260"/>
      <c r="S83" s="465" t="s">
        <v>365</v>
      </c>
      <c r="T83" s="741" t="s">
        <v>838</v>
      </c>
      <c r="U83" s="741" t="s">
        <v>839</v>
      </c>
      <c r="V83" s="751"/>
      <c r="W83" s="755" t="s">
        <v>910</v>
      </c>
      <c r="X83" s="755" t="s">
        <v>58</v>
      </c>
      <c r="Y83" s="260"/>
      <c r="Z83" s="465" t="s">
        <v>58</v>
      </c>
      <c r="AA83" s="465"/>
      <c r="AB83" s="741"/>
      <c r="AC83" s="3131" t="s">
        <v>911</v>
      </c>
    </row>
    <row r="84" spans="1:29" s="752" customFormat="1" x14ac:dyDescent="0.25">
      <c r="A84" s="3130"/>
      <c r="B84" s="224"/>
      <c r="C84" s="224" t="s">
        <v>912</v>
      </c>
      <c r="D84" s="224"/>
      <c r="E84" s="224"/>
      <c r="F84" s="257" t="s">
        <v>365</v>
      </c>
      <c r="G84" s="465"/>
      <c r="H84" s="224" t="s">
        <v>124</v>
      </c>
      <c r="I84" s="478" t="s">
        <v>31</v>
      </c>
      <c r="J84" s="224" t="s">
        <v>179</v>
      </c>
      <c r="K84" s="465" t="s">
        <v>826</v>
      </c>
      <c r="L84" s="465" t="s">
        <v>811</v>
      </c>
      <c r="M84" s="224" t="s">
        <v>913</v>
      </c>
      <c r="N84" s="224" t="s">
        <v>828</v>
      </c>
      <c r="O84" s="224" t="s">
        <v>829</v>
      </c>
      <c r="P84" s="224" t="s">
        <v>179</v>
      </c>
      <c r="Q84" s="478" t="s">
        <v>31</v>
      </c>
      <c r="R84" s="758" t="s">
        <v>914</v>
      </c>
      <c r="S84" s="224" t="s">
        <v>179</v>
      </c>
      <c r="T84" s="224"/>
      <c r="U84" s="759" t="s">
        <v>365</v>
      </c>
      <c r="V84" s="758" t="s">
        <v>856</v>
      </c>
      <c r="W84" s="755" t="s">
        <v>365</v>
      </c>
      <c r="X84" s="755" t="s">
        <v>365</v>
      </c>
      <c r="Y84" s="760">
        <v>960551510.80999994</v>
      </c>
      <c r="Z84" s="755" t="s">
        <v>365</v>
      </c>
      <c r="AA84" s="755" t="s">
        <v>857</v>
      </c>
      <c r="AB84" s="741" t="s">
        <v>809</v>
      </c>
      <c r="AC84" s="3132"/>
    </row>
    <row r="85" spans="1:29" s="752" customFormat="1" x14ac:dyDescent="0.25">
      <c r="A85" s="492"/>
      <c r="B85" s="225"/>
      <c r="C85" s="225" t="s">
        <v>365</v>
      </c>
      <c r="D85" s="225"/>
      <c r="E85" s="225"/>
      <c r="F85" s="734" t="s">
        <v>365</v>
      </c>
      <c r="G85" s="229"/>
      <c r="H85" s="229"/>
      <c r="I85" s="229"/>
      <c r="J85" s="229"/>
      <c r="K85" s="753"/>
      <c r="L85" s="753"/>
      <c r="M85" s="229"/>
      <c r="N85" s="229"/>
      <c r="O85" s="229"/>
      <c r="P85" s="229"/>
      <c r="Q85" s="229"/>
      <c r="R85" s="734"/>
      <c r="S85" s="229"/>
      <c r="T85" s="753"/>
      <c r="U85" s="753"/>
      <c r="V85" s="754"/>
      <c r="W85" s="229"/>
      <c r="X85" s="229"/>
      <c r="Y85" s="734"/>
      <c r="Z85" s="229"/>
      <c r="AA85" s="229"/>
      <c r="AB85" s="753"/>
      <c r="AC85" s="182"/>
    </row>
    <row r="86" spans="1:29" s="752" customFormat="1" x14ac:dyDescent="0.25">
      <c r="A86" s="3138" t="s">
        <v>915</v>
      </c>
      <c r="B86" s="224" t="s">
        <v>365</v>
      </c>
      <c r="C86" s="224" t="s">
        <v>365</v>
      </c>
      <c r="D86" s="224" t="s">
        <v>6</v>
      </c>
      <c r="E86" s="224" t="s">
        <v>7</v>
      </c>
      <c r="F86" s="257">
        <v>5137092</v>
      </c>
      <c r="G86" s="465" t="s">
        <v>811</v>
      </c>
      <c r="H86" s="465"/>
      <c r="I86" s="486" t="s">
        <v>27</v>
      </c>
      <c r="J86" s="465"/>
      <c r="K86" s="465"/>
      <c r="L86" s="465"/>
      <c r="M86" s="465"/>
      <c r="N86" s="465"/>
      <c r="O86" s="465"/>
      <c r="P86" s="465"/>
      <c r="Q86" s="486" t="s">
        <v>27</v>
      </c>
      <c r="R86" s="260"/>
      <c r="S86" s="465" t="s">
        <v>365</v>
      </c>
      <c r="T86" s="741" t="s">
        <v>179</v>
      </c>
      <c r="U86" s="741" t="s">
        <v>179</v>
      </c>
      <c r="V86" s="751"/>
      <c r="W86" s="465" t="s">
        <v>58</v>
      </c>
      <c r="X86" s="465" t="s">
        <v>800</v>
      </c>
      <c r="Y86" s="260"/>
      <c r="Z86" s="465" t="s">
        <v>800</v>
      </c>
      <c r="AA86" s="465"/>
      <c r="AB86" s="741"/>
      <c r="AC86" s="3131" t="s">
        <v>916</v>
      </c>
    </row>
    <row r="87" spans="1:29" s="752" customFormat="1" ht="30" x14ac:dyDescent="0.25">
      <c r="A87" s="3130"/>
      <c r="B87" s="224"/>
      <c r="C87" s="224" t="s">
        <v>365</v>
      </c>
      <c r="D87" s="224"/>
      <c r="E87" s="224"/>
      <c r="F87" s="257" t="s">
        <v>365</v>
      </c>
      <c r="G87" s="465"/>
      <c r="H87" s="224" t="s">
        <v>124</v>
      </c>
      <c r="I87" s="478" t="s">
        <v>31</v>
      </c>
      <c r="J87" s="224" t="s">
        <v>179</v>
      </c>
      <c r="K87" s="224" t="s">
        <v>179</v>
      </c>
      <c r="L87" s="224" t="s">
        <v>179</v>
      </c>
      <c r="M87" s="224" t="s">
        <v>179</v>
      </c>
      <c r="N87" s="224" t="s">
        <v>179</v>
      </c>
      <c r="O87" s="224" t="s">
        <v>179</v>
      </c>
      <c r="P87" s="224" t="s">
        <v>179</v>
      </c>
      <c r="Q87" s="478" t="s">
        <v>31</v>
      </c>
      <c r="R87" s="257">
        <v>0</v>
      </c>
      <c r="S87" s="224" t="s">
        <v>179</v>
      </c>
      <c r="T87" s="224"/>
      <c r="U87" s="759"/>
      <c r="V87" s="758" t="s">
        <v>821</v>
      </c>
      <c r="W87" s="755" t="s">
        <v>365</v>
      </c>
      <c r="X87" s="755" t="s">
        <v>365</v>
      </c>
      <c r="Y87" s="760">
        <v>596000000</v>
      </c>
      <c r="Z87" s="755" t="s">
        <v>365</v>
      </c>
      <c r="AA87" s="755" t="s">
        <v>808</v>
      </c>
      <c r="AB87" s="741" t="s">
        <v>809</v>
      </c>
      <c r="AC87" s="3132"/>
    </row>
    <row r="88" spans="1:29" s="752" customFormat="1" x14ac:dyDescent="0.25">
      <c r="A88" s="478"/>
      <c r="B88" s="229"/>
      <c r="C88" s="229" t="s">
        <v>365</v>
      </c>
      <c r="D88" s="229"/>
      <c r="E88" s="229"/>
      <c r="F88" s="734"/>
      <c r="G88" s="229"/>
      <c r="H88" s="229"/>
      <c r="I88" s="229"/>
      <c r="J88" s="229"/>
      <c r="K88" s="753"/>
      <c r="L88" s="753"/>
      <c r="M88" s="229"/>
      <c r="N88" s="229"/>
      <c r="O88" s="229"/>
      <c r="P88" s="229"/>
      <c r="Q88" s="229"/>
      <c r="R88" s="734"/>
      <c r="S88" s="229"/>
      <c r="T88" s="753"/>
      <c r="U88" s="753"/>
      <c r="V88" s="754"/>
      <c r="W88" s="229"/>
      <c r="X88" s="229"/>
      <c r="Y88" s="734"/>
      <c r="Z88" s="229"/>
      <c r="AA88" s="229"/>
      <c r="AB88" s="753"/>
      <c r="AC88" s="182"/>
    </row>
    <row r="89" spans="1:29" s="752" customFormat="1" x14ac:dyDescent="0.25">
      <c r="A89" s="3138" t="s">
        <v>917</v>
      </c>
      <c r="B89" s="224" t="s">
        <v>365</v>
      </c>
      <c r="C89" s="224" t="s">
        <v>365</v>
      </c>
      <c r="D89" s="224" t="s">
        <v>6</v>
      </c>
      <c r="E89" s="224" t="s">
        <v>7</v>
      </c>
      <c r="F89" s="257">
        <v>1080283210</v>
      </c>
      <c r="G89" s="465" t="s">
        <v>811</v>
      </c>
      <c r="H89" s="465"/>
      <c r="I89" s="486" t="s">
        <v>27</v>
      </c>
      <c r="J89" s="465"/>
      <c r="K89" s="465"/>
      <c r="L89" s="465"/>
      <c r="M89" s="465"/>
      <c r="N89" s="465"/>
      <c r="O89" s="465"/>
      <c r="P89" s="465"/>
      <c r="Q89" s="486" t="s">
        <v>27</v>
      </c>
      <c r="R89" s="260"/>
      <c r="S89" s="465"/>
      <c r="T89" s="741"/>
      <c r="U89" s="741"/>
      <c r="V89" s="751"/>
      <c r="W89" s="465" t="s">
        <v>58</v>
      </c>
      <c r="X89" s="465" t="s">
        <v>800</v>
      </c>
      <c r="Y89" s="260">
        <v>1080283210</v>
      </c>
      <c r="Z89" s="465" t="s">
        <v>800</v>
      </c>
      <c r="AA89" s="465"/>
      <c r="AB89" s="741"/>
      <c r="AC89" s="182"/>
    </row>
    <row r="90" spans="1:29" s="752" customFormat="1" ht="30" x14ac:dyDescent="0.25">
      <c r="A90" s="3130"/>
      <c r="B90" s="224"/>
      <c r="C90" s="224" t="s">
        <v>365</v>
      </c>
      <c r="D90" s="224"/>
      <c r="E90" s="224"/>
      <c r="F90" s="257" t="s">
        <v>365</v>
      </c>
      <c r="G90" s="465"/>
      <c r="H90" s="224" t="s">
        <v>576</v>
      </c>
      <c r="I90" s="478" t="s">
        <v>31</v>
      </c>
      <c r="J90" s="224"/>
      <c r="K90" s="224"/>
      <c r="L90" s="224"/>
      <c r="M90" s="224"/>
      <c r="N90" s="224"/>
      <c r="O90" s="224"/>
      <c r="P90" s="224" t="s">
        <v>918</v>
      </c>
      <c r="Q90" s="478" t="s">
        <v>31</v>
      </c>
      <c r="R90" s="758" t="s">
        <v>919</v>
      </c>
      <c r="S90" s="224" t="s">
        <v>920</v>
      </c>
      <c r="T90" s="224" t="s">
        <v>813</v>
      </c>
      <c r="U90" s="759" t="s">
        <v>921</v>
      </c>
      <c r="V90" s="758" t="s">
        <v>821</v>
      </c>
      <c r="W90" s="755" t="s">
        <v>365</v>
      </c>
      <c r="X90" s="755"/>
      <c r="Y90" s="760"/>
      <c r="Z90" s="755"/>
      <c r="AA90" s="755" t="s">
        <v>808</v>
      </c>
      <c r="AB90" s="741" t="s">
        <v>809</v>
      </c>
      <c r="AC90" s="179"/>
    </row>
    <row r="91" spans="1:29" s="752" customFormat="1" ht="15.75" thickBot="1" x14ac:dyDescent="0.3">
      <c r="A91" s="745"/>
      <c r="B91" s="746"/>
      <c r="C91" s="746"/>
      <c r="D91" s="746"/>
      <c r="E91" s="746"/>
      <c r="F91" s="767"/>
      <c r="G91" s="746"/>
      <c r="H91" s="746"/>
      <c r="I91" s="746"/>
      <c r="J91" s="746"/>
      <c r="K91" s="746"/>
      <c r="L91" s="768"/>
      <c r="M91" s="768"/>
      <c r="N91" s="746"/>
      <c r="O91" s="746"/>
      <c r="P91" s="746"/>
      <c r="Q91" s="746"/>
      <c r="R91" s="767"/>
      <c r="S91" s="746"/>
      <c r="T91" s="768"/>
      <c r="U91" s="768"/>
      <c r="V91" s="769"/>
      <c r="W91" s="746"/>
      <c r="X91" s="746"/>
      <c r="Y91" s="767"/>
      <c r="Z91" s="746"/>
      <c r="AA91" s="746"/>
      <c r="AB91" s="768"/>
      <c r="AC91" s="182"/>
    </row>
    <row r="92" spans="1:29" s="752" customFormat="1" x14ac:dyDescent="0.25">
      <c r="A92" s="3138" t="s">
        <v>922</v>
      </c>
      <c r="B92" s="224" t="s">
        <v>365</v>
      </c>
      <c r="C92" s="224" t="s">
        <v>365</v>
      </c>
      <c r="D92" s="224" t="s">
        <v>6</v>
      </c>
      <c r="E92" s="224" t="s">
        <v>7</v>
      </c>
      <c r="F92" s="257">
        <v>249839956</v>
      </c>
      <c r="G92" s="465" t="s">
        <v>811</v>
      </c>
      <c r="H92" s="465"/>
      <c r="I92" s="486" t="s">
        <v>27</v>
      </c>
      <c r="J92" s="465"/>
      <c r="K92" s="465"/>
      <c r="L92" s="465"/>
      <c r="M92" s="465"/>
      <c r="N92" s="465"/>
      <c r="O92" s="465"/>
      <c r="P92" s="465"/>
      <c r="Q92" s="486" t="s">
        <v>27</v>
      </c>
      <c r="R92" s="260"/>
      <c r="S92" s="465"/>
      <c r="T92" s="741"/>
      <c r="U92" s="741"/>
      <c r="V92" s="751"/>
      <c r="W92" s="465" t="s">
        <v>58</v>
      </c>
      <c r="X92" s="465" t="s">
        <v>800</v>
      </c>
      <c r="Y92" s="260"/>
      <c r="Z92" s="465" t="s">
        <v>800</v>
      </c>
      <c r="AA92" s="465"/>
      <c r="AB92" s="741"/>
      <c r="AC92" s="3131" t="s">
        <v>923</v>
      </c>
    </row>
    <row r="93" spans="1:29" s="752" customFormat="1" x14ac:dyDescent="0.25">
      <c r="A93" s="3130"/>
      <c r="B93" s="224" t="s">
        <v>365</v>
      </c>
      <c r="C93" s="224" t="s">
        <v>365</v>
      </c>
      <c r="D93" s="224"/>
      <c r="E93" s="224"/>
      <c r="F93" s="257" t="s">
        <v>365</v>
      </c>
      <c r="G93" s="465"/>
      <c r="H93" s="224" t="s">
        <v>124</v>
      </c>
      <c r="I93" s="478" t="s">
        <v>31</v>
      </c>
      <c r="J93" s="224" t="s">
        <v>825</v>
      </c>
      <c r="K93" s="465" t="s">
        <v>826</v>
      </c>
      <c r="L93" s="465" t="s">
        <v>179</v>
      </c>
      <c r="M93" s="224" t="s">
        <v>827</v>
      </c>
      <c r="N93" s="224" t="s">
        <v>828</v>
      </c>
      <c r="O93" s="224" t="s">
        <v>829</v>
      </c>
      <c r="P93" s="224" t="s">
        <v>179</v>
      </c>
      <c r="Q93" s="478" t="s">
        <v>31</v>
      </c>
      <c r="R93" s="257">
        <v>0</v>
      </c>
      <c r="S93" s="224" t="s">
        <v>179</v>
      </c>
      <c r="T93" s="224" t="s">
        <v>924</v>
      </c>
      <c r="U93" s="759" t="s">
        <v>925</v>
      </c>
      <c r="V93" s="758" t="s">
        <v>821</v>
      </c>
      <c r="W93" s="755" t="s">
        <v>365</v>
      </c>
      <c r="X93" s="755" t="s">
        <v>365</v>
      </c>
      <c r="Y93" s="760">
        <v>777545291.25</v>
      </c>
      <c r="Z93" s="755" t="s">
        <v>365</v>
      </c>
      <c r="AA93" s="755" t="s">
        <v>857</v>
      </c>
      <c r="AB93" s="741" t="s">
        <v>809</v>
      </c>
      <c r="AC93" s="3132"/>
    </row>
    <row r="94" spans="1:29" s="752" customFormat="1" x14ac:dyDescent="0.25">
      <c r="A94" s="478"/>
      <c r="B94" s="229"/>
      <c r="C94" s="229" t="s">
        <v>365</v>
      </c>
      <c r="D94" s="229"/>
      <c r="E94" s="229"/>
      <c r="F94" s="734"/>
      <c r="G94" s="229"/>
      <c r="H94" s="229"/>
      <c r="I94" s="229"/>
      <c r="J94" s="229"/>
      <c r="K94" s="753"/>
      <c r="L94" s="753"/>
      <c r="M94" s="229"/>
      <c r="N94" s="229"/>
      <c r="O94" s="229"/>
      <c r="P94" s="229"/>
      <c r="Q94" s="229"/>
      <c r="R94" s="734"/>
      <c r="S94" s="229"/>
      <c r="T94" s="753"/>
      <c r="U94" s="753"/>
      <c r="V94" s="754"/>
      <c r="W94" s="229"/>
      <c r="X94" s="229"/>
      <c r="Y94" s="734"/>
      <c r="Z94" s="229"/>
      <c r="AA94" s="229"/>
      <c r="AB94" s="753"/>
      <c r="AC94" s="182"/>
    </row>
    <row r="95" spans="1:29" s="752" customFormat="1" x14ac:dyDescent="0.25">
      <c r="A95" s="3138" t="s">
        <v>926</v>
      </c>
      <c r="B95" s="224" t="s">
        <v>365</v>
      </c>
      <c r="C95" s="224" t="s">
        <v>365</v>
      </c>
      <c r="D95" s="224" t="s">
        <v>6</v>
      </c>
      <c r="E95" s="224" t="s">
        <v>7</v>
      </c>
      <c r="F95" s="257">
        <v>8562117</v>
      </c>
      <c r="G95" s="465" t="s">
        <v>811</v>
      </c>
      <c r="H95" s="465"/>
      <c r="I95" s="486" t="s">
        <v>27</v>
      </c>
      <c r="J95" s="465"/>
      <c r="K95" s="465" t="s">
        <v>365</v>
      </c>
      <c r="L95" s="465"/>
      <c r="M95" s="465"/>
      <c r="N95" s="465"/>
      <c r="O95" s="465"/>
      <c r="P95" s="465"/>
      <c r="Q95" s="486" t="s">
        <v>27</v>
      </c>
      <c r="R95" s="260"/>
      <c r="S95" s="465"/>
      <c r="T95" s="741"/>
      <c r="U95" s="741"/>
      <c r="V95" s="751"/>
      <c r="W95" s="465" t="s">
        <v>58</v>
      </c>
      <c r="X95" s="465" t="s">
        <v>800</v>
      </c>
      <c r="Y95" s="260"/>
      <c r="Z95" s="465" t="s">
        <v>800</v>
      </c>
      <c r="AA95" s="465"/>
      <c r="AB95" s="741"/>
      <c r="AC95" s="180"/>
    </row>
    <row r="96" spans="1:29" s="752" customFormat="1" ht="30" x14ac:dyDescent="0.25">
      <c r="A96" s="3130"/>
      <c r="B96" s="224"/>
      <c r="C96" s="224" t="s">
        <v>927</v>
      </c>
      <c r="D96" s="224"/>
      <c r="E96" s="224"/>
      <c r="F96" s="257" t="s">
        <v>365</v>
      </c>
      <c r="G96" s="465"/>
      <c r="H96" s="224" t="s">
        <v>285</v>
      </c>
      <c r="I96" s="478" t="s">
        <v>31</v>
      </c>
      <c r="J96" s="224" t="s">
        <v>825</v>
      </c>
      <c r="K96" s="465" t="s">
        <v>826</v>
      </c>
      <c r="L96" s="465" t="s">
        <v>179</v>
      </c>
      <c r="M96" s="224" t="s">
        <v>827</v>
      </c>
      <c r="N96" s="224" t="s">
        <v>828</v>
      </c>
      <c r="O96" s="224" t="s">
        <v>829</v>
      </c>
      <c r="P96" s="224" t="s">
        <v>179</v>
      </c>
      <c r="Q96" s="478" t="s">
        <v>31</v>
      </c>
      <c r="R96" s="379">
        <v>0</v>
      </c>
      <c r="S96" s="224" t="s">
        <v>179</v>
      </c>
      <c r="T96" s="224" t="s">
        <v>895</v>
      </c>
      <c r="U96" s="759" t="s">
        <v>899</v>
      </c>
      <c r="V96" s="758" t="s">
        <v>821</v>
      </c>
      <c r="W96" s="755" t="s">
        <v>365</v>
      </c>
      <c r="X96" s="755" t="s">
        <v>365</v>
      </c>
      <c r="Y96" s="760">
        <v>150851615.28</v>
      </c>
      <c r="Z96" s="755" t="s">
        <v>365</v>
      </c>
      <c r="AA96" s="755" t="s">
        <v>808</v>
      </c>
      <c r="AB96" s="741" t="s">
        <v>809</v>
      </c>
      <c r="AC96" s="181"/>
    </row>
    <row r="97" spans="1:29" s="752" customFormat="1" x14ac:dyDescent="0.25">
      <c r="A97" s="478"/>
      <c r="B97" s="229"/>
      <c r="C97" s="229" t="s">
        <v>365</v>
      </c>
      <c r="D97" s="229"/>
      <c r="E97" s="229"/>
      <c r="F97" s="734"/>
      <c r="G97" s="229"/>
      <c r="H97" s="229"/>
      <c r="I97" s="229"/>
      <c r="J97" s="229"/>
      <c r="K97" s="753"/>
      <c r="L97" s="753"/>
      <c r="M97" s="229"/>
      <c r="N97" s="229"/>
      <c r="O97" s="229"/>
      <c r="P97" s="229"/>
      <c r="Q97" s="229"/>
      <c r="R97" s="734"/>
      <c r="S97" s="229"/>
      <c r="T97" s="753"/>
      <c r="U97" s="753"/>
      <c r="V97" s="754"/>
      <c r="W97" s="229"/>
      <c r="X97" s="229"/>
      <c r="Y97" s="734"/>
      <c r="Z97" s="229"/>
      <c r="AA97" s="229"/>
      <c r="AB97" s="753"/>
      <c r="AC97" s="182"/>
    </row>
    <row r="98" spans="1:29" s="752" customFormat="1" x14ac:dyDescent="0.25">
      <c r="A98" s="3138" t="s">
        <v>928</v>
      </c>
      <c r="B98" s="224" t="s">
        <v>365</v>
      </c>
      <c r="C98" s="224" t="s">
        <v>365</v>
      </c>
      <c r="D98" s="224" t="s">
        <v>6</v>
      </c>
      <c r="E98" s="224" t="s">
        <v>7</v>
      </c>
      <c r="F98" s="257">
        <v>8102124</v>
      </c>
      <c r="G98" s="465" t="s">
        <v>811</v>
      </c>
      <c r="H98" s="465"/>
      <c r="I98" s="486" t="s">
        <v>27</v>
      </c>
      <c r="J98" s="465"/>
      <c r="K98" s="465"/>
      <c r="L98" s="465"/>
      <c r="M98" s="465"/>
      <c r="N98" s="465"/>
      <c r="O98" s="465"/>
      <c r="P98" s="465"/>
      <c r="Q98" s="486" t="s">
        <v>27</v>
      </c>
      <c r="R98" s="260"/>
      <c r="S98" s="465" t="s">
        <v>365</v>
      </c>
      <c r="T98" s="741" t="s">
        <v>179</v>
      </c>
      <c r="U98" s="741" t="s">
        <v>179</v>
      </c>
      <c r="V98" s="751"/>
      <c r="W98" s="465" t="s">
        <v>58</v>
      </c>
      <c r="X98" s="465" t="s">
        <v>800</v>
      </c>
      <c r="Y98" s="260"/>
      <c r="Z98" s="465" t="s">
        <v>800</v>
      </c>
      <c r="AA98" s="465"/>
      <c r="AB98" s="741"/>
      <c r="AC98" s="3131" t="s">
        <v>929</v>
      </c>
    </row>
    <row r="99" spans="1:29" s="752" customFormat="1" ht="30" x14ac:dyDescent="0.25">
      <c r="A99" s="3130"/>
      <c r="B99" s="224"/>
      <c r="C99" s="224" t="s">
        <v>365</v>
      </c>
      <c r="D99" s="224"/>
      <c r="E99" s="224"/>
      <c r="F99" s="257" t="s">
        <v>365</v>
      </c>
      <c r="G99" s="465"/>
      <c r="H99" s="224" t="s">
        <v>930</v>
      </c>
      <c r="I99" s="478" t="s">
        <v>31</v>
      </c>
      <c r="J99" s="465" t="s">
        <v>179</v>
      </c>
      <c r="K99" s="465" t="s">
        <v>179</v>
      </c>
      <c r="L99" s="465" t="s">
        <v>179</v>
      </c>
      <c r="M99" s="465" t="s">
        <v>179</v>
      </c>
      <c r="N99" s="224" t="s">
        <v>179</v>
      </c>
      <c r="O99" s="224" t="s">
        <v>179</v>
      </c>
      <c r="P99" s="224" t="s">
        <v>179</v>
      </c>
      <c r="Q99" s="478" t="s">
        <v>31</v>
      </c>
      <c r="R99" s="257">
        <v>0</v>
      </c>
      <c r="S99" s="224" t="s">
        <v>179</v>
      </c>
      <c r="T99" s="224" t="s">
        <v>365</v>
      </c>
      <c r="U99" s="759" t="s">
        <v>365</v>
      </c>
      <c r="V99" s="758" t="s">
        <v>821</v>
      </c>
      <c r="W99" s="755" t="s">
        <v>365</v>
      </c>
      <c r="X99" s="755"/>
      <c r="Y99" s="760" t="s">
        <v>179</v>
      </c>
      <c r="Z99" s="755"/>
      <c r="AA99" s="755" t="s">
        <v>808</v>
      </c>
      <c r="AB99" s="741" t="s">
        <v>809</v>
      </c>
      <c r="AC99" s="3132"/>
    </row>
    <row r="100" spans="1:29" s="752" customFormat="1" x14ac:dyDescent="0.25">
      <c r="A100" s="478"/>
      <c r="B100" s="229"/>
      <c r="C100" s="229" t="s">
        <v>365</v>
      </c>
      <c r="D100" s="229"/>
      <c r="E100" s="229"/>
      <c r="F100" s="734"/>
      <c r="G100" s="229"/>
      <c r="H100" s="229"/>
      <c r="I100" s="229"/>
      <c r="J100" s="229"/>
      <c r="K100" s="753"/>
      <c r="L100" s="753"/>
      <c r="M100" s="229"/>
      <c r="N100" s="229"/>
      <c r="O100" s="229"/>
      <c r="P100" s="229"/>
      <c r="Q100" s="229"/>
      <c r="R100" s="734"/>
      <c r="S100" s="229"/>
      <c r="T100" s="753"/>
      <c r="U100" s="753"/>
      <c r="V100" s="754"/>
      <c r="W100" s="229"/>
      <c r="X100" s="229"/>
      <c r="Y100" s="734"/>
      <c r="Z100" s="229"/>
      <c r="AA100" s="229"/>
      <c r="AB100" s="753"/>
      <c r="AC100" s="182"/>
    </row>
    <row r="101" spans="1:29" s="752" customFormat="1" x14ac:dyDescent="0.25">
      <c r="A101" s="3138" t="s">
        <v>931</v>
      </c>
      <c r="B101" s="224" t="s">
        <v>365</v>
      </c>
      <c r="C101" s="224" t="s">
        <v>365</v>
      </c>
      <c r="D101" s="224" t="s">
        <v>6</v>
      </c>
      <c r="E101" s="224" t="s">
        <v>7</v>
      </c>
      <c r="F101" s="257">
        <v>50582739</v>
      </c>
      <c r="G101" s="465" t="s">
        <v>811</v>
      </c>
      <c r="H101" s="465"/>
      <c r="I101" s="486" t="s">
        <v>27</v>
      </c>
      <c r="J101" s="465"/>
      <c r="K101" s="465"/>
      <c r="L101" s="465"/>
      <c r="M101" s="465"/>
      <c r="N101" s="465"/>
      <c r="O101" s="465"/>
      <c r="P101" s="465"/>
      <c r="Q101" s="486" t="s">
        <v>27</v>
      </c>
      <c r="R101" s="260"/>
      <c r="S101" s="465"/>
      <c r="T101" s="741"/>
      <c r="U101" s="741"/>
      <c r="V101" s="751"/>
      <c r="W101" s="465" t="s">
        <v>58</v>
      </c>
      <c r="X101" s="465" t="s">
        <v>800</v>
      </c>
      <c r="Y101" s="260"/>
      <c r="Z101" s="465" t="s">
        <v>800</v>
      </c>
      <c r="AA101" s="465"/>
      <c r="AB101" s="741"/>
      <c r="AC101" s="180"/>
    </row>
    <row r="102" spans="1:29" s="752" customFormat="1" ht="30" x14ac:dyDescent="0.25">
      <c r="A102" s="3130"/>
      <c r="B102" s="224"/>
      <c r="C102" s="224" t="s">
        <v>365</v>
      </c>
      <c r="D102" s="224"/>
      <c r="E102" s="224"/>
      <c r="F102" s="257" t="s">
        <v>365</v>
      </c>
      <c r="G102" s="465"/>
      <c r="H102" s="224" t="s">
        <v>285</v>
      </c>
      <c r="I102" s="478" t="s">
        <v>31</v>
      </c>
      <c r="J102" s="465" t="s">
        <v>179</v>
      </c>
      <c r="K102" s="465" t="s">
        <v>179</v>
      </c>
      <c r="L102" s="465" t="s">
        <v>179</v>
      </c>
      <c r="M102" s="465" t="s">
        <v>179</v>
      </c>
      <c r="N102" s="465" t="s">
        <v>179</v>
      </c>
      <c r="O102" s="224" t="s">
        <v>179</v>
      </c>
      <c r="P102" s="224" t="s">
        <v>179</v>
      </c>
      <c r="Q102" s="478" t="s">
        <v>31</v>
      </c>
      <c r="R102" s="758" t="s">
        <v>932</v>
      </c>
      <c r="S102" s="224" t="s">
        <v>179</v>
      </c>
      <c r="T102" s="224" t="s">
        <v>933</v>
      </c>
      <c r="U102" s="759" t="s">
        <v>814</v>
      </c>
      <c r="V102" s="758" t="s">
        <v>856</v>
      </c>
      <c r="W102" s="755" t="s">
        <v>365</v>
      </c>
      <c r="X102" s="755" t="s">
        <v>365</v>
      </c>
      <c r="Y102" s="760">
        <v>192647180.88</v>
      </c>
      <c r="Z102" s="755" t="s">
        <v>365</v>
      </c>
      <c r="AA102" s="755" t="s">
        <v>808</v>
      </c>
      <c r="AB102" s="741" t="s">
        <v>809</v>
      </c>
      <c r="AC102" s="181"/>
    </row>
    <row r="103" spans="1:29" s="752" customFormat="1" x14ac:dyDescent="0.25">
      <c r="A103" s="478"/>
      <c r="B103" s="229"/>
      <c r="C103" s="229" t="s">
        <v>365</v>
      </c>
      <c r="D103" s="229"/>
      <c r="E103" s="229"/>
      <c r="F103" s="734"/>
      <c r="G103" s="229"/>
      <c r="H103" s="229"/>
      <c r="I103" s="229"/>
      <c r="J103" s="229"/>
      <c r="K103" s="753"/>
      <c r="L103" s="753"/>
      <c r="M103" s="229"/>
      <c r="N103" s="229"/>
      <c r="O103" s="229"/>
      <c r="P103" s="229"/>
      <c r="Q103" s="229"/>
      <c r="R103" s="734"/>
      <c r="S103" s="229"/>
      <c r="T103" s="753"/>
      <c r="U103" s="753"/>
      <c r="V103" s="754"/>
      <c r="W103" s="229"/>
      <c r="X103" s="229"/>
      <c r="Y103" s="734"/>
      <c r="Z103" s="229"/>
      <c r="AA103" s="229"/>
      <c r="AB103" s="753"/>
      <c r="AC103" s="182"/>
    </row>
    <row r="104" spans="1:29" s="752" customFormat="1" x14ac:dyDescent="0.25">
      <c r="A104" s="3138" t="s">
        <v>934</v>
      </c>
      <c r="B104" s="224" t="s">
        <v>365</v>
      </c>
      <c r="C104" s="224" t="s">
        <v>365</v>
      </c>
      <c r="D104" s="224" t="s">
        <v>6</v>
      </c>
      <c r="E104" s="224" t="s">
        <v>7</v>
      </c>
      <c r="F104" s="257">
        <v>46327695</v>
      </c>
      <c r="G104" s="465" t="s">
        <v>811</v>
      </c>
      <c r="H104" s="465"/>
      <c r="I104" s="486" t="s">
        <v>27</v>
      </c>
      <c r="J104" s="465"/>
      <c r="K104" s="465"/>
      <c r="L104" s="465"/>
      <c r="M104" s="465"/>
      <c r="N104" s="465"/>
      <c r="O104" s="465"/>
      <c r="P104" s="465"/>
      <c r="Q104" s="486" t="s">
        <v>27</v>
      </c>
      <c r="R104" s="260"/>
      <c r="S104" s="465"/>
      <c r="T104" s="741"/>
      <c r="U104" s="741" t="s">
        <v>365</v>
      </c>
      <c r="V104" s="751"/>
      <c r="W104" s="465" t="s">
        <v>58</v>
      </c>
      <c r="X104" s="465" t="s">
        <v>800</v>
      </c>
      <c r="Y104" s="260"/>
      <c r="Z104" s="465" t="s">
        <v>800</v>
      </c>
      <c r="AA104" s="465"/>
      <c r="AB104" s="741"/>
      <c r="AC104" s="180"/>
    </row>
    <row r="105" spans="1:29" s="752" customFormat="1" ht="30" x14ac:dyDescent="0.25">
      <c r="A105" s="3130"/>
      <c r="B105" s="224" t="s">
        <v>365</v>
      </c>
      <c r="C105" s="224" t="s">
        <v>365</v>
      </c>
      <c r="D105" s="224"/>
      <c r="E105" s="224"/>
      <c r="F105" s="257" t="s">
        <v>365</v>
      </c>
      <c r="G105" s="465"/>
      <c r="H105" s="224" t="s">
        <v>285</v>
      </c>
      <c r="I105" s="478" t="s">
        <v>31</v>
      </c>
      <c r="J105" s="465" t="s">
        <v>179</v>
      </c>
      <c r="K105" s="465" t="s">
        <v>179</v>
      </c>
      <c r="L105" s="465" t="s">
        <v>179</v>
      </c>
      <c r="M105" s="465" t="s">
        <v>179</v>
      </c>
      <c r="N105" s="465" t="s">
        <v>179</v>
      </c>
      <c r="O105" s="224" t="s">
        <v>179</v>
      </c>
      <c r="P105" s="224" t="s">
        <v>179</v>
      </c>
      <c r="Q105" s="478" t="s">
        <v>31</v>
      </c>
      <c r="R105" s="758" t="s">
        <v>935</v>
      </c>
      <c r="S105" s="224" t="s">
        <v>179</v>
      </c>
      <c r="T105" s="224" t="s">
        <v>933</v>
      </c>
      <c r="U105" s="759" t="s">
        <v>814</v>
      </c>
      <c r="V105" s="758" t="s">
        <v>821</v>
      </c>
      <c r="W105" s="755" t="s">
        <v>365</v>
      </c>
      <c r="X105" s="755" t="s">
        <v>365</v>
      </c>
      <c r="Y105" s="257">
        <v>194467139.78999999</v>
      </c>
      <c r="Z105" s="755" t="s">
        <v>365</v>
      </c>
      <c r="AA105" s="755" t="s">
        <v>808</v>
      </c>
      <c r="AB105" s="741" t="s">
        <v>809</v>
      </c>
      <c r="AC105" s="181"/>
    </row>
    <row r="106" spans="1:29" s="752" customFormat="1" x14ac:dyDescent="0.25">
      <c r="A106" s="478"/>
      <c r="B106" s="229"/>
      <c r="C106" s="229" t="s">
        <v>365</v>
      </c>
      <c r="D106" s="229"/>
      <c r="E106" s="229"/>
      <c r="F106" s="734"/>
      <c r="G106" s="229"/>
      <c r="H106" s="229"/>
      <c r="I106" s="229"/>
      <c r="J106" s="229"/>
      <c r="K106" s="753"/>
      <c r="L106" s="753"/>
      <c r="M106" s="229"/>
      <c r="N106" s="229"/>
      <c r="O106" s="229"/>
      <c r="P106" s="229"/>
      <c r="Q106" s="229"/>
      <c r="R106" s="734"/>
      <c r="S106" s="229"/>
      <c r="T106" s="753"/>
      <c r="U106" s="753"/>
      <c r="V106" s="754"/>
      <c r="W106" s="229"/>
      <c r="X106" s="229"/>
      <c r="Y106" s="734"/>
      <c r="Z106" s="229"/>
      <c r="AA106" s="229"/>
      <c r="AB106" s="753"/>
      <c r="AC106" s="182"/>
    </row>
    <row r="107" spans="1:29" s="752" customFormat="1" x14ac:dyDescent="0.25">
      <c r="A107" s="3087" t="s">
        <v>936</v>
      </c>
      <c r="B107" s="224" t="s">
        <v>365</v>
      </c>
      <c r="C107" s="224" t="s">
        <v>365</v>
      </c>
      <c r="D107" s="224" t="s">
        <v>6</v>
      </c>
      <c r="E107" s="224" t="s">
        <v>7</v>
      </c>
      <c r="F107" s="257">
        <v>206796488</v>
      </c>
      <c r="G107" s="465" t="s">
        <v>811</v>
      </c>
      <c r="H107" s="465"/>
      <c r="I107" s="486" t="s">
        <v>27</v>
      </c>
      <c r="J107" s="465"/>
      <c r="K107" s="465"/>
      <c r="L107" s="465"/>
      <c r="M107" s="465"/>
      <c r="N107" s="465" t="s">
        <v>365</v>
      </c>
      <c r="O107" s="224" t="s">
        <v>365</v>
      </c>
      <c r="P107" s="224" t="s">
        <v>179</v>
      </c>
      <c r="Q107" s="486" t="s">
        <v>27</v>
      </c>
      <c r="R107" s="260"/>
      <c r="S107" s="465"/>
      <c r="T107" s="741"/>
      <c r="U107" s="741"/>
      <c r="V107" s="751"/>
      <c r="W107" s="755" t="s">
        <v>937</v>
      </c>
      <c r="X107" s="755" t="s">
        <v>938</v>
      </c>
      <c r="Y107" s="260"/>
      <c r="Z107" s="465" t="s">
        <v>938</v>
      </c>
      <c r="AA107" s="465"/>
      <c r="AB107" s="741"/>
      <c r="AC107" s="3131" t="s">
        <v>939</v>
      </c>
    </row>
    <row r="108" spans="1:29" s="752" customFormat="1" x14ac:dyDescent="0.25">
      <c r="A108" s="2965"/>
      <c r="B108" s="224"/>
      <c r="C108" s="224" t="s">
        <v>940</v>
      </c>
      <c r="D108" s="224"/>
      <c r="E108" s="224"/>
      <c r="F108" s="257" t="s">
        <v>365</v>
      </c>
      <c r="G108" s="465"/>
      <c r="H108" s="224" t="s">
        <v>124</v>
      </c>
      <c r="I108" s="478" t="s">
        <v>365</v>
      </c>
      <c r="J108" s="224" t="s">
        <v>825</v>
      </c>
      <c r="K108" s="465" t="s">
        <v>826</v>
      </c>
      <c r="L108" s="465" t="s">
        <v>179</v>
      </c>
      <c r="M108" s="224" t="s">
        <v>827</v>
      </c>
      <c r="N108" s="224" t="s">
        <v>828</v>
      </c>
      <c r="O108" s="224"/>
      <c r="P108" s="224" t="s">
        <v>179</v>
      </c>
      <c r="Q108" s="478" t="s">
        <v>31</v>
      </c>
      <c r="R108" s="758" t="s">
        <v>941</v>
      </c>
      <c r="S108" s="224" t="s">
        <v>179</v>
      </c>
      <c r="T108" s="224" t="s">
        <v>942</v>
      </c>
      <c r="U108" s="759" t="s">
        <v>943</v>
      </c>
      <c r="V108" s="758" t="s">
        <v>856</v>
      </c>
      <c r="W108" s="755" t="s">
        <v>365</v>
      </c>
      <c r="X108" s="755" t="s">
        <v>365</v>
      </c>
      <c r="Y108" s="760">
        <v>832856062.5</v>
      </c>
      <c r="Z108" s="755" t="s">
        <v>365</v>
      </c>
      <c r="AA108" s="755" t="s">
        <v>857</v>
      </c>
      <c r="AB108" s="741" t="s">
        <v>809</v>
      </c>
      <c r="AC108" s="3132"/>
    </row>
    <row r="109" spans="1:29" s="752" customFormat="1" x14ac:dyDescent="0.25">
      <c r="A109" s="478"/>
      <c r="B109" s="229"/>
      <c r="C109" s="229" t="s">
        <v>365</v>
      </c>
      <c r="D109" s="229"/>
      <c r="E109" s="229"/>
      <c r="F109" s="734"/>
      <c r="G109" s="229"/>
      <c r="H109" s="229"/>
      <c r="I109" s="229"/>
      <c r="J109" s="229"/>
      <c r="K109" s="753"/>
      <c r="L109" s="753"/>
      <c r="M109" s="229"/>
      <c r="N109" s="229"/>
      <c r="O109" s="229"/>
      <c r="P109" s="229"/>
      <c r="Q109" s="229"/>
      <c r="R109" s="734"/>
      <c r="S109" s="229" t="s">
        <v>365</v>
      </c>
      <c r="T109" s="753"/>
      <c r="U109" s="753"/>
      <c r="V109" s="754"/>
      <c r="W109" s="229"/>
      <c r="X109" s="229"/>
      <c r="Y109" s="734"/>
      <c r="Z109" s="229"/>
      <c r="AA109" s="229"/>
      <c r="AB109" s="753"/>
      <c r="AC109" s="182"/>
    </row>
    <row r="110" spans="1:29" s="752" customFormat="1" x14ac:dyDescent="0.25">
      <c r="A110" s="3087" t="s">
        <v>944</v>
      </c>
      <c r="B110" s="224" t="s">
        <v>365</v>
      </c>
      <c r="C110" s="224" t="s">
        <v>365</v>
      </c>
      <c r="D110" s="224" t="s">
        <v>6</v>
      </c>
      <c r="E110" s="224" t="s">
        <v>7</v>
      </c>
      <c r="F110" s="257">
        <v>69452980</v>
      </c>
      <c r="G110" s="465" t="s">
        <v>811</v>
      </c>
      <c r="H110" s="465"/>
      <c r="I110" s="486" t="s">
        <v>27</v>
      </c>
      <c r="J110" s="465"/>
      <c r="K110" s="465"/>
      <c r="L110" s="465"/>
      <c r="M110" s="465"/>
      <c r="N110" s="465"/>
      <c r="O110" s="465"/>
      <c r="P110" s="465"/>
      <c r="Q110" s="486" t="s">
        <v>27</v>
      </c>
      <c r="R110" s="260"/>
      <c r="S110" s="465"/>
      <c r="T110" s="741"/>
      <c r="U110" s="741"/>
      <c r="V110" s="751"/>
      <c r="W110" s="755" t="s">
        <v>815</v>
      </c>
      <c r="X110" s="755" t="s">
        <v>816</v>
      </c>
      <c r="Y110" s="260"/>
      <c r="Z110" s="465" t="s">
        <v>816</v>
      </c>
      <c r="AA110" s="465"/>
      <c r="AB110" s="741"/>
      <c r="AC110" s="3131" t="s">
        <v>945</v>
      </c>
    </row>
    <row r="111" spans="1:29" s="752" customFormat="1" ht="30" x14ac:dyDescent="0.25">
      <c r="A111" s="2965"/>
      <c r="B111" s="224"/>
      <c r="C111" s="224" t="s">
        <v>365</v>
      </c>
      <c r="D111" s="224"/>
      <c r="E111" s="224"/>
      <c r="F111" s="257" t="s">
        <v>365</v>
      </c>
      <c r="G111" s="465"/>
      <c r="H111" s="224" t="s">
        <v>124</v>
      </c>
      <c r="I111" s="478" t="s">
        <v>31</v>
      </c>
      <c r="J111" s="465" t="s">
        <v>179</v>
      </c>
      <c r="K111" s="465" t="s">
        <v>179</v>
      </c>
      <c r="L111" s="465" t="s">
        <v>179</v>
      </c>
      <c r="M111" s="465" t="s">
        <v>179</v>
      </c>
      <c r="N111" s="465" t="s">
        <v>179</v>
      </c>
      <c r="O111" s="224" t="s">
        <v>365</v>
      </c>
      <c r="P111" s="224" t="s">
        <v>179</v>
      </c>
      <c r="Q111" s="478" t="s">
        <v>31</v>
      </c>
      <c r="R111" s="758" t="s">
        <v>946</v>
      </c>
      <c r="S111" s="224" t="s">
        <v>179</v>
      </c>
      <c r="T111" s="224" t="s">
        <v>947</v>
      </c>
      <c r="U111" s="759" t="s">
        <v>948</v>
      </c>
      <c r="V111" s="758" t="s">
        <v>821</v>
      </c>
      <c r="W111" s="755" t="s">
        <v>365</v>
      </c>
      <c r="X111" s="755" t="s">
        <v>365</v>
      </c>
      <c r="Y111" s="760">
        <v>750000000</v>
      </c>
      <c r="Z111" s="755" t="s">
        <v>365</v>
      </c>
      <c r="AA111" s="755" t="s">
        <v>867</v>
      </c>
      <c r="AB111" s="741" t="s">
        <v>809</v>
      </c>
      <c r="AC111" s="3132"/>
    </row>
    <row r="112" spans="1:29" s="752" customFormat="1" x14ac:dyDescent="0.25">
      <c r="A112" s="478"/>
      <c r="B112" s="229"/>
      <c r="C112" s="229" t="s">
        <v>365</v>
      </c>
      <c r="D112" s="229"/>
      <c r="E112" s="229"/>
      <c r="F112" s="734"/>
      <c r="G112" s="229"/>
      <c r="H112" s="229"/>
      <c r="I112" s="229"/>
      <c r="J112" s="229"/>
      <c r="K112" s="753"/>
      <c r="L112" s="753"/>
      <c r="M112" s="229"/>
      <c r="N112" s="229"/>
      <c r="O112" s="229"/>
      <c r="P112" s="229"/>
      <c r="Q112" s="229"/>
      <c r="R112" s="734"/>
      <c r="S112" s="229"/>
      <c r="T112" s="753"/>
      <c r="U112" s="753"/>
      <c r="V112" s="754"/>
      <c r="W112" s="229"/>
      <c r="X112" s="229"/>
      <c r="Y112" s="734"/>
      <c r="Z112" s="229"/>
      <c r="AA112" s="229"/>
      <c r="AB112" s="753"/>
      <c r="AC112" s="182"/>
    </row>
    <row r="113" spans="1:29" s="752" customFormat="1" x14ac:dyDescent="0.25">
      <c r="A113" s="3087" t="s">
        <v>949</v>
      </c>
      <c r="B113" s="224" t="s">
        <v>365</v>
      </c>
      <c r="C113" s="224" t="s">
        <v>365</v>
      </c>
      <c r="D113" s="224" t="s">
        <v>6</v>
      </c>
      <c r="E113" s="224" t="s">
        <v>7</v>
      </c>
      <c r="F113" s="257">
        <v>99230562</v>
      </c>
      <c r="G113" s="465" t="s">
        <v>811</v>
      </c>
      <c r="H113" s="465"/>
      <c r="I113" s="486" t="s">
        <v>27</v>
      </c>
      <c r="J113" s="465"/>
      <c r="K113" s="465"/>
      <c r="L113" s="465"/>
      <c r="M113" s="465"/>
      <c r="N113" s="465"/>
      <c r="O113" s="465"/>
      <c r="P113" s="465"/>
      <c r="Q113" s="486" t="s">
        <v>27</v>
      </c>
      <c r="R113" s="260"/>
      <c r="S113" s="465"/>
      <c r="T113" s="741"/>
      <c r="U113" s="741"/>
      <c r="V113" s="751"/>
      <c r="W113" s="755" t="s">
        <v>58</v>
      </c>
      <c r="X113" s="755" t="s">
        <v>800</v>
      </c>
      <c r="Y113" s="260"/>
      <c r="Z113" s="465" t="s">
        <v>800</v>
      </c>
      <c r="AA113" s="465"/>
      <c r="AB113" s="741"/>
      <c r="AC113" s="3131" t="s">
        <v>950</v>
      </c>
    </row>
    <row r="114" spans="1:29" s="752" customFormat="1" ht="30" x14ac:dyDescent="0.25">
      <c r="A114" s="2965"/>
      <c r="B114" s="224"/>
      <c r="C114" s="224" t="s">
        <v>365</v>
      </c>
      <c r="D114" s="224"/>
      <c r="E114" s="224"/>
      <c r="F114" s="257" t="s">
        <v>365</v>
      </c>
      <c r="G114" s="465"/>
      <c r="H114" s="224" t="s">
        <v>124</v>
      </c>
      <c r="I114" s="478" t="s">
        <v>31</v>
      </c>
      <c r="J114" s="224" t="s">
        <v>825</v>
      </c>
      <c r="K114" s="465" t="s">
        <v>826</v>
      </c>
      <c r="L114" s="465" t="s">
        <v>179</v>
      </c>
      <c r="M114" s="224" t="s">
        <v>827</v>
      </c>
      <c r="N114" s="224" t="s">
        <v>828</v>
      </c>
      <c r="O114" s="224" t="s">
        <v>365</v>
      </c>
      <c r="P114" s="224" t="s">
        <v>179</v>
      </c>
      <c r="Q114" s="478" t="s">
        <v>31</v>
      </c>
      <c r="R114" s="758" t="s">
        <v>951</v>
      </c>
      <c r="S114" s="224" t="s">
        <v>179</v>
      </c>
      <c r="T114" s="224" t="s">
        <v>879</v>
      </c>
      <c r="U114" s="759" t="s">
        <v>952</v>
      </c>
      <c r="V114" s="758" t="s">
        <v>821</v>
      </c>
      <c r="W114" s="755" t="s">
        <v>365</v>
      </c>
      <c r="X114" s="755" t="s">
        <v>365</v>
      </c>
      <c r="Y114" s="760">
        <v>498712124.56</v>
      </c>
      <c r="Z114" s="755" t="s">
        <v>365</v>
      </c>
      <c r="AA114" s="755" t="s">
        <v>836</v>
      </c>
      <c r="AB114" s="741" t="s">
        <v>809</v>
      </c>
      <c r="AC114" s="3132"/>
    </row>
    <row r="115" spans="1:29" s="752" customFormat="1" x14ac:dyDescent="0.25">
      <c r="A115" s="478"/>
      <c r="B115" s="229"/>
      <c r="C115" s="229" t="s">
        <v>365</v>
      </c>
      <c r="D115" s="229"/>
      <c r="E115" s="229"/>
      <c r="F115" s="734"/>
      <c r="G115" s="229"/>
      <c r="H115" s="229"/>
      <c r="I115" s="229"/>
      <c r="J115" s="229"/>
      <c r="K115" s="753"/>
      <c r="L115" s="753"/>
      <c r="M115" s="229"/>
      <c r="N115" s="229"/>
      <c r="O115" s="229"/>
      <c r="P115" s="229"/>
      <c r="Q115" s="229"/>
      <c r="R115" s="734"/>
      <c r="S115" s="229"/>
      <c r="T115" s="753"/>
      <c r="U115" s="753"/>
      <c r="V115" s="754"/>
      <c r="W115" s="229"/>
      <c r="X115" s="229"/>
      <c r="Y115" s="734"/>
      <c r="Z115" s="229"/>
      <c r="AA115" s="229"/>
      <c r="AB115" s="753"/>
      <c r="AC115" s="182"/>
    </row>
    <row r="116" spans="1:29" s="752" customFormat="1" x14ac:dyDescent="0.25">
      <c r="A116" s="3138" t="s">
        <v>953</v>
      </c>
      <c r="B116" s="224" t="s">
        <v>365</v>
      </c>
      <c r="C116" s="224" t="s">
        <v>365</v>
      </c>
      <c r="D116" s="224" t="s">
        <v>6</v>
      </c>
      <c r="E116" s="224" t="s">
        <v>7</v>
      </c>
      <c r="F116" s="257">
        <v>177301482</v>
      </c>
      <c r="G116" s="465" t="s">
        <v>811</v>
      </c>
      <c r="H116" s="465"/>
      <c r="I116" s="486" t="s">
        <v>27</v>
      </c>
      <c r="J116" s="465"/>
      <c r="K116" s="465"/>
      <c r="L116" s="465"/>
      <c r="M116" s="465"/>
      <c r="N116" s="465"/>
      <c r="O116" s="465"/>
      <c r="P116" s="465"/>
      <c r="Q116" s="486" t="s">
        <v>27</v>
      </c>
      <c r="R116" s="260"/>
      <c r="S116" s="465"/>
      <c r="T116" s="741"/>
      <c r="U116" s="741" t="s">
        <v>893</v>
      </c>
      <c r="V116" s="751" t="s">
        <v>365</v>
      </c>
      <c r="W116" s="755" t="s">
        <v>58</v>
      </c>
      <c r="X116" s="755" t="s">
        <v>800</v>
      </c>
      <c r="Y116" s="260"/>
      <c r="Z116" s="465" t="s">
        <v>800</v>
      </c>
      <c r="AA116" s="465"/>
      <c r="AB116" s="741"/>
      <c r="AC116" s="180"/>
    </row>
    <row r="117" spans="1:29" s="752" customFormat="1" ht="30" x14ac:dyDescent="0.25">
      <c r="A117" s="3130"/>
      <c r="B117" s="224"/>
      <c r="C117" s="224" t="s">
        <v>365</v>
      </c>
      <c r="D117" s="224"/>
      <c r="E117" s="224"/>
      <c r="F117" s="257" t="s">
        <v>365</v>
      </c>
      <c r="G117" s="465"/>
      <c r="H117" s="224" t="s">
        <v>285</v>
      </c>
      <c r="I117" s="478" t="s">
        <v>31</v>
      </c>
      <c r="J117" s="224" t="s">
        <v>825</v>
      </c>
      <c r="K117" s="465" t="s">
        <v>826</v>
      </c>
      <c r="L117" s="465" t="s">
        <v>179</v>
      </c>
      <c r="M117" s="224" t="s">
        <v>827</v>
      </c>
      <c r="N117" s="224" t="s">
        <v>828</v>
      </c>
      <c r="O117" s="224" t="s">
        <v>365</v>
      </c>
      <c r="P117" s="224" t="s">
        <v>811</v>
      </c>
      <c r="Q117" s="478" t="s">
        <v>31</v>
      </c>
      <c r="R117" s="257">
        <v>0</v>
      </c>
      <c r="S117" s="224" t="s">
        <v>179</v>
      </c>
      <c r="T117" s="224" t="s">
        <v>895</v>
      </c>
      <c r="U117" s="759" t="s">
        <v>365</v>
      </c>
      <c r="V117" s="758" t="s">
        <v>821</v>
      </c>
      <c r="W117" s="755" t="s">
        <v>365</v>
      </c>
      <c r="X117" s="755" t="s">
        <v>365</v>
      </c>
      <c r="Y117" s="760">
        <v>650000000</v>
      </c>
      <c r="Z117" s="755" t="s">
        <v>365</v>
      </c>
      <c r="AA117" s="755" t="s">
        <v>808</v>
      </c>
      <c r="AB117" s="741" t="s">
        <v>809</v>
      </c>
      <c r="AC117" s="181"/>
    </row>
    <row r="118" spans="1:29" s="752" customFormat="1" ht="15.75" thickBot="1" x14ac:dyDescent="0.3">
      <c r="A118" s="478"/>
      <c r="B118" s="229"/>
      <c r="C118" s="229" t="s">
        <v>365</v>
      </c>
      <c r="D118" s="229"/>
      <c r="E118" s="229"/>
      <c r="F118" s="734"/>
      <c r="G118" s="229"/>
      <c r="H118" s="229"/>
      <c r="I118" s="229"/>
      <c r="J118" s="753"/>
      <c r="K118" s="753"/>
      <c r="L118" s="753"/>
      <c r="M118" s="229"/>
      <c r="N118" s="229"/>
      <c r="O118" s="229"/>
      <c r="P118" s="229"/>
      <c r="Q118" s="229"/>
      <c r="R118" s="734"/>
      <c r="S118" s="229"/>
      <c r="T118" s="753"/>
      <c r="U118" s="753"/>
      <c r="V118" s="769"/>
      <c r="W118" s="746"/>
      <c r="X118" s="746"/>
      <c r="Y118" s="767"/>
      <c r="Z118" s="746"/>
      <c r="AA118" s="746"/>
      <c r="AB118" s="768"/>
      <c r="AC118" s="107"/>
    </row>
    <row r="119" spans="1:29" s="752" customFormat="1" x14ac:dyDescent="0.25">
      <c r="A119" s="3138" t="s">
        <v>954</v>
      </c>
      <c r="B119" s="224" t="s">
        <v>365</v>
      </c>
      <c r="C119" s="224" t="s">
        <v>365</v>
      </c>
      <c r="D119" s="224" t="s">
        <v>6</v>
      </c>
      <c r="E119" s="224" t="s">
        <v>603</v>
      </c>
      <c r="F119" s="257">
        <v>270070803</v>
      </c>
      <c r="G119" s="465" t="s">
        <v>811</v>
      </c>
      <c r="H119" s="465"/>
      <c r="I119" s="486" t="s">
        <v>27</v>
      </c>
      <c r="J119" s="465"/>
      <c r="K119" s="465"/>
      <c r="L119" s="465"/>
      <c r="M119" s="465"/>
      <c r="N119" s="465"/>
      <c r="O119" s="465"/>
      <c r="P119" s="465"/>
      <c r="Q119" s="486" t="s">
        <v>27</v>
      </c>
      <c r="R119" s="260"/>
      <c r="S119" s="465"/>
      <c r="T119" s="741"/>
      <c r="U119" s="741" t="s">
        <v>893</v>
      </c>
      <c r="V119" s="751" t="s">
        <v>365</v>
      </c>
      <c r="W119" s="755" t="s">
        <v>58</v>
      </c>
      <c r="X119" s="755" t="s">
        <v>800</v>
      </c>
      <c r="Y119" s="260">
        <v>4500000000</v>
      </c>
      <c r="Z119" s="465" t="s">
        <v>800</v>
      </c>
      <c r="AA119" s="465"/>
      <c r="AB119" s="741"/>
      <c r="AC119" s="180"/>
    </row>
    <row r="120" spans="1:29" s="752" customFormat="1" ht="30" x14ac:dyDescent="0.25">
      <c r="A120" s="3130"/>
      <c r="B120" s="224"/>
      <c r="C120" s="224" t="s">
        <v>365</v>
      </c>
      <c r="D120" s="224"/>
      <c r="E120" s="224"/>
      <c r="F120" s="257" t="s">
        <v>365</v>
      </c>
      <c r="G120" s="465"/>
      <c r="H120" s="224" t="s">
        <v>576</v>
      </c>
      <c r="I120" s="478" t="s">
        <v>31</v>
      </c>
      <c r="J120" s="224" t="s">
        <v>825</v>
      </c>
      <c r="K120" s="465" t="s">
        <v>826</v>
      </c>
      <c r="L120" s="465" t="s">
        <v>179</v>
      </c>
      <c r="M120" s="224" t="s">
        <v>827</v>
      </c>
      <c r="N120" s="224" t="s">
        <v>828</v>
      </c>
      <c r="O120" s="224" t="s">
        <v>365</v>
      </c>
      <c r="P120" s="224" t="s">
        <v>811</v>
      </c>
      <c r="Q120" s="478" t="s">
        <v>31</v>
      </c>
      <c r="R120" s="257" t="s">
        <v>847</v>
      </c>
      <c r="S120" s="224" t="s">
        <v>179</v>
      </c>
      <c r="T120" s="224" t="s">
        <v>895</v>
      </c>
      <c r="U120" s="759" t="s">
        <v>365</v>
      </c>
      <c r="V120" s="758" t="s">
        <v>847</v>
      </c>
      <c r="W120" s="755" t="s">
        <v>365</v>
      </c>
      <c r="X120" s="755" t="s">
        <v>365</v>
      </c>
      <c r="Y120" s="760" t="s">
        <v>365</v>
      </c>
      <c r="Z120" s="755" t="s">
        <v>365</v>
      </c>
      <c r="AA120" s="755" t="s">
        <v>808</v>
      </c>
      <c r="AB120" s="741" t="s">
        <v>809</v>
      </c>
      <c r="AC120" s="181"/>
    </row>
    <row r="121" spans="1:29" s="752" customFormat="1" ht="15.75" thickBot="1" x14ac:dyDescent="0.3">
      <c r="A121" s="478"/>
      <c r="B121" s="229"/>
      <c r="C121" s="229" t="s">
        <v>365</v>
      </c>
      <c r="D121" s="229"/>
      <c r="E121" s="229"/>
      <c r="F121" s="734"/>
      <c r="G121" s="229"/>
      <c r="H121" s="229"/>
      <c r="I121" s="229"/>
      <c r="J121" s="753"/>
      <c r="K121" s="753"/>
      <c r="L121" s="753"/>
      <c r="M121" s="229"/>
      <c r="N121" s="229"/>
      <c r="O121" s="229"/>
      <c r="P121" s="229"/>
      <c r="Q121" s="229"/>
      <c r="R121" s="734"/>
      <c r="S121" s="229"/>
      <c r="T121" s="753"/>
      <c r="U121" s="753"/>
      <c r="V121" s="769"/>
      <c r="W121" s="746"/>
      <c r="X121" s="746"/>
      <c r="Y121" s="767"/>
      <c r="Z121" s="746"/>
      <c r="AA121" s="746"/>
      <c r="AB121" s="768"/>
      <c r="AC121" s="107"/>
    </row>
    <row r="122" spans="1:29" s="752" customFormat="1" x14ac:dyDescent="0.25">
      <c r="A122" s="3129" t="s">
        <v>955</v>
      </c>
      <c r="B122" s="465" t="s">
        <v>956</v>
      </c>
      <c r="C122" s="465" t="s">
        <v>365</v>
      </c>
      <c r="D122" s="224" t="s">
        <v>6</v>
      </c>
      <c r="E122" s="465" t="s">
        <v>7</v>
      </c>
      <c r="F122" s="260">
        <v>2414298792</v>
      </c>
      <c r="G122" s="465" t="s">
        <v>179</v>
      </c>
      <c r="H122" s="465"/>
      <c r="I122" s="486" t="s">
        <v>27</v>
      </c>
      <c r="J122" s="465" t="s">
        <v>179</v>
      </c>
      <c r="K122" s="465" t="s">
        <v>179</v>
      </c>
      <c r="L122" s="465" t="s">
        <v>179</v>
      </c>
      <c r="M122" s="465" t="s">
        <v>179</v>
      </c>
      <c r="N122" s="465" t="s">
        <v>179</v>
      </c>
      <c r="O122" s="465" t="s">
        <v>179</v>
      </c>
      <c r="P122" s="465" t="s">
        <v>179</v>
      </c>
      <c r="Q122" s="486" t="s">
        <v>27</v>
      </c>
      <c r="R122" s="257">
        <v>7719751577.0699997</v>
      </c>
      <c r="S122" s="465" t="s">
        <v>179</v>
      </c>
      <c r="T122" s="741" t="s">
        <v>179</v>
      </c>
      <c r="U122" s="741" t="s">
        <v>365</v>
      </c>
      <c r="V122" s="751" t="s">
        <v>365</v>
      </c>
      <c r="W122" s="465" t="s">
        <v>365</v>
      </c>
      <c r="X122" s="465" t="s">
        <v>957</v>
      </c>
      <c r="Y122" s="257">
        <v>7719751577.0699997</v>
      </c>
      <c r="Z122" s="465" t="s">
        <v>957</v>
      </c>
      <c r="AA122" s="465"/>
      <c r="AB122" s="741"/>
      <c r="AC122" s="180"/>
    </row>
    <row r="123" spans="1:29" s="752" customFormat="1" ht="30" x14ac:dyDescent="0.25">
      <c r="A123" s="3130"/>
      <c r="B123" s="224"/>
      <c r="C123" s="224"/>
      <c r="D123" s="224"/>
      <c r="E123" s="224"/>
      <c r="F123" s="257"/>
      <c r="G123" s="465"/>
      <c r="H123" s="224" t="s">
        <v>576</v>
      </c>
      <c r="I123" s="478" t="s">
        <v>31</v>
      </c>
      <c r="J123" s="465"/>
      <c r="K123" s="465"/>
      <c r="L123" s="465"/>
      <c r="M123" s="465"/>
      <c r="N123" s="465"/>
      <c r="O123" s="465" t="s">
        <v>365</v>
      </c>
      <c r="P123" s="465"/>
      <c r="Q123" s="478" t="s">
        <v>31</v>
      </c>
      <c r="R123" s="465"/>
      <c r="S123" s="465"/>
      <c r="T123" s="741"/>
      <c r="U123" s="741" t="s">
        <v>958</v>
      </c>
      <c r="V123" s="751"/>
      <c r="W123" s="465" t="s">
        <v>959</v>
      </c>
      <c r="X123" s="465"/>
      <c r="Y123" s="260"/>
      <c r="Z123" s="465"/>
      <c r="AA123" s="465" t="s">
        <v>960</v>
      </c>
      <c r="AB123" s="741" t="s">
        <v>809</v>
      </c>
      <c r="AC123" s="181"/>
    </row>
    <row r="124" spans="1:29" s="752" customFormat="1" ht="15.75" thickBot="1" x14ac:dyDescent="0.3">
      <c r="A124" s="478"/>
      <c r="B124" s="229"/>
      <c r="C124" s="229"/>
      <c r="D124" s="229"/>
      <c r="E124" s="229"/>
      <c r="F124" s="734"/>
      <c r="G124" s="229"/>
      <c r="H124" s="229"/>
      <c r="I124" s="229"/>
      <c r="J124" s="229"/>
      <c r="K124" s="229"/>
      <c r="L124" s="753"/>
      <c r="M124" s="753"/>
      <c r="N124" s="229"/>
      <c r="O124" s="229"/>
      <c r="P124" s="229"/>
      <c r="Q124" s="229"/>
      <c r="R124" s="229"/>
      <c r="S124" s="229"/>
      <c r="T124" s="753"/>
      <c r="U124" s="753"/>
      <c r="V124" s="754"/>
      <c r="W124" s="229"/>
      <c r="X124" s="229"/>
      <c r="Y124" s="734"/>
      <c r="Z124" s="229"/>
      <c r="AA124" s="229"/>
      <c r="AB124" s="753"/>
      <c r="AC124" s="182"/>
    </row>
    <row r="125" spans="1:29" s="752" customFormat="1" x14ac:dyDescent="0.25">
      <c r="A125" s="3129" t="s">
        <v>810</v>
      </c>
      <c r="B125" s="465" t="s">
        <v>961</v>
      </c>
      <c r="C125" s="465" t="s">
        <v>365</v>
      </c>
      <c r="D125" s="224" t="s">
        <v>6</v>
      </c>
      <c r="E125" s="465" t="s">
        <v>7</v>
      </c>
      <c r="F125" s="260">
        <v>72078879</v>
      </c>
      <c r="G125" s="465" t="s">
        <v>811</v>
      </c>
      <c r="H125" s="465"/>
      <c r="I125" s="486" t="s">
        <v>27</v>
      </c>
      <c r="J125" s="465" t="s">
        <v>179</v>
      </c>
      <c r="K125" s="465" t="s">
        <v>179</v>
      </c>
      <c r="L125" s="465" t="s">
        <v>179</v>
      </c>
      <c r="M125" s="465" t="s">
        <v>179</v>
      </c>
      <c r="N125" s="465" t="s">
        <v>179</v>
      </c>
      <c r="O125" s="465" t="s">
        <v>179</v>
      </c>
      <c r="P125" s="465" t="s">
        <v>179</v>
      </c>
      <c r="Q125" s="486" t="s">
        <v>27</v>
      </c>
      <c r="R125" s="734">
        <v>882363291.84000003</v>
      </c>
      <c r="S125" s="465" t="s">
        <v>179</v>
      </c>
      <c r="T125" s="741" t="s">
        <v>179</v>
      </c>
      <c r="U125" s="741" t="s">
        <v>962</v>
      </c>
      <c r="V125" s="751" t="s">
        <v>365</v>
      </c>
      <c r="W125" s="465" t="s">
        <v>365</v>
      </c>
      <c r="X125" s="465" t="s">
        <v>963</v>
      </c>
      <c r="Y125" s="734">
        <v>882363291.84000003</v>
      </c>
      <c r="Z125" s="465" t="s">
        <v>964</v>
      </c>
      <c r="AA125" s="465"/>
      <c r="AB125" s="741"/>
      <c r="AC125" s="3131"/>
    </row>
    <row r="126" spans="1:29" s="752" customFormat="1" ht="30" x14ac:dyDescent="0.25">
      <c r="A126" s="3130"/>
      <c r="B126" s="224"/>
      <c r="C126" s="224"/>
      <c r="D126" s="224"/>
      <c r="E126" s="224"/>
      <c r="F126" s="257"/>
      <c r="G126" s="465"/>
      <c r="H126" s="224" t="s">
        <v>124</v>
      </c>
      <c r="I126" s="478" t="s">
        <v>31</v>
      </c>
      <c r="J126" s="465"/>
      <c r="K126" s="465"/>
      <c r="L126" s="465"/>
      <c r="M126" s="465"/>
      <c r="N126" s="465"/>
      <c r="O126" s="465" t="s">
        <v>365</v>
      </c>
      <c r="P126" s="465"/>
      <c r="Q126" s="478" t="s">
        <v>31</v>
      </c>
      <c r="R126" s="260"/>
      <c r="S126" s="465"/>
      <c r="T126" s="741"/>
      <c r="U126" s="741"/>
      <c r="V126" s="751"/>
      <c r="W126" s="465" t="s">
        <v>965</v>
      </c>
      <c r="X126" s="465"/>
      <c r="Y126" s="260"/>
      <c r="Z126" s="465"/>
      <c r="AA126" s="465" t="s">
        <v>960</v>
      </c>
      <c r="AB126" s="741" t="s">
        <v>809</v>
      </c>
      <c r="AC126" s="3132"/>
    </row>
    <row r="127" spans="1:29" s="752" customFormat="1" ht="15.75" thickBot="1" x14ac:dyDescent="0.3">
      <c r="A127" s="478"/>
      <c r="B127" s="229"/>
      <c r="C127" s="229"/>
      <c r="D127" s="229"/>
      <c r="E127" s="229"/>
      <c r="F127" s="734"/>
      <c r="G127" s="229"/>
      <c r="H127" s="229"/>
      <c r="I127" s="229"/>
      <c r="J127" s="229"/>
      <c r="K127" s="229"/>
      <c r="L127" s="753"/>
      <c r="M127" s="753"/>
      <c r="N127" s="229"/>
      <c r="O127" s="229"/>
      <c r="P127" s="229"/>
      <c r="Q127" s="229"/>
      <c r="R127" s="734"/>
      <c r="S127" s="229"/>
      <c r="T127" s="753"/>
      <c r="U127" s="753"/>
      <c r="V127" s="754"/>
      <c r="W127" s="229"/>
      <c r="X127" s="229"/>
      <c r="Y127" s="734"/>
      <c r="Z127" s="229"/>
      <c r="AA127" s="229"/>
      <c r="AB127" s="753"/>
      <c r="AC127" s="182"/>
    </row>
    <row r="128" spans="1:29" s="752" customFormat="1" x14ac:dyDescent="0.25">
      <c r="A128" s="3129" t="s">
        <v>966</v>
      </c>
      <c r="B128" s="465" t="s">
        <v>967</v>
      </c>
      <c r="C128" s="465" t="s">
        <v>365</v>
      </c>
      <c r="D128" s="224" t="s">
        <v>6</v>
      </c>
      <c r="E128" s="465" t="s">
        <v>7</v>
      </c>
      <c r="F128" s="260">
        <v>80676714</v>
      </c>
      <c r="G128" s="465" t="s">
        <v>811</v>
      </c>
      <c r="H128" s="465"/>
      <c r="I128" s="486" t="s">
        <v>27</v>
      </c>
      <c r="J128" s="465" t="s">
        <v>179</v>
      </c>
      <c r="K128" s="465" t="s">
        <v>179</v>
      </c>
      <c r="L128" s="465" t="s">
        <v>179</v>
      </c>
      <c r="M128" s="465" t="s">
        <v>179</v>
      </c>
      <c r="N128" s="465" t="s">
        <v>179</v>
      </c>
      <c r="O128" s="465" t="s">
        <v>179</v>
      </c>
      <c r="P128" s="465" t="s">
        <v>179</v>
      </c>
      <c r="Q128" s="486" t="s">
        <v>27</v>
      </c>
      <c r="R128" s="734">
        <v>297862153.63</v>
      </c>
      <c r="S128" s="465" t="s">
        <v>179</v>
      </c>
      <c r="T128" s="741" t="s">
        <v>179</v>
      </c>
      <c r="U128" s="741" t="s">
        <v>179</v>
      </c>
      <c r="V128" s="751"/>
      <c r="W128" s="465"/>
      <c r="X128" s="465"/>
      <c r="Y128" s="260"/>
      <c r="Z128" s="465"/>
      <c r="AA128" s="465"/>
      <c r="AB128" s="741"/>
      <c r="AC128" s="3131" t="s">
        <v>833</v>
      </c>
    </row>
    <row r="129" spans="1:29" s="752" customFormat="1" ht="30" x14ac:dyDescent="0.25">
      <c r="A129" s="3130"/>
      <c r="B129" s="224"/>
      <c r="C129" s="224"/>
      <c r="D129" s="224"/>
      <c r="E129" s="224"/>
      <c r="F129" s="257"/>
      <c r="G129" s="465"/>
      <c r="H129" s="224" t="s">
        <v>285</v>
      </c>
      <c r="I129" s="478" t="s">
        <v>31</v>
      </c>
      <c r="J129" s="465"/>
      <c r="K129" s="465"/>
      <c r="L129" s="465"/>
      <c r="M129" s="465"/>
      <c r="N129" s="465"/>
      <c r="O129" s="465" t="s">
        <v>365</v>
      </c>
      <c r="P129" s="465"/>
      <c r="Q129" s="478" t="s">
        <v>31</v>
      </c>
      <c r="R129" s="260"/>
      <c r="S129" s="465"/>
      <c r="T129" s="741"/>
      <c r="U129" s="741"/>
      <c r="V129" s="751" t="s">
        <v>968</v>
      </c>
      <c r="W129" s="465" t="s">
        <v>969</v>
      </c>
      <c r="X129" s="465" t="s">
        <v>970</v>
      </c>
      <c r="Y129" s="734">
        <v>297862153.63</v>
      </c>
      <c r="Z129" s="465" t="s">
        <v>971</v>
      </c>
      <c r="AA129" s="755" t="s">
        <v>836</v>
      </c>
      <c r="AB129" s="741" t="s">
        <v>809</v>
      </c>
      <c r="AC129" s="3132"/>
    </row>
    <row r="130" spans="1:29" s="752" customFormat="1" ht="15.75" thickBot="1" x14ac:dyDescent="0.3">
      <c r="A130" s="478"/>
      <c r="B130" s="229"/>
      <c r="C130" s="229"/>
      <c r="D130" s="229"/>
      <c r="E130" s="229"/>
      <c r="F130" s="734"/>
      <c r="G130" s="229"/>
      <c r="H130" s="229"/>
      <c r="I130" s="229"/>
      <c r="J130" s="229"/>
      <c r="K130" s="229"/>
      <c r="L130" s="753"/>
      <c r="M130" s="753"/>
      <c r="N130" s="229"/>
      <c r="O130" s="229"/>
      <c r="P130" s="229"/>
      <c r="Q130" s="229"/>
      <c r="R130" s="734"/>
      <c r="S130" s="229"/>
      <c r="T130" s="753"/>
      <c r="U130" s="753"/>
      <c r="V130" s="754"/>
      <c r="W130" s="229"/>
      <c r="X130" s="229"/>
      <c r="Y130" s="734"/>
      <c r="Z130" s="229"/>
      <c r="AA130" s="229"/>
      <c r="AB130" s="753"/>
      <c r="AC130" s="182"/>
    </row>
    <row r="131" spans="1:29" s="752" customFormat="1" x14ac:dyDescent="0.25">
      <c r="A131" s="3129" t="s">
        <v>972</v>
      </c>
      <c r="B131" s="465" t="s">
        <v>973</v>
      </c>
      <c r="C131" s="465" t="s">
        <v>365</v>
      </c>
      <c r="D131" s="224" t="s">
        <v>6</v>
      </c>
      <c r="E131" s="465" t="s">
        <v>7</v>
      </c>
      <c r="F131" s="260">
        <v>96717756</v>
      </c>
      <c r="G131" s="465" t="s">
        <v>811</v>
      </c>
      <c r="H131" s="465"/>
      <c r="I131" s="486" t="s">
        <v>27</v>
      </c>
      <c r="J131" s="465" t="s">
        <v>179</v>
      </c>
      <c r="K131" s="465" t="s">
        <v>179</v>
      </c>
      <c r="L131" s="465" t="s">
        <v>179</v>
      </c>
      <c r="M131" s="465" t="s">
        <v>179</v>
      </c>
      <c r="N131" s="465" t="s">
        <v>179</v>
      </c>
      <c r="O131" s="465" t="s">
        <v>179</v>
      </c>
      <c r="P131" s="465" t="s">
        <v>179</v>
      </c>
      <c r="Q131" s="486" t="s">
        <v>27</v>
      </c>
      <c r="R131" s="260"/>
      <c r="S131" s="465" t="s">
        <v>179</v>
      </c>
      <c r="T131" s="741" t="s">
        <v>838</v>
      </c>
      <c r="U131" s="741" t="s">
        <v>839</v>
      </c>
      <c r="V131" s="751"/>
      <c r="W131" s="224" t="s">
        <v>850</v>
      </c>
      <c r="X131" s="465"/>
      <c r="Y131" s="260"/>
      <c r="Z131" s="465"/>
      <c r="AA131" s="465"/>
      <c r="AB131" s="741"/>
      <c r="AC131" s="3131" t="s">
        <v>974</v>
      </c>
    </row>
    <row r="132" spans="1:29" s="752" customFormat="1" ht="30" x14ac:dyDescent="0.25">
      <c r="A132" s="3130"/>
      <c r="B132" s="224"/>
      <c r="C132" s="224"/>
      <c r="D132" s="224"/>
      <c r="E132" s="224"/>
      <c r="F132" s="257"/>
      <c r="G132" s="465"/>
      <c r="H132" s="224" t="s">
        <v>124</v>
      </c>
      <c r="I132" s="478" t="s">
        <v>31</v>
      </c>
      <c r="J132" s="465"/>
      <c r="K132" s="465"/>
      <c r="L132" s="465"/>
      <c r="M132" s="465"/>
      <c r="N132" s="465"/>
      <c r="O132" s="465" t="s">
        <v>365</v>
      </c>
      <c r="P132" s="465"/>
      <c r="Q132" s="478" t="s">
        <v>31</v>
      </c>
      <c r="R132" s="260"/>
      <c r="S132" s="465"/>
      <c r="T132" s="741"/>
      <c r="U132" s="741"/>
      <c r="V132" s="751" t="s">
        <v>968</v>
      </c>
      <c r="W132" s="465" t="s">
        <v>975</v>
      </c>
      <c r="X132" s="465" t="s">
        <v>970</v>
      </c>
      <c r="Y132" s="260"/>
      <c r="Z132" s="465" t="s">
        <v>976</v>
      </c>
      <c r="AA132" s="465" t="s">
        <v>844</v>
      </c>
      <c r="AB132" s="741" t="s">
        <v>977</v>
      </c>
      <c r="AC132" s="3132"/>
    </row>
    <row r="133" spans="1:29" s="752" customFormat="1" ht="15.75" thickBot="1" x14ac:dyDescent="0.3">
      <c r="A133" s="478"/>
      <c r="B133" s="229"/>
      <c r="C133" s="229"/>
      <c r="D133" s="229"/>
      <c r="E133" s="229"/>
      <c r="F133" s="734"/>
      <c r="G133" s="229"/>
      <c r="H133" s="229"/>
      <c r="I133" s="229"/>
      <c r="J133" s="229"/>
      <c r="K133" s="229"/>
      <c r="L133" s="753"/>
      <c r="M133" s="753"/>
      <c r="N133" s="229"/>
      <c r="O133" s="229"/>
      <c r="P133" s="229"/>
      <c r="Q133" s="229"/>
      <c r="R133" s="734"/>
      <c r="S133" s="229"/>
      <c r="T133" s="753"/>
      <c r="U133" s="753"/>
      <c r="V133" s="754"/>
      <c r="W133" s="229"/>
      <c r="X133" s="229"/>
      <c r="Y133" s="734"/>
      <c r="Z133" s="229"/>
      <c r="AA133" s="229"/>
      <c r="AB133" s="753"/>
      <c r="AC133" s="182"/>
    </row>
    <row r="134" spans="1:29" s="752" customFormat="1" x14ac:dyDescent="0.25">
      <c r="A134" s="3129" t="s">
        <v>978</v>
      </c>
      <c r="B134" s="465" t="s">
        <v>979</v>
      </c>
      <c r="C134" s="465" t="s">
        <v>365</v>
      </c>
      <c r="D134" s="224" t="s">
        <v>6</v>
      </c>
      <c r="E134" s="465" t="s">
        <v>7</v>
      </c>
      <c r="F134" s="260">
        <v>205888476</v>
      </c>
      <c r="G134" s="465" t="s">
        <v>811</v>
      </c>
      <c r="H134" s="465"/>
      <c r="I134" s="486" t="s">
        <v>27</v>
      </c>
      <c r="J134" s="465" t="s">
        <v>179</v>
      </c>
      <c r="K134" s="465" t="s">
        <v>179</v>
      </c>
      <c r="L134" s="465" t="s">
        <v>179</v>
      </c>
      <c r="M134" s="465" t="s">
        <v>179</v>
      </c>
      <c r="N134" s="465" t="s">
        <v>179</v>
      </c>
      <c r="O134" s="465" t="s">
        <v>179</v>
      </c>
      <c r="P134" s="465" t="s">
        <v>179</v>
      </c>
      <c r="Q134" s="486" t="s">
        <v>27</v>
      </c>
      <c r="R134" s="260">
        <v>960454843.01999998</v>
      </c>
      <c r="S134" s="465" t="s">
        <v>179</v>
      </c>
      <c r="T134" s="741" t="s">
        <v>179</v>
      </c>
      <c r="U134" s="741" t="s">
        <v>179</v>
      </c>
      <c r="V134" s="751"/>
      <c r="W134" s="465" t="s">
        <v>365</v>
      </c>
      <c r="X134" s="465"/>
      <c r="Y134" s="260"/>
      <c r="Z134" s="465"/>
      <c r="AA134" s="465"/>
      <c r="AB134" s="741" t="s">
        <v>365</v>
      </c>
      <c r="AC134" s="3131"/>
    </row>
    <row r="135" spans="1:29" s="752" customFormat="1" ht="30" x14ac:dyDescent="0.25">
      <c r="A135" s="3130"/>
      <c r="B135" s="224"/>
      <c r="C135" s="224"/>
      <c r="D135" s="224"/>
      <c r="E135" s="224"/>
      <c r="F135" s="257"/>
      <c r="G135" s="465"/>
      <c r="H135" s="224" t="s">
        <v>285</v>
      </c>
      <c r="I135" s="478" t="s">
        <v>31</v>
      </c>
      <c r="J135" s="465"/>
      <c r="K135" s="465"/>
      <c r="L135" s="465"/>
      <c r="M135" s="465"/>
      <c r="N135" s="465"/>
      <c r="O135" s="465" t="s">
        <v>365</v>
      </c>
      <c r="P135" s="465"/>
      <c r="Q135" s="478" t="s">
        <v>31</v>
      </c>
      <c r="R135" s="260"/>
      <c r="S135" s="465"/>
      <c r="T135" s="741"/>
      <c r="U135" s="741"/>
      <c r="V135" s="751" t="s">
        <v>179</v>
      </c>
      <c r="W135" s="465" t="s">
        <v>980</v>
      </c>
      <c r="X135" s="465" t="s">
        <v>971</v>
      </c>
      <c r="Y135" s="260">
        <v>960454843.01999998</v>
      </c>
      <c r="Z135" s="465" t="s">
        <v>971</v>
      </c>
      <c r="AA135" s="465" t="s">
        <v>960</v>
      </c>
      <c r="AB135" s="741" t="s">
        <v>809</v>
      </c>
      <c r="AC135" s="3132"/>
    </row>
    <row r="136" spans="1:29" s="752" customFormat="1" x14ac:dyDescent="0.25">
      <c r="A136" s="478"/>
      <c r="B136" s="229"/>
      <c r="C136" s="229"/>
      <c r="D136" s="229"/>
      <c r="E136" s="229"/>
      <c r="F136" s="734"/>
      <c r="G136" s="229"/>
      <c r="H136" s="229"/>
      <c r="I136" s="229"/>
      <c r="J136" s="229"/>
      <c r="K136" s="229"/>
      <c r="L136" s="753"/>
      <c r="M136" s="753"/>
      <c r="N136" s="229"/>
      <c r="O136" s="229"/>
      <c r="P136" s="229"/>
      <c r="Q136" s="229"/>
      <c r="R136" s="734"/>
      <c r="S136" s="229"/>
      <c r="T136" s="753"/>
      <c r="U136" s="753"/>
      <c r="V136" s="754"/>
      <c r="W136" s="229"/>
      <c r="X136" s="229"/>
      <c r="Y136" s="734"/>
      <c r="Z136" s="229"/>
      <c r="AA136" s="229"/>
      <c r="AB136" s="753"/>
      <c r="AC136" s="182"/>
    </row>
    <row r="137" spans="1:29" s="752" customFormat="1" x14ac:dyDescent="0.25">
      <c r="A137" s="3138" t="s">
        <v>851</v>
      </c>
      <c r="B137" s="224" t="s">
        <v>981</v>
      </c>
      <c r="C137" s="224" t="s">
        <v>365</v>
      </c>
      <c r="D137" s="224" t="s">
        <v>6</v>
      </c>
      <c r="E137" s="224" t="s">
        <v>7</v>
      </c>
      <c r="F137" s="257">
        <v>206976912</v>
      </c>
      <c r="G137" s="465" t="s">
        <v>811</v>
      </c>
      <c r="H137" s="465"/>
      <c r="I137" s="486" t="s">
        <v>27</v>
      </c>
      <c r="J137" s="465" t="s">
        <v>179</v>
      </c>
      <c r="K137" s="465" t="s">
        <v>179</v>
      </c>
      <c r="L137" s="465" t="s">
        <v>179</v>
      </c>
      <c r="M137" s="465" t="s">
        <v>179</v>
      </c>
      <c r="N137" s="465" t="s">
        <v>179</v>
      </c>
      <c r="O137" s="465" t="s">
        <v>179</v>
      </c>
      <c r="P137" s="465" t="s">
        <v>179</v>
      </c>
      <c r="Q137" s="486" t="s">
        <v>27</v>
      </c>
      <c r="R137" s="260"/>
      <c r="S137" s="465" t="s">
        <v>179</v>
      </c>
      <c r="T137" s="741" t="s">
        <v>179</v>
      </c>
      <c r="U137" s="741" t="s">
        <v>179</v>
      </c>
      <c r="V137" s="751"/>
      <c r="W137" s="465" t="s">
        <v>365</v>
      </c>
      <c r="X137" s="465" t="s">
        <v>971</v>
      </c>
      <c r="Y137" s="734">
        <v>1825789612.5</v>
      </c>
      <c r="Z137" s="465" t="s">
        <v>971</v>
      </c>
      <c r="AA137" s="465"/>
      <c r="AB137" s="741"/>
      <c r="AC137" s="3131"/>
    </row>
    <row r="138" spans="1:29" s="752" customFormat="1" ht="30" x14ac:dyDescent="0.25">
      <c r="A138" s="3130"/>
      <c r="B138" s="224"/>
      <c r="C138" s="224" t="s">
        <v>365</v>
      </c>
      <c r="D138" s="224"/>
      <c r="E138" s="224"/>
      <c r="F138" s="257"/>
      <c r="G138" s="465"/>
      <c r="H138" s="224" t="s">
        <v>285</v>
      </c>
      <c r="I138" s="478" t="s">
        <v>31</v>
      </c>
      <c r="J138" s="224"/>
      <c r="K138" s="224"/>
      <c r="L138" s="224"/>
      <c r="M138" s="224"/>
      <c r="N138" s="224"/>
      <c r="O138" s="224"/>
      <c r="P138" s="224"/>
      <c r="Q138" s="478" t="s">
        <v>31</v>
      </c>
      <c r="R138" s="734">
        <v>1825789612.5</v>
      </c>
      <c r="S138" s="224"/>
      <c r="T138" s="224"/>
      <c r="U138" s="759"/>
      <c r="V138" s="758" t="s">
        <v>179</v>
      </c>
      <c r="W138" s="465" t="s">
        <v>982</v>
      </c>
      <c r="X138" s="755"/>
      <c r="Y138" s="760"/>
      <c r="Z138" s="755"/>
      <c r="AA138" s="755" t="s">
        <v>857</v>
      </c>
      <c r="AB138" s="741" t="s">
        <v>809</v>
      </c>
      <c r="AC138" s="3132"/>
    </row>
    <row r="139" spans="1:29" s="752" customFormat="1" x14ac:dyDescent="0.25">
      <c r="A139" s="478"/>
      <c r="B139" s="229"/>
      <c r="C139" s="229" t="s">
        <v>365</v>
      </c>
      <c r="D139" s="229"/>
      <c r="E139" s="229"/>
      <c r="F139" s="734"/>
      <c r="G139" s="229"/>
      <c r="H139" s="229"/>
      <c r="I139" s="229"/>
      <c r="J139" s="229"/>
      <c r="K139" s="753"/>
      <c r="L139" s="753"/>
      <c r="M139" s="229"/>
      <c r="N139" s="229"/>
      <c r="O139" s="229"/>
      <c r="P139" s="229"/>
      <c r="Q139" s="229"/>
      <c r="R139" s="734"/>
      <c r="S139" s="229"/>
      <c r="T139" s="753"/>
      <c r="U139" s="753"/>
      <c r="V139" s="754"/>
      <c r="W139" s="229"/>
      <c r="X139" s="229"/>
      <c r="Y139" s="734"/>
      <c r="Z139" s="229"/>
      <c r="AA139" s="229"/>
      <c r="AB139" s="753"/>
      <c r="AC139" s="182"/>
    </row>
    <row r="140" spans="1:29" s="752" customFormat="1" x14ac:dyDescent="0.25">
      <c r="A140" s="3138" t="s">
        <v>858</v>
      </c>
      <c r="B140" s="224" t="s">
        <v>983</v>
      </c>
      <c r="C140" s="224" t="s">
        <v>365</v>
      </c>
      <c r="D140" s="224" t="s">
        <v>6</v>
      </c>
      <c r="E140" s="224" t="s">
        <v>7</v>
      </c>
      <c r="F140" s="257">
        <v>2160566421</v>
      </c>
      <c r="G140" s="465" t="s">
        <v>179</v>
      </c>
      <c r="H140" s="224"/>
      <c r="I140" s="478" t="s">
        <v>27</v>
      </c>
      <c r="J140" s="465" t="s">
        <v>179</v>
      </c>
      <c r="K140" s="465" t="s">
        <v>179</v>
      </c>
      <c r="L140" s="465" t="s">
        <v>179</v>
      </c>
      <c r="M140" s="465" t="s">
        <v>179</v>
      </c>
      <c r="N140" s="465" t="s">
        <v>179</v>
      </c>
      <c r="O140" s="465" t="s">
        <v>179</v>
      </c>
      <c r="P140" s="465" t="s">
        <v>179</v>
      </c>
      <c r="Q140" s="478" t="s">
        <v>27</v>
      </c>
      <c r="R140" s="734">
        <v>10338078000.93</v>
      </c>
      <c r="S140" s="465" t="s">
        <v>179</v>
      </c>
      <c r="T140" s="741" t="s">
        <v>179</v>
      </c>
      <c r="U140" s="741" t="s">
        <v>179</v>
      </c>
      <c r="V140" s="758"/>
      <c r="W140" s="755" t="s">
        <v>365</v>
      </c>
      <c r="X140" s="755"/>
      <c r="Y140" s="760"/>
      <c r="Z140" s="755"/>
      <c r="AA140" s="755"/>
      <c r="AB140" s="759"/>
      <c r="AC140" s="3131"/>
    </row>
    <row r="141" spans="1:29" s="752" customFormat="1" ht="30" x14ac:dyDescent="0.25">
      <c r="A141" s="3130"/>
      <c r="B141" s="224"/>
      <c r="C141" s="224" t="s">
        <v>365</v>
      </c>
      <c r="D141" s="224"/>
      <c r="E141" s="224"/>
      <c r="F141" s="257"/>
      <c r="G141" s="465"/>
      <c r="H141" s="224" t="s">
        <v>576</v>
      </c>
      <c r="I141" s="478" t="s">
        <v>31</v>
      </c>
      <c r="J141" s="224"/>
      <c r="K141" s="224"/>
      <c r="L141" s="224"/>
      <c r="M141" s="224"/>
      <c r="N141" s="224"/>
      <c r="O141" s="224"/>
      <c r="P141" s="224"/>
      <c r="Q141" s="478" t="s">
        <v>31</v>
      </c>
      <c r="R141" s="257"/>
      <c r="S141" s="224"/>
      <c r="T141" s="224"/>
      <c r="U141" s="759"/>
      <c r="V141" s="758" t="s">
        <v>179</v>
      </c>
      <c r="W141" s="755" t="s">
        <v>984</v>
      </c>
      <c r="X141" s="755" t="s">
        <v>985</v>
      </c>
      <c r="Y141" s="734">
        <v>10338078000.93</v>
      </c>
      <c r="Z141" s="755" t="s">
        <v>986</v>
      </c>
      <c r="AA141" s="755" t="s">
        <v>867</v>
      </c>
      <c r="AB141" s="741" t="s">
        <v>809</v>
      </c>
      <c r="AC141" s="3132"/>
    </row>
    <row r="142" spans="1:29" s="752" customFormat="1" x14ac:dyDescent="0.25">
      <c r="A142" s="478"/>
      <c r="B142" s="229"/>
      <c r="C142" s="229" t="s">
        <v>365</v>
      </c>
      <c r="D142" s="229"/>
      <c r="E142" s="229"/>
      <c r="F142" s="734"/>
      <c r="G142" s="229"/>
      <c r="H142" s="229"/>
      <c r="I142" s="229"/>
      <c r="J142" s="229"/>
      <c r="K142" s="753"/>
      <c r="L142" s="753"/>
      <c r="M142" s="229"/>
      <c r="N142" s="229"/>
      <c r="O142" s="229"/>
      <c r="P142" s="229"/>
      <c r="Q142" s="229"/>
      <c r="R142" s="734"/>
      <c r="S142" s="229"/>
      <c r="T142" s="753"/>
      <c r="U142" s="753"/>
      <c r="V142" s="754"/>
      <c r="W142" s="229"/>
      <c r="X142" s="229"/>
      <c r="Y142" s="734"/>
      <c r="Z142" s="229"/>
      <c r="AA142" s="229"/>
      <c r="AB142" s="753"/>
      <c r="AC142" s="182"/>
    </row>
    <row r="143" spans="1:29" s="752" customFormat="1" x14ac:dyDescent="0.25">
      <c r="A143" s="3138" t="s">
        <v>868</v>
      </c>
      <c r="B143" s="224" t="s">
        <v>987</v>
      </c>
      <c r="C143" s="224" t="s">
        <v>365</v>
      </c>
      <c r="D143" s="224" t="s">
        <v>6</v>
      </c>
      <c r="E143" s="224" t="s">
        <v>7</v>
      </c>
      <c r="F143" s="257">
        <v>245879924</v>
      </c>
      <c r="G143" s="465" t="s">
        <v>811</v>
      </c>
      <c r="H143" s="465"/>
      <c r="I143" s="486" t="s">
        <v>27</v>
      </c>
      <c r="J143" s="465"/>
      <c r="K143" s="465"/>
      <c r="L143" s="465"/>
      <c r="M143" s="465"/>
      <c r="N143" s="465"/>
      <c r="O143" s="465"/>
      <c r="P143" s="465"/>
      <c r="Q143" s="486" t="s">
        <v>27</v>
      </c>
      <c r="R143" s="260"/>
      <c r="S143" s="465"/>
      <c r="T143" s="741"/>
      <c r="U143" s="741"/>
      <c r="V143" s="751"/>
      <c r="W143" s="465" t="s">
        <v>365</v>
      </c>
      <c r="X143" s="465"/>
      <c r="Y143" s="257"/>
      <c r="Z143" s="465"/>
      <c r="AA143" s="465"/>
      <c r="AB143" s="741"/>
      <c r="AC143" s="3131" t="s">
        <v>988</v>
      </c>
    </row>
    <row r="144" spans="1:29" s="752" customFormat="1" ht="30" x14ac:dyDescent="0.25">
      <c r="A144" s="3130"/>
      <c r="B144" s="224"/>
      <c r="C144" s="224" t="s">
        <v>365</v>
      </c>
      <c r="D144" s="224"/>
      <c r="E144" s="224"/>
      <c r="F144" s="257"/>
      <c r="G144" s="465"/>
      <c r="H144" s="224" t="s">
        <v>124</v>
      </c>
      <c r="I144" s="478" t="s">
        <v>31</v>
      </c>
      <c r="J144" s="465" t="s">
        <v>179</v>
      </c>
      <c r="K144" s="465" t="s">
        <v>179</v>
      </c>
      <c r="L144" s="465" t="s">
        <v>179</v>
      </c>
      <c r="M144" s="465" t="s">
        <v>179</v>
      </c>
      <c r="N144" s="465" t="s">
        <v>179</v>
      </c>
      <c r="O144" s="465" t="s">
        <v>179</v>
      </c>
      <c r="P144" s="465" t="s">
        <v>179</v>
      </c>
      <c r="Q144" s="478" t="s">
        <v>31</v>
      </c>
      <c r="R144" s="257">
        <v>1732823897.3099999</v>
      </c>
      <c r="S144" s="465" t="s">
        <v>365</v>
      </c>
      <c r="T144" s="741" t="s">
        <v>179</v>
      </c>
      <c r="U144" s="741" t="s">
        <v>942</v>
      </c>
      <c r="V144" s="751" t="s">
        <v>179</v>
      </c>
      <c r="W144" s="465" t="s">
        <v>989</v>
      </c>
      <c r="X144" s="465" t="s">
        <v>957</v>
      </c>
      <c r="Y144" s="257">
        <v>1732823897.3099999</v>
      </c>
      <c r="Z144" s="465" t="s">
        <v>957</v>
      </c>
      <c r="AA144" s="755" t="s">
        <v>867</v>
      </c>
      <c r="AB144" s="741" t="s">
        <v>809</v>
      </c>
      <c r="AC144" s="3132"/>
    </row>
    <row r="145" spans="1:29" s="752" customFormat="1" x14ac:dyDescent="0.25">
      <c r="A145" s="478"/>
      <c r="B145" s="229"/>
      <c r="C145" s="229" t="s">
        <v>365</v>
      </c>
      <c r="D145" s="229"/>
      <c r="E145" s="229"/>
      <c r="F145" s="734"/>
      <c r="G145" s="229"/>
      <c r="H145" s="229"/>
      <c r="I145" s="229"/>
      <c r="J145" s="229"/>
      <c r="K145" s="753"/>
      <c r="L145" s="753"/>
      <c r="M145" s="229"/>
      <c r="N145" s="229"/>
      <c r="O145" s="229"/>
      <c r="P145" s="229"/>
      <c r="Q145" s="229"/>
      <c r="R145" s="734"/>
      <c r="S145" s="229" t="s">
        <v>365</v>
      </c>
      <c r="T145" s="753"/>
      <c r="U145" s="753"/>
      <c r="V145" s="754"/>
      <c r="W145" s="229"/>
      <c r="X145" s="229"/>
      <c r="Y145" s="734"/>
      <c r="Z145" s="229"/>
      <c r="AA145" s="229"/>
      <c r="AB145" s="753"/>
      <c r="AC145" s="182"/>
    </row>
    <row r="146" spans="1:29" s="752" customFormat="1" x14ac:dyDescent="0.25">
      <c r="A146" s="3138" t="s">
        <v>874</v>
      </c>
      <c r="B146" s="224" t="s">
        <v>990</v>
      </c>
      <c r="C146" s="224" t="s">
        <v>365</v>
      </c>
      <c r="D146" s="224" t="s">
        <v>6</v>
      </c>
      <c r="E146" s="224" t="s">
        <v>7</v>
      </c>
      <c r="F146" s="257">
        <v>275515286</v>
      </c>
      <c r="G146" s="465" t="s">
        <v>811</v>
      </c>
      <c r="H146" s="465"/>
      <c r="I146" s="486" t="s">
        <v>27</v>
      </c>
      <c r="J146" s="465"/>
      <c r="K146" s="465"/>
      <c r="L146" s="465"/>
      <c r="M146" s="465"/>
      <c r="N146" s="465"/>
      <c r="O146" s="465"/>
      <c r="P146" s="465"/>
      <c r="Q146" s="486" t="s">
        <v>27</v>
      </c>
      <c r="R146" s="260"/>
      <c r="S146" s="465"/>
      <c r="T146" s="741"/>
      <c r="U146" s="741"/>
      <c r="V146" s="751"/>
      <c r="W146" s="465"/>
      <c r="X146" s="465"/>
      <c r="Y146" s="260"/>
      <c r="Z146" s="465"/>
      <c r="AA146" s="465"/>
      <c r="AB146" s="741"/>
      <c r="AC146" s="3131" t="s">
        <v>991</v>
      </c>
    </row>
    <row r="147" spans="1:29" s="752" customFormat="1" ht="30" x14ac:dyDescent="0.25">
      <c r="A147" s="3130"/>
      <c r="B147" s="224"/>
      <c r="C147" s="224" t="s">
        <v>365</v>
      </c>
      <c r="D147" s="224"/>
      <c r="E147" s="224"/>
      <c r="F147" s="257"/>
      <c r="G147" s="465"/>
      <c r="H147" s="224" t="s">
        <v>124</v>
      </c>
      <c r="I147" s="478" t="s">
        <v>31</v>
      </c>
      <c r="J147" s="224" t="s">
        <v>179</v>
      </c>
      <c r="K147" s="224" t="s">
        <v>179</v>
      </c>
      <c r="L147" s="224" t="s">
        <v>179</v>
      </c>
      <c r="M147" s="224" t="s">
        <v>179</v>
      </c>
      <c r="N147" s="224" t="s">
        <v>179</v>
      </c>
      <c r="O147" s="224" t="s">
        <v>179</v>
      </c>
      <c r="P147" s="224" t="s">
        <v>179</v>
      </c>
      <c r="Q147" s="478" t="s">
        <v>31</v>
      </c>
      <c r="R147" s="257">
        <v>1712353699.52</v>
      </c>
      <c r="S147" s="224" t="s">
        <v>365</v>
      </c>
      <c r="T147" s="224" t="s">
        <v>179</v>
      </c>
      <c r="U147" s="759" t="s">
        <v>992</v>
      </c>
      <c r="V147" s="758" t="s">
        <v>179</v>
      </c>
      <c r="W147" s="755" t="s">
        <v>989</v>
      </c>
      <c r="X147" s="755" t="s">
        <v>976</v>
      </c>
      <c r="Y147" s="760" t="s">
        <v>881</v>
      </c>
      <c r="Z147" s="755" t="s">
        <v>976</v>
      </c>
      <c r="AA147" s="755" t="s">
        <v>857</v>
      </c>
      <c r="AB147" s="741" t="s">
        <v>809</v>
      </c>
      <c r="AC147" s="3132"/>
    </row>
    <row r="148" spans="1:29" s="752" customFormat="1" x14ac:dyDescent="0.25">
      <c r="A148" s="478"/>
      <c r="B148" s="229"/>
      <c r="C148" s="229" t="s">
        <v>365</v>
      </c>
      <c r="D148" s="229"/>
      <c r="E148" s="229"/>
      <c r="F148" s="734"/>
      <c r="G148" s="229"/>
      <c r="H148" s="229"/>
      <c r="I148" s="229"/>
      <c r="J148" s="229"/>
      <c r="K148" s="753"/>
      <c r="L148" s="753"/>
      <c r="M148" s="229"/>
      <c r="N148" s="229"/>
      <c r="O148" s="229"/>
      <c r="P148" s="229"/>
      <c r="Q148" s="229"/>
      <c r="R148" s="734"/>
      <c r="S148" s="229"/>
      <c r="T148" s="753"/>
      <c r="U148" s="753"/>
      <c r="V148" s="754"/>
      <c r="W148" s="229"/>
      <c r="X148" s="229"/>
      <c r="Y148" s="734"/>
      <c r="Z148" s="229"/>
      <c r="AA148" s="229"/>
      <c r="AB148" s="753"/>
      <c r="AC148" s="181"/>
    </row>
    <row r="149" spans="1:29" s="752" customFormat="1" x14ac:dyDescent="0.25">
      <c r="A149" s="3138" t="s">
        <v>882</v>
      </c>
      <c r="B149" s="224" t="s">
        <v>993</v>
      </c>
      <c r="C149" s="224" t="s">
        <v>365</v>
      </c>
      <c r="D149" s="224" t="s">
        <v>6</v>
      </c>
      <c r="E149" s="224" t="s">
        <v>7</v>
      </c>
      <c r="F149" s="257">
        <v>118831153</v>
      </c>
      <c r="G149" s="465" t="s">
        <v>179</v>
      </c>
      <c r="H149" s="465"/>
      <c r="I149" s="486" t="s">
        <v>27</v>
      </c>
      <c r="J149" s="465"/>
      <c r="K149" s="465"/>
      <c r="L149" s="465"/>
      <c r="M149" s="465"/>
      <c r="N149" s="465"/>
      <c r="O149" s="465"/>
      <c r="P149" s="465"/>
      <c r="Q149" s="486" t="s">
        <v>27</v>
      </c>
      <c r="R149" s="260"/>
      <c r="S149" s="465"/>
      <c r="T149" s="741"/>
      <c r="U149" s="741"/>
      <c r="V149" s="751"/>
      <c r="W149" s="465"/>
      <c r="X149" s="465"/>
      <c r="Y149" s="260"/>
      <c r="Z149" s="465"/>
      <c r="AA149" s="465"/>
      <c r="AB149" s="741"/>
      <c r="AC149" s="3131" t="s">
        <v>884</v>
      </c>
    </row>
    <row r="150" spans="1:29" s="752" customFormat="1" ht="30" x14ac:dyDescent="0.25">
      <c r="A150" s="3130"/>
      <c r="B150" s="224"/>
      <c r="C150" s="224" t="s">
        <v>365</v>
      </c>
      <c r="D150" s="224"/>
      <c r="E150" s="224"/>
      <c r="F150" s="257"/>
      <c r="G150" s="465" t="s">
        <v>365</v>
      </c>
      <c r="H150" s="224" t="s">
        <v>885</v>
      </c>
      <c r="I150" s="478" t="s">
        <v>31</v>
      </c>
      <c r="J150" s="465" t="s">
        <v>179</v>
      </c>
      <c r="K150" s="465" t="s">
        <v>179</v>
      </c>
      <c r="L150" s="465" t="s">
        <v>179</v>
      </c>
      <c r="M150" s="465" t="s">
        <v>179</v>
      </c>
      <c r="N150" s="465" t="s">
        <v>179</v>
      </c>
      <c r="O150" s="465" t="s">
        <v>179</v>
      </c>
      <c r="P150" s="465" t="s">
        <v>179</v>
      </c>
      <c r="Q150" s="478" t="s">
        <v>31</v>
      </c>
      <c r="R150" s="257">
        <v>515172815.32999998</v>
      </c>
      <c r="S150" s="224" t="s">
        <v>297</v>
      </c>
      <c r="T150" s="224" t="s">
        <v>179</v>
      </c>
      <c r="U150" s="759" t="s">
        <v>992</v>
      </c>
      <c r="V150" s="758" t="s">
        <v>179</v>
      </c>
      <c r="W150" s="755" t="s">
        <v>994</v>
      </c>
      <c r="X150" s="755" t="s">
        <v>971</v>
      </c>
      <c r="Y150" s="760">
        <v>515172815.32999998</v>
      </c>
      <c r="Z150" s="755" t="s">
        <v>971</v>
      </c>
      <c r="AA150" s="755" t="s">
        <v>857</v>
      </c>
      <c r="AB150" s="741" t="s">
        <v>809</v>
      </c>
      <c r="AC150" s="3132"/>
    </row>
    <row r="151" spans="1:29" s="752" customFormat="1" x14ac:dyDescent="0.25">
      <c r="A151" s="478"/>
      <c r="B151" s="229"/>
      <c r="C151" s="229" t="s">
        <v>365</v>
      </c>
      <c r="D151" s="229"/>
      <c r="E151" s="229"/>
      <c r="F151" s="734"/>
      <c r="G151" s="229"/>
      <c r="H151" s="229"/>
      <c r="I151" s="229"/>
      <c r="J151" s="229"/>
      <c r="K151" s="753"/>
      <c r="L151" s="753"/>
      <c r="M151" s="229"/>
      <c r="N151" s="229"/>
      <c r="O151" s="229"/>
      <c r="P151" s="229"/>
      <c r="Q151" s="229"/>
      <c r="R151" s="734"/>
      <c r="S151" s="229"/>
      <c r="T151" s="753"/>
      <c r="U151" s="753"/>
      <c r="V151" s="754"/>
      <c r="W151" s="229"/>
      <c r="X151" s="229"/>
      <c r="Y151" s="734"/>
      <c r="Z151" s="229"/>
      <c r="AA151" s="229"/>
      <c r="AB151" s="753"/>
      <c r="AC151" s="182"/>
    </row>
    <row r="152" spans="1:29" s="752" customFormat="1" x14ac:dyDescent="0.25">
      <c r="A152" s="492" t="s">
        <v>889</v>
      </c>
      <c r="B152" s="229" t="s">
        <v>995</v>
      </c>
      <c r="C152" s="229" t="s">
        <v>365</v>
      </c>
      <c r="D152" s="224" t="s">
        <v>6</v>
      </c>
      <c r="E152" s="224" t="s">
        <v>7</v>
      </c>
      <c r="F152" s="379">
        <v>32408496</v>
      </c>
      <c r="G152" s="487" t="s">
        <v>179</v>
      </c>
      <c r="H152" s="487" t="s">
        <v>124</v>
      </c>
      <c r="I152" s="486" t="s">
        <v>27</v>
      </c>
      <c r="J152" s="487"/>
      <c r="K152" s="761"/>
      <c r="L152" s="761"/>
      <c r="M152" s="487"/>
      <c r="N152" s="487"/>
      <c r="O152" s="487"/>
      <c r="P152" s="487"/>
      <c r="Q152" s="486" t="s">
        <v>27</v>
      </c>
      <c r="R152" s="762"/>
      <c r="S152" s="487"/>
      <c r="T152" s="761"/>
      <c r="U152" s="761"/>
      <c r="V152" s="763"/>
      <c r="W152" s="487"/>
      <c r="X152" s="487"/>
      <c r="Y152" s="762"/>
      <c r="Z152" s="487"/>
      <c r="AA152" s="487"/>
      <c r="AB152" s="761"/>
      <c r="AC152" s="3131"/>
    </row>
    <row r="153" spans="1:29" s="752" customFormat="1" ht="30" x14ac:dyDescent="0.25">
      <c r="A153" s="492"/>
      <c r="B153" s="229"/>
      <c r="C153" s="229"/>
      <c r="D153" s="229"/>
      <c r="E153" s="229"/>
      <c r="F153" s="734"/>
      <c r="G153" s="487"/>
      <c r="H153" s="487"/>
      <c r="I153" s="478" t="s">
        <v>31</v>
      </c>
      <c r="J153" s="465" t="s">
        <v>179</v>
      </c>
      <c r="K153" s="465" t="s">
        <v>179</v>
      </c>
      <c r="L153" s="465" t="s">
        <v>179</v>
      </c>
      <c r="M153" s="465" t="s">
        <v>179</v>
      </c>
      <c r="N153" s="465" t="s">
        <v>179</v>
      </c>
      <c r="O153" s="487" t="s">
        <v>179</v>
      </c>
      <c r="P153" s="487" t="s">
        <v>179</v>
      </c>
      <c r="Q153" s="478" t="s">
        <v>31</v>
      </c>
      <c r="R153" s="379">
        <v>506020058.75</v>
      </c>
      <c r="S153" s="487" t="s">
        <v>179</v>
      </c>
      <c r="T153" s="761" t="s">
        <v>179</v>
      </c>
      <c r="U153" s="761" t="s">
        <v>179</v>
      </c>
      <c r="V153" s="763" t="s">
        <v>179</v>
      </c>
      <c r="W153" s="487" t="s">
        <v>996</v>
      </c>
      <c r="X153" s="487" t="s">
        <v>971</v>
      </c>
      <c r="Y153" s="379">
        <v>506020058.75</v>
      </c>
      <c r="Z153" s="487" t="s">
        <v>971</v>
      </c>
      <c r="AA153" s="755" t="s">
        <v>857</v>
      </c>
      <c r="AB153" s="741" t="s">
        <v>809</v>
      </c>
      <c r="AC153" s="3132"/>
    </row>
    <row r="154" spans="1:29" s="752" customFormat="1" x14ac:dyDescent="0.25">
      <c r="A154" s="492"/>
      <c r="B154" s="229"/>
      <c r="C154" s="229" t="s">
        <v>365</v>
      </c>
      <c r="D154" s="229"/>
      <c r="E154" s="229"/>
      <c r="F154" s="734"/>
      <c r="G154" s="487"/>
      <c r="H154" s="487"/>
      <c r="I154" s="486"/>
      <c r="J154" s="487"/>
      <c r="K154" s="761"/>
      <c r="L154" s="761"/>
      <c r="M154" s="487"/>
      <c r="N154" s="487"/>
      <c r="O154" s="487"/>
      <c r="P154" s="487"/>
      <c r="Q154" s="486"/>
      <c r="R154" s="762"/>
      <c r="S154" s="487"/>
      <c r="T154" s="761"/>
      <c r="U154" s="761"/>
      <c r="V154" s="763"/>
      <c r="W154" s="487"/>
      <c r="X154" s="487"/>
      <c r="Y154" s="762"/>
      <c r="Z154" s="487"/>
      <c r="AA154" s="487"/>
      <c r="AB154" s="761"/>
      <c r="AC154" s="182"/>
    </row>
    <row r="155" spans="1:29" s="752" customFormat="1" x14ac:dyDescent="0.25">
      <c r="A155" s="3138" t="s">
        <v>892</v>
      </c>
      <c r="B155" s="224" t="s">
        <v>997</v>
      </c>
      <c r="C155" s="224" t="s">
        <v>365</v>
      </c>
      <c r="D155" s="224" t="s">
        <v>6</v>
      </c>
      <c r="E155" s="224" t="s">
        <v>7</v>
      </c>
      <c r="F155" s="257">
        <v>36579785</v>
      </c>
      <c r="G155" s="465" t="s">
        <v>811</v>
      </c>
      <c r="H155" s="465"/>
      <c r="I155" s="486" t="s">
        <v>27</v>
      </c>
      <c r="J155" s="465" t="s">
        <v>297</v>
      </c>
      <c r="K155" s="465" t="s">
        <v>179</v>
      </c>
      <c r="L155" s="465" t="s">
        <v>179</v>
      </c>
      <c r="M155" s="465" t="s">
        <v>179</v>
      </c>
      <c r="N155" s="465" t="s">
        <v>179</v>
      </c>
      <c r="O155" s="465" t="s">
        <v>179</v>
      </c>
      <c r="P155" s="465" t="s">
        <v>179</v>
      </c>
      <c r="Q155" s="486" t="s">
        <v>27</v>
      </c>
      <c r="R155" s="260" t="s">
        <v>365</v>
      </c>
      <c r="S155" s="465" t="s">
        <v>179</v>
      </c>
      <c r="T155" s="741" t="s">
        <v>998</v>
      </c>
      <c r="U155" s="741" t="s">
        <v>179</v>
      </c>
      <c r="V155" s="751"/>
      <c r="W155" s="465"/>
      <c r="X155" s="465"/>
      <c r="Y155" s="260"/>
      <c r="Z155" s="465"/>
      <c r="AA155" s="465"/>
      <c r="AB155" s="741"/>
      <c r="AC155" s="3131" t="s">
        <v>894</v>
      </c>
    </row>
    <row r="156" spans="1:29" s="752" customFormat="1" ht="30" x14ac:dyDescent="0.25">
      <c r="A156" s="3130"/>
      <c r="B156" s="224"/>
      <c r="C156" s="224" t="s">
        <v>365</v>
      </c>
      <c r="D156" s="224"/>
      <c r="E156" s="224"/>
      <c r="F156" s="257"/>
      <c r="G156" s="465"/>
      <c r="H156" s="224" t="s">
        <v>285</v>
      </c>
      <c r="I156" s="478" t="s">
        <v>31</v>
      </c>
      <c r="J156" s="224"/>
      <c r="K156" s="224"/>
      <c r="L156" s="224"/>
      <c r="M156" s="224"/>
      <c r="N156" s="224"/>
      <c r="O156" s="224"/>
      <c r="P156" s="224"/>
      <c r="Q156" s="478" t="s">
        <v>31</v>
      </c>
      <c r="R156" s="257">
        <v>166722584.13</v>
      </c>
      <c r="S156" s="224"/>
      <c r="T156" s="224"/>
      <c r="U156" s="759"/>
      <c r="V156" s="758" t="s">
        <v>179</v>
      </c>
      <c r="W156" s="755" t="s">
        <v>989</v>
      </c>
      <c r="X156" s="755" t="s">
        <v>971</v>
      </c>
      <c r="Y156" s="760">
        <v>166722584.13</v>
      </c>
      <c r="Z156" s="755" t="s">
        <v>971</v>
      </c>
      <c r="AA156" s="755" t="s">
        <v>857</v>
      </c>
      <c r="AB156" s="741" t="s">
        <v>809</v>
      </c>
      <c r="AC156" s="3132"/>
    </row>
    <row r="157" spans="1:29" s="752" customFormat="1" x14ac:dyDescent="0.25">
      <c r="A157" s="757"/>
      <c r="B157" s="224"/>
      <c r="C157" s="224"/>
      <c r="D157" s="224"/>
      <c r="E157" s="224"/>
      <c r="F157" s="257"/>
      <c r="G157" s="465"/>
      <c r="H157" s="224"/>
      <c r="I157" s="478"/>
      <c r="J157" s="224"/>
      <c r="K157" s="764"/>
      <c r="L157" s="764"/>
      <c r="M157" s="224"/>
      <c r="N157" s="224"/>
      <c r="O157" s="224"/>
      <c r="P157" s="224"/>
      <c r="Q157" s="478"/>
      <c r="R157" s="257"/>
      <c r="S157" s="224"/>
      <c r="T157" s="764"/>
      <c r="U157" s="759"/>
      <c r="V157" s="758"/>
      <c r="W157" s="755"/>
      <c r="X157" s="755"/>
      <c r="Y157" s="760"/>
      <c r="Z157" s="755"/>
      <c r="AA157" s="755"/>
      <c r="AB157" s="764"/>
      <c r="AC157" s="182"/>
    </row>
    <row r="158" spans="1:29" s="752" customFormat="1" x14ac:dyDescent="0.25">
      <c r="A158" s="3138" t="s">
        <v>896</v>
      </c>
      <c r="B158" s="224" t="s">
        <v>999</v>
      </c>
      <c r="C158" s="224" t="s">
        <v>365</v>
      </c>
      <c r="D158" s="224" t="s">
        <v>6</v>
      </c>
      <c r="E158" s="224" t="s">
        <v>7</v>
      </c>
      <c r="F158" s="257">
        <v>96070671</v>
      </c>
      <c r="G158" s="465" t="s">
        <v>811</v>
      </c>
      <c r="H158" s="465"/>
      <c r="I158" s="486" t="s">
        <v>27</v>
      </c>
      <c r="J158" s="465" t="s">
        <v>297</v>
      </c>
      <c r="K158" s="465" t="s">
        <v>179</v>
      </c>
      <c r="L158" s="465" t="s">
        <v>179</v>
      </c>
      <c r="M158" s="465" t="s">
        <v>179</v>
      </c>
      <c r="N158" s="465" t="s">
        <v>179</v>
      </c>
      <c r="O158" s="465" t="s">
        <v>179</v>
      </c>
      <c r="P158" s="465" t="s">
        <v>179</v>
      </c>
      <c r="Q158" s="486" t="s">
        <v>27</v>
      </c>
      <c r="R158" s="260"/>
      <c r="S158" s="465"/>
      <c r="T158" s="741"/>
      <c r="U158" s="741"/>
      <c r="V158" s="751"/>
      <c r="W158" s="465"/>
      <c r="X158" s="465"/>
      <c r="Y158" s="260"/>
      <c r="Z158" s="465"/>
      <c r="AA158" s="465"/>
      <c r="AB158" s="741"/>
      <c r="AC158" s="3131" t="s">
        <v>897</v>
      </c>
    </row>
    <row r="159" spans="1:29" s="752" customFormat="1" ht="30" x14ac:dyDescent="0.25">
      <c r="A159" s="3130"/>
      <c r="B159" s="224"/>
      <c r="C159" s="224" t="s">
        <v>365</v>
      </c>
      <c r="D159" s="224"/>
      <c r="E159" s="224"/>
      <c r="F159" s="257" t="s">
        <v>365</v>
      </c>
      <c r="G159" s="465"/>
      <c r="H159" s="224" t="s">
        <v>285</v>
      </c>
      <c r="I159" s="478" t="s">
        <v>31</v>
      </c>
      <c r="J159" s="224"/>
      <c r="K159" s="224"/>
      <c r="L159" s="224"/>
      <c r="M159" s="224"/>
      <c r="N159" s="224"/>
      <c r="O159" s="224"/>
      <c r="P159" s="224"/>
      <c r="Q159" s="478" t="s">
        <v>31</v>
      </c>
      <c r="R159" s="257">
        <v>375862008.06</v>
      </c>
      <c r="S159" s="224" t="s">
        <v>179</v>
      </c>
      <c r="T159" s="224" t="s">
        <v>179</v>
      </c>
      <c r="U159" s="759" t="s">
        <v>992</v>
      </c>
      <c r="V159" s="758" t="s">
        <v>179</v>
      </c>
      <c r="W159" s="755" t="s">
        <v>989</v>
      </c>
      <c r="X159" s="755" t="s">
        <v>971</v>
      </c>
      <c r="Y159" s="257">
        <v>375862008.06</v>
      </c>
      <c r="Z159" s="755" t="s">
        <v>971</v>
      </c>
      <c r="AA159" s="465" t="s">
        <v>960</v>
      </c>
      <c r="AB159" s="741" t="s">
        <v>809</v>
      </c>
      <c r="AC159" s="3132"/>
    </row>
    <row r="160" spans="1:29" s="752" customFormat="1" x14ac:dyDescent="0.25">
      <c r="A160" s="478"/>
      <c r="B160" s="229"/>
      <c r="C160" s="229" t="s">
        <v>365</v>
      </c>
      <c r="D160" s="229"/>
      <c r="E160" s="229"/>
      <c r="F160" s="734"/>
      <c r="G160" s="229"/>
      <c r="H160" s="229"/>
      <c r="I160" s="229"/>
      <c r="J160" s="229"/>
      <c r="K160" s="753"/>
      <c r="L160" s="753"/>
      <c r="M160" s="229"/>
      <c r="N160" s="229"/>
      <c r="O160" s="229"/>
      <c r="P160" s="229"/>
      <c r="Q160" s="229"/>
      <c r="R160" s="734"/>
      <c r="S160" s="229"/>
      <c r="T160" s="753"/>
      <c r="U160" s="753"/>
      <c r="V160" s="754"/>
      <c r="W160" s="229"/>
      <c r="X160" s="229"/>
      <c r="Y160" s="734"/>
      <c r="Z160" s="229"/>
      <c r="AA160" s="229"/>
      <c r="AB160" s="753"/>
      <c r="AC160" s="182"/>
    </row>
    <row r="161" spans="1:29" s="752" customFormat="1" x14ac:dyDescent="0.25">
      <c r="A161" s="3138" t="s">
        <v>900</v>
      </c>
      <c r="B161" s="224" t="s">
        <v>1000</v>
      </c>
      <c r="C161" s="224" t="s">
        <v>365</v>
      </c>
      <c r="D161" s="224" t="s">
        <v>901</v>
      </c>
      <c r="E161" s="224" t="s">
        <v>7</v>
      </c>
      <c r="F161" s="257">
        <v>270070803</v>
      </c>
      <c r="G161" s="465" t="s">
        <v>811</v>
      </c>
      <c r="H161" s="465"/>
      <c r="I161" s="486" t="s">
        <v>27</v>
      </c>
      <c r="J161" s="465"/>
      <c r="K161" s="465"/>
      <c r="L161" s="465"/>
      <c r="M161" s="465"/>
      <c r="N161" s="465"/>
      <c r="O161" s="465"/>
      <c r="P161" s="465"/>
      <c r="Q161" s="486" t="s">
        <v>27</v>
      </c>
      <c r="R161" s="260">
        <v>13000000000</v>
      </c>
      <c r="S161" s="465"/>
      <c r="T161" s="741"/>
      <c r="U161" s="741"/>
      <c r="V161" s="751"/>
      <c r="W161" s="465"/>
      <c r="X161" s="465"/>
      <c r="Y161" s="260">
        <v>13000000000</v>
      </c>
      <c r="Z161" s="465"/>
      <c r="AA161" s="465"/>
      <c r="AB161" s="741"/>
      <c r="AC161" s="3131" t="s">
        <v>904</v>
      </c>
    </row>
    <row r="162" spans="1:29" s="752" customFormat="1" ht="30" x14ac:dyDescent="0.25">
      <c r="A162" s="3130"/>
      <c r="B162" s="224"/>
      <c r="C162" s="224" t="s">
        <v>365</v>
      </c>
      <c r="D162" s="224"/>
      <c r="E162" s="224"/>
      <c r="F162" s="257" t="s">
        <v>365</v>
      </c>
      <c r="G162" s="465"/>
      <c r="H162" s="224" t="s">
        <v>905</v>
      </c>
      <c r="I162" s="478" t="s">
        <v>31</v>
      </c>
      <c r="J162" s="224" t="s">
        <v>179</v>
      </c>
      <c r="K162" s="224" t="s">
        <v>179</v>
      </c>
      <c r="L162" s="224" t="s">
        <v>179</v>
      </c>
      <c r="M162" s="224" t="s">
        <v>179</v>
      </c>
      <c r="N162" s="224" t="s">
        <v>179</v>
      </c>
      <c r="O162" s="224" t="s">
        <v>179</v>
      </c>
      <c r="P162" s="224" t="s">
        <v>907</v>
      </c>
      <c r="Q162" s="478" t="s">
        <v>31</v>
      </c>
      <c r="R162" s="257"/>
      <c r="S162" s="224"/>
      <c r="T162" s="224"/>
      <c r="U162" s="759"/>
      <c r="V162" s="758"/>
      <c r="W162" s="755"/>
      <c r="X162" s="755"/>
      <c r="Y162" s="760"/>
      <c r="Z162" s="755"/>
      <c r="AA162" s="755" t="s">
        <v>908</v>
      </c>
      <c r="AB162" s="741" t="s">
        <v>809</v>
      </c>
      <c r="AC162" s="3132"/>
    </row>
    <row r="163" spans="1:29" s="752" customFormat="1" x14ac:dyDescent="0.25">
      <c r="A163" s="765"/>
      <c r="B163" s="765"/>
      <c r="C163" s="765" t="s">
        <v>365</v>
      </c>
      <c r="D163" s="765"/>
      <c r="E163" s="765"/>
      <c r="F163" s="766"/>
      <c r="G163" s="765"/>
      <c r="H163" s="765"/>
      <c r="I163" s="765"/>
      <c r="J163" s="765"/>
      <c r="K163" s="765"/>
      <c r="L163" s="765"/>
      <c r="M163" s="765"/>
      <c r="N163" s="765"/>
      <c r="O163" s="765"/>
      <c r="P163" s="765"/>
      <c r="Q163" s="765"/>
      <c r="R163" s="766"/>
      <c r="S163" s="765"/>
      <c r="T163" s="765"/>
      <c r="U163" s="765"/>
      <c r="V163" s="765"/>
      <c r="W163" s="765"/>
      <c r="X163" s="765"/>
      <c r="Y163" s="766"/>
      <c r="Z163" s="765"/>
      <c r="AA163" s="765"/>
      <c r="AB163" s="765"/>
      <c r="AC163" s="105"/>
    </row>
    <row r="164" spans="1:29" s="752" customFormat="1" x14ac:dyDescent="0.25">
      <c r="A164" s="3138" t="s">
        <v>909</v>
      </c>
      <c r="B164" s="224" t="s">
        <v>1001</v>
      </c>
      <c r="C164" s="224" t="s">
        <v>365</v>
      </c>
      <c r="D164" s="224" t="s">
        <v>6</v>
      </c>
      <c r="E164" s="224" t="s">
        <v>7</v>
      </c>
      <c r="F164" s="257">
        <v>71996091</v>
      </c>
      <c r="G164" s="465" t="s">
        <v>811</v>
      </c>
      <c r="H164" s="465"/>
      <c r="I164" s="486" t="s">
        <v>27</v>
      </c>
      <c r="J164" s="465"/>
      <c r="K164" s="465"/>
      <c r="L164" s="465"/>
      <c r="M164" s="465"/>
      <c r="N164" s="465"/>
      <c r="O164" s="465"/>
      <c r="P164" s="465"/>
      <c r="Q164" s="486" t="s">
        <v>27</v>
      </c>
      <c r="R164" s="260"/>
      <c r="S164" s="465" t="s">
        <v>179</v>
      </c>
      <c r="T164" s="741" t="s">
        <v>838</v>
      </c>
      <c r="U164" s="741" t="s">
        <v>839</v>
      </c>
      <c r="V164" s="751"/>
      <c r="W164" s="465"/>
      <c r="X164" s="465"/>
      <c r="Y164" s="260"/>
      <c r="Z164" s="465"/>
      <c r="AA164" s="465"/>
      <c r="AB164" s="741"/>
      <c r="AC164" s="3131" t="s">
        <v>911</v>
      </c>
    </row>
    <row r="165" spans="1:29" s="752" customFormat="1" ht="30" x14ac:dyDescent="0.25">
      <c r="A165" s="3130"/>
      <c r="B165" s="224"/>
      <c r="C165" s="224" t="s">
        <v>365</v>
      </c>
      <c r="D165" s="224"/>
      <c r="E165" s="224"/>
      <c r="F165" s="257" t="s">
        <v>365</v>
      </c>
      <c r="G165" s="465"/>
      <c r="H165" s="224" t="s">
        <v>124</v>
      </c>
      <c r="I165" s="478" t="s">
        <v>31</v>
      </c>
      <c r="J165" s="224" t="s">
        <v>179</v>
      </c>
      <c r="K165" s="224" t="s">
        <v>179</v>
      </c>
      <c r="L165" s="224" t="s">
        <v>179</v>
      </c>
      <c r="M165" s="224" t="s">
        <v>179</v>
      </c>
      <c r="N165" s="224" t="s">
        <v>179</v>
      </c>
      <c r="O165" s="224" t="s">
        <v>179</v>
      </c>
      <c r="P165" s="224" t="s">
        <v>179</v>
      </c>
      <c r="Q165" s="478" t="s">
        <v>31</v>
      </c>
      <c r="R165" s="257">
        <v>960551510.80999994</v>
      </c>
      <c r="S165" s="224"/>
      <c r="T165" s="224"/>
      <c r="U165" s="759" t="s">
        <v>962</v>
      </c>
      <c r="V165" s="758" t="s">
        <v>179</v>
      </c>
      <c r="W165" s="755" t="s">
        <v>4130</v>
      </c>
      <c r="X165" s="755" t="s">
        <v>1002</v>
      </c>
      <c r="Y165" s="760">
        <v>960551510.80999994</v>
      </c>
      <c r="Z165" s="755" t="s">
        <v>1003</v>
      </c>
      <c r="AA165" s="755" t="s">
        <v>857</v>
      </c>
      <c r="AB165" s="741" t="s">
        <v>809</v>
      </c>
      <c r="AC165" s="3132"/>
    </row>
    <row r="166" spans="1:29" s="752" customFormat="1" x14ac:dyDescent="0.25">
      <c r="A166" s="492"/>
      <c r="B166" s="225"/>
      <c r="C166" s="225" t="s">
        <v>365</v>
      </c>
      <c r="D166" s="225"/>
      <c r="E166" s="225"/>
      <c r="F166" s="734" t="s">
        <v>365</v>
      </c>
      <c r="G166" s="229"/>
      <c r="H166" s="229"/>
      <c r="I166" s="229"/>
      <c r="J166" s="229"/>
      <c r="K166" s="753"/>
      <c r="L166" s="753"/>
      <c r="M166" s="229"/>
      <c r="N166" s="229"/>
      <c r="O166" s="229"/>
      <c r="P166" s="229"/>
      <c r="Q166" s="229"/>
      <c r="R166" s="734"/>
      <c r="S166" s="229"/>
      <c r="T166" s="753"/>
      <c r="U166" s="753"/>
      <c r="V166" s="754"/>
      <c r="W166" s="229"/>
      <c r="X166" s="229"/>
      <c r="Y166" s="734"/>
      <c r="Z166" s="229"/>
      <c r="AA166" s="229"/>
      <c r="AB166" s="753"/>
      <c r="AC166" s="182"/>
    </row>
    <row r="167" spans="1:29" s="752" customFormat="1" x14ac:dyDescent="0.25">
      <c r="A167" s="3138" t="s">
        <v>1004</v>
      </c>
      <c r="B167" s="224" t="s">
        <v>1005</v>
      </c>
      <c r="C167" s="224" t="s">
        <v>365</v>
      </c>
      <c r="D167" s="224" t="s">
        <v>6</v>
      </c>
      <c r="E167" s="224" t="s">
        <v>7</v>
      </c>
      <c r="F167" s="257">
        <v>5137092</v>
      </c>
      <c r="G167" s="465" t="s">
        <v>811</v>
      </c>
      <c r="H167" s="465"/>
      <c r="I167" s="486" t="s">
        <v>27</v>
      </c>
      <c r="J167" s="465"/>
      <c r="K167" s="465"/>
      <c r="L167" s="465"/>
      <c r="M167" s="465"/>
      <c r="N167" s="465"/>
      <c r="O167" s="465"/>
      <c r="P167" s="465"/>
      <c r="Q167" s="486" t="s">
        <v>27</v>
      </c>
      <c r="R167" s="260"/>
      <c r="S167" s="465" t="s">
        <v>179</v>
      </c>
      <c r="T167" s="741" t="s">
        <v>179</v>
      </c>
      <c r="U167" s="741" t="s">
        <v>179</v>
      </c>
      <c r="V167" s="751"/>
      <c r="W167" s="465"/>
      <c r="X167" s="465"/>
      <c r="Y167" s="260"/>
      <c r="Z167" s="465"/>
      <c r="AA167" s="465"/>
      <c r="AB167" s="741"/>
      <c r="AC167" s="3131" t="s">
        <v>916</v>
      </c>
    </row>
    <row r="168" spans="1:29" s="752" customFormat="1" ht="30" x14ac:dyDescent="0.25">
      <c r="A168" s="3130"/>
      <c r="B168" s="224"/>
      <c r="C168" s="224" t="s">
        <v>365</v>
      </c>
      <c r="D168" s="224"/>
      <c r="E168" s="224"/>
      <c r="F168" s="257" t="s">
        <v>365</v>
      </c>
      <c r="G168" s="465"/>
      <c r="H168" s="224" t="s">
        <v>124</v>
      </c>
      <c r="I168" s="478" t="s">
        <v>31</v>
      </c>
      <c r="J168" s="224" t="s">
        <v>179</v>
      </c>
      <c r="K168" s="224" t="s">
        <v>179</v>
      </c>
      <c r="L168" s="224" t="s">
        <v>179</v>
      </c>
      <c r="M168" s="224" t="s">
        <v>179</v>
      </c>
      <c r="N168" s="224" t="s">
        <v>179</v>
      </c>
      <c r="O168" s="224" t="s">
        <v>179</v>
      </c>
      <c r="P168" s="224" t="s">
        <v>179</v>
      </c>
      <c r="Q168" s="478" t="s">
        <v>31</v>
      </c>
      <c r="R168" s="257">
        <v>596000000</v>
      </c>
      <c r="S168" s="224"/>
      <c r="T168" s="224"/>
      <c r="U168" s="759"/>
      <c r="V168" s="758" t="s">
        <v>179</v>
      </c>
      <c r="W168" s="755" t="s">
        <v>1006</v>
      </c>
      <c r="X168" s="755" t="s">
        <v>1007</v>
      </c>
      <c r="Y168" s="760">
        <v>596000000</v>
      </c>
      <c r="Z168" s="755" t="s">
        <v>971</v>
      </c>
      <c r="AA168" s="755" t="s">
        <v>836</v>
      </c>
      <c r="AB168" s="741" t="s">
        <v>809</v>
      </c>
      <c r="AC168" s="3132"/>
    </row>
    <row r="169" spans="1:29" s="752" customFormat="1" x14ac:dyDescent="0.25">
      <c r="A169" s="478"/>
      <c r="B169" s="229"/>
      <c r="C169" s="229" t="s">
        <v>365</v>
      </c>
      <c r="D169" s="229"/>
      <c r="E169" s="229"/>
      <c r="F169" s="734"/>
      <c r="G169" s="229"/>
      <c r="H169" s="229"/>
      <c r="I169" s="229"/>
      <c r="J169" s="229"/>
      <c r="K169" s="753"/>
      <c r="L169" s="753"/>
      <c r="M169" s="229"/>
      <c r="N169" s="229"/>
      <c r="O169" s="229"/>
      <c r="P169" s="229"/>
      <c r="Q169" s="229"/>
      <c r="R169" s="734"/>
      <c r="S169" s="229"/>
      <c r="T169" s="753"/>
      <c r="U169" s="753"/>
      <c r="V169" s="754"/>
      <c r="W169" s="229"/>
      <c r="X169" s="229"/>
      <c r="Y169" s="734"/>
      <c r="Z169" s="229"/>
      <c r="AA169" s="229"/>
      <c r="AB169" s="753"/>
      <c r="AC169" s="182"/>
    </row>
    <row r="170" spans="1:29" s="752" customFormat="1" x14ac:dyDescent="0.25">
      <c r="A170" s="3138" t="s">
        <v>917</v>
      </c>
      <c r="B170" s="224" t="s">
        <v>1008</v>
      </c>
      <c r="C170" s="224" t="s">
        <v>365</v>
      </c>
      <c r="D170" s="224" t="s">
        <v>6</v>
      </c>
      <c r="E170" s="224" t="s">
        <v>7</v>
      </c>
      <c r="F170" s="257">
        <v>1080283210</v>
      </c>
      <c r="G170" s="465" t="s">
        <v>811</v>
      </c>
      <c r="H170" s="465"/>
      <c r="I170" s="486" t="s">
        <v>27</v>
      </c>
      <c r="J170" s="465"/>
      <c r="K170" s="465"/>
      <c r="L170" s="465"/>
      <c r="M170" s="465"/>
      <c r="N170" s="465"/>
      <c r="O170" s="465"/>
      <c r="P170" s="465"/>
      <c r="Q170" s="486" t="s">
        <v>27</v>
      </c>
      <c r="R170" s="260"/>
      <c r="S170" s="465"/>
      <c r="T170" s="741"/>
      <c r="U170" s="741"/>
      <c r="V170" s="751"/>
      <c r="W170" s="465"/>
      <c r="X170" s="465"/>
      <c r="Y170" s="260"/>
      <c r="Z170" s="465"/>
      <c r="AA170" s="465"/>
      <c r="AB170" s="741"/>
      <c r="AC170" s="182"/>
    </row>
    <row r="171" spans="1:29" s="752" customFormat="1" ht="30" x14ac:dyDescent="0.25">
      <c r="A171" s="3130"/>
      <c r="B171" s="224"/>
      <c r="C171" s="224" t="s">
        <v>365</v>
      </c>
      <c r="D171" s="224"/>
      <c r="E171" s="224"/>
      <c r="F171" s="257" t="s">
        <v>365</v>
      </c>
      <c r="G171" s="465"/>
      <c r="H171" s="224" t="s">
        <v>576</v>
      </c>
      <c r="I171" s="478" t="s">
        <v>31</v>
      </c>
      <c r="J171" s="224"/>
      <c r="K171" s="224"/>
      <c r="L171" s="224"/>
      <c r="M171" s="224"/>
      <c r="N171" s="224"/>
      <c r="O171" s="224"/>
      <c r="P171" s="224"/>
      <c r="Q171" s="478" t="s">
        <v>31</v>
      </c>
      <c r="R171" s="257"/>
      <c r="S171" s="224"/>
      <c r="T171" s="224"/>
      <c r="U171" s="759"/>
      <c r="V171" s="758"/>
      <c r="W171" s="755"/>
      <c r="X171" s="755"/>
      <c r="Y171" s="760"/>
      <c r="Z171" s="755"/>
      <c r="AA171" s="755" t="s">
        <v>960</v>
      </c>
      <c r="AB171" s="741" t="s">
        <v>809</v>
      </c>
      <c r="AC171" s="179"/>
    </row>
    <row r="172" spans="1:29" s="752" customFormat="1" x14ac:dyDescent="0.25">
      <c r="A172" s="478"/>
      <c r="B172" s="229"/>
      <c r="C172" s="229" t="s">
        <v>365</v>
      </c>
      <c r="D172" s="229"/>
      <c r="E172" s="229"/>
      <c r="F172" s="734"/>
      <c r="G172" s="229"/>
      <c r="H172" s="229"/>
      <c r="I172" s="229"/>
      <c r="J172" s="229"/>
      <c r="K172" s="753"/>
      <c r="L172" s="753"/>
      <c r="M172" s="229"/>
      <c r="N172" s="229"/>
      <c r="O172" s="229"/>
      <c r="P172" s="229"/>
      <c r="Q172" s="229"/>
      <c r="R172" s="734"/>
      <c r="S172" s="229"/>
      <c r="T172" s="753"/>
      <c r="U172" s="753"/>
      <c r="V172" s="754"/>
      <c r="W172" s="229"/>
      <c r="X172" s="229"/>
      <c r="Y172" s="734"/>
      <c r="Z172" s="229"/>
      <c r="AA172" s="229"/>
      <c r="AB172" s="753"/>
      <c r="AC172" s="182"/>
    </row>
    <row r="173" spans="1:29" s="752" customFormat="1" x14ac:dyDescent="0.25">
      <c r="A173" s="3138" t="s">
        <v>922</v>
      </c>
      <c r="B173" s="224" t="s">
        <v>1009</v>
      </c>
      <c r="C173" s="224" t="s">
        <v>365</v>
      </c>
      <c r="D173" s="224" t="s">
        <v>6</v>
      </c>
      <c r="E173" s="224" t="s">
        <v>7</v>
      </c>
      <c r="F173" s="257">
        <v>249839956</v>
      </c>
      <c r="G173" s="465" t="s">
        <v>811</v>
      </c>
      <c r="H173" s="465"/>
      <c r="I173" s="486" t="s">
        <v>27</v>
      </c>
      <c r="J173" s="465"/>
      <c r="K173" s="465"/>
      <c r="L173" s="465"/>
      <c r="M173" s="465"/>
      <c r="N173" s="465"/>
      <c r="O173" s="465"/>
      <c r="P173" s="465"/>
      <c r="Q173" s="486" t="s">
        <v>27</v>
      </c>
      <c r="R173" s="260"/>
      <c r="S173" s="465"/>
      <c r="T173" s="741"/>
      <c r="U173" s="741"/>
      <c r="V173" s="751"/>
      <c r="W173" s="465"/>
      <c r="X173" s="465"/>
      <c r="Y173" s="260"/>
      <c r="Z173" s="465"/>
      <c r="AA173" s="465"/>
      <c r="AB173" s="741"/>
      <c r="AC173" s="3131" t="s">
        <v>923</v>
      </c>
    </row>
    <row r="174" spans="1:29" s="752" customFormat="1" ht="30" x14ac:dyDescent="0.25">
      <c r="A174" s="3130"/>
      <c r="B174" s="224"/>
      <c r="C174" s="224" t="s">
        <v>365</v>
      </c>
      <c r="D174" s="224"/>
      <c r="E174" s="224"/>
      <c r="F174" s="257" t="s">
        <v>365</v>
      </c>
      <c r="G174" s="465"/>
      <c r="H174" s="224" t="s">
        <v>124</v>
      </c>
      <c r="I174" s="478" t="s">
        <v>31</v>
      </c>
      <c r="J174" s="224" t="s">
        <v>179</v>
      </c>
      <c r="K174" s="224" t="s">
        <v>179</v>
      </c>
      <c r="L174" s="224" t="s">
        <v>179</v>
      </c>
      <c r="M174" s="224" t="s">
        <v>179</v>
      </c>
      <c r="N174" s="224" t="s">
        <v>179</v>
      </c>
      <c r="O174" s="224" t="s">
        <v>179</v>
      </c>
      <c r="P174" s="224" t="s">
        <v>179</v>
      </c>
      <c r="Q174" s="478" t="s">
        <v>31</v>
      </c>
      <c r="R174" s="257">
        <v>777545291.25</v>
      </c>
      <c r="S174" s="224" t="s">
        <v>179</v>
      </c>
      <c r="T174" s="224" t="s">
        <v>179</v>
      </c>
      <c r="U174" s="759" t="s">
        <v>925</v>
      </c>
      <c r="V174" s="758"/>
      <c r="W174" s="755" t="s">
        <v>969</v>
      </c>
      <c r="X174" s="755" t="s">
        <v>976</v>
      </c>
      <c r="Y174" s="760">
        <v>777545291.25</v>
      </c>
      <c r="Z174" s="755" t="s">
        <v>976</v>
      </c>
      <c r="AA174" s="755" t="s">
        <v>857</v>
      </c>
      <c r="AB174" s="741" t="s">
        <v>809</v>
      </c>
      <c r="AC174" s="3132"/>
    </row>
    <row r="175" spans="1:29" s="752" customFormat="1" x14ac:dyDescent="0.25">
      <c r="A175" s="478"/>
      <c r="B175" s="229"/>
      <c r="C175" s="229" t="s">
        <v>365</v>
      </c>
      <c r="D175" s="229"/>
      <c r="E175" s="229"/>
      <c r="F175" s="734"/>
      <c r="G175" s="229"/>
      <c r="H175" s="229"/>
      <c r="I175" s="229"/>
      <c r="J175" s="229"/>
      <c r="K175" s="753"/>
      <c r="L175" s="753"/>
      <c r="M175" s="229"/>
      <c r="N175" s="229"/>
      <c r="O175" s="229"/>
      <c r="P175" s="229"/>
      <c r="Q175" s="229"/>
      <c r="R175" s="734"/>
      <c r="S175" s="229"/>
      <c r="T175" s="753"/>
      <c r="U175" s="753"/>
      <c r="V175" s="754"/>
      <c r="W175" s="229"/>
      <c r="X175" s="229"/>
      <c r="Y175" s="734"/>
      <c r="Z175" s="229"/>
      <c r="AA175" s="229"/>
      <c r="AB175" s="753"/>
      <c r="AC175" s="182"/>
    </row>
    <row r="176" spans="1:29" s="752" customFormat="1" x14ac:dyDescent="0.25">
      <c r="A176" s="3138" t="s">
        <v>926</v>
      </c>
      <c r="B176" s="224" t="s">
        <v>1010</v>
      </c>
      <c r="C176" s="224" t="s">
        <v>365</v>
      </c>
      <c r="D176" s="224" t="s">
        <v>6</v>
      </c>
      <c r="E176" s="224" t="s">
        <v>7</v>
      </c>
      <c r="F176" s="257">
        <v>8562117</v>
      </c>
      <c r="G176" s="465" t="s">
        <v>811</v>
      </c>
      <c r="H176" s="465"/>
      <c r="I176" s="486" t="s">
        <v>27</v>
      </c>
      <c r="J176" s="465"/>
      <c r="K176" s="465"/>
      <c r="L176" s="465"/>
      <c r="M176" s="465"/>
      <c r="N176" s="465"/>
      <c r="O176" s="465"/>
      <c r="P176" s="465"/>
      <c r="Q176" s="486" t="s">
        <v>27</v>
      </c>
      <c r="R176" s="260"/>
      <c r="S176" s="465"/>
      <c r="T176" s="741"/>
      <c r="U176" s="741"/>
      <c r="V176" s="751"/>
      <c r="W176" s="465"/>
      <c r="X176" s="465"/>
      <c r="Y176" s="260"/>
      <c r="Z176" s="465"/>
      <c r="AA176" s="465"/>
      <c r="AB176" s="741"/>
      <c r="AC176" s="180"/>
    </row>
    <row r="177" spans="1:29" s="752" customFormat="1" ht="30" x14ac:dyDescent="0.25">
      <c r="A177" s="3130"/>
      <c r="B177" s="224"/>
      <c r="C177" s="224" t="s">
        <v>365</v>
      </c>
      <c r="D177" s="224"/>
      <c r="E177" s="224"/>
      <c r="F177" s="257" t="s">
        <v>365</v>
      </c>
      <c r="G177" s="465"/>
      <c r="H177" s="224" t="s">
        <v>285</v>
      </c>
      <c r="I177" s="478" t="s">
        <v>31</v>
      </c>
      <c r="J177" s="465" t="s">
        <v>179</v>
      </c>
      <c r="K177" s="465" t="s">
        <v>179</v>
      </c>
      <c r="L177" s="465" t="s">
        <v>179</v>
      </c>
      <c r="M177" s="465" t="s">
        <v>179</v>
      </c>
      <c r="N177" s="465" t="s">
        <v>179</v>
      </c>
      <c r="O177" s="224" t="s">
        <v>179</v>
      </c>
      <c r="P177" s="224" t="s">
        <v>179</v>
      </c>
      <c r="Q177" s="478" t="s">
        <v>31</v>
      </c>
      <c r="R177" s="379">
        <v>150851615.28</v>
      </c>
      <c r="S177" s="224" t="s">
        <v>179</v>
      </c>
      <c r="T177" s="224" t="s">
        <v>179</v>
      </c>
      <c r="U177" s="759" t="s">
        <v>179</v>
      </c>
      <c r="V177" s="758" t="s">
        <v>179</v>
      </c>
      <c r="W177" s="755" t="s">
        <v>989</v>
      </c>
      <c r="X177" s="755" t="s">
        <v>971</v>
      </c>
      <c r="Y177" s="760">
        <v>150851615.28</v>
      </c>
      <c r="Z177" s="755" t="s">
        <v>971</v>
      </c>
      <c r="AA177" s="755" t="s">
        <v>960</v>
      </c>
      <c r="AB177" s="741" t="s">
        <v>809</v>
      </c>
      <c r="AC177" s="181"/>
    </row>
    <row r="178" spans="1:29" s="752" customFormat="1" x14ac:dyDescent="0.25">
      <c r="A178" s="478"/>
      <c r="B178" s="229"/>
      <c r="C178" s="229" t="s">
        <v>365</v>
      </c>
      <c r="D178" s="229"/>
      <c r="E178" s="229"/>
      <c r="F178" s="734"/>
      <c r="G178" s="229"/>
      <c r="H178" s="229"/>
      <c r="I178" s="229"/>
      <c r="J178" s="229"/>
      <c r="K178" s="753"/>
      <c r="L178" s="753"/>
      <c r="M178" s="229"/>
      <c r="N178" s="229"/>
      <c r="O178" s="229"/>
      <c r="P178" s="229"/>
      <c r="Q178" s="229"/>
      <c r="R178" s="734"/>
      <c r="S178" s="229"/>
      <c r="T178" s="753"/>
      <c r="U178" s="753"/>
      <c r="V178" s="754"/>
      <c r="W178" s="229"/>
      <c r="X178" s="229"/>
      <c r="Y178" s="734"/>
      <c r="Z178" s="229"/>
      <c r="AA178" s="229"/>
      <c r="AB178" s="753"/>
      <c r="AC178" s="182"/>
    </row>
    <row r="179" spans="1:29" s="752" customFormat="1" x14ac:dyDescent="0.25">
      <c r="A179" s="3138" t="s">
        <v>928</v>
      </c>
      <c r="B179" s="224" t="s">
        <v>1011</v>
      </c>
      <c r="C179" s="224" t="s">
        <v>365</v>
      </c>
      <c r="D179" s="224" t="s">
        <v>6</v>
      </c>
      <c r="E179" s="224" t="s">
        <v>7</v>
      </c>
      <c r="F179" s="257">
        <v>8102124</v>
      </c>
      <c r="G179" s="465" t="s">
        <v>811</v>
      </c>
      <c r="H179" s="465"/>
      <c r="I179" s="486" t="s">
        <v>27</v>
      </c>
      <c r="J179" s="465"/>
      <c r="K179" s="465"/>
      <c r="L179" s="465"/>
      <c r="M179" s="465"/>
      <c r="N179" s="465"/>
      <c r="O179" s="465"/>
      <c r="P179" s="465"/>
      <c r="Q179" s="486" t="s">
        <v>27</v>
      </c>
      <c r="R179" s="260"/>
      <c r="S179" s="465"/>
      <c r="T179" s="741"/>
      <c r="U179" s="741"/>
      <c r="V179" s="751"/>
      <c r="W179" s="465"/>
      <c r="X179" s="465"/>
      <c r="Y179" s="260"/>
      <c r="Z179" s="465"/>
      <c r="AA179" s="465"/>
      <c r="AB179" s="741"/>
      <c r="AC179" s="3131" t="s">
        <v>929</v>
      </c>
    </row>
    <row r="180" spans="1:29" s="752" customFormat="1" ht="30" x14ac:dyDescent="0.25">
      <c r="A180" s="3130"/>
      <c r="B180" s="224"/>
      <c r="C180" s="224" t="s">
        <v>365</v>
      </c>
      <c r="D180" s="224"/>
      <c r="E180" s="224"/>
      <c r="F180" s="257" t="s">
        <v>365</v>
      </c>
      <c r="G180" s="465"/>
      <c r="H180" s="224" t="s">
        <v>930</v>
      </c>
      <c r="I180" s="478" t="s">
        <v>31</v>
      </c>
      <c r="J180" s="465" t="s">
        <v>179</v>
      </c>
      <c r="K180" s="465" t="s">
        <v>179</v>
      </c>
      <c r="L180" s="465" t="s">
        <v>179</v>
      </c>
      <c r="M180" s="465" t="s">
        <v>179</v>
      </c>
      <c r="N180" s="224" t="s">
        <v>179</v>
      </c>
      <c r="O180" s="224" t="s">
        <v>179</v>
      </c>
      <c r="P180" s="224" t="s">
        <v>179</v>
      </c>
      <c r="Q180" s="478" t="s">
        <v>31</v>
      </c>
      <c r="R180" s="257"/>
      <c r="S180" s="224" t="s">
        <v>179</v>
      </c>
      <c r="T180" s="224" t="s">
        <v>179</v>
      </c>
      <c r="U180" s="759" t="s">
        <v>179</v>
      </c>
      <c r="V180" s="758" t="s">
        <v>179</v>
      </c>
      <c r="W180" s="755" t="s">
        <v>1012</v>
      </c>
      <c r="X180" s="755"/>
      <c r="Y180" s="760" t="s">
        <v>179</v>
      </c>
      <c r="Z180" s="755"/>
      <c r="AA180" s="755" t="s">
        <v>960</v>
      </c>
      <c r="AB180" s="741" t="s">
        <v>809</v>
      </c>
      <c r="AC180" s="3132"/>
    </row>
    <row r="181" spans="1:29" s="752" customFormat="1" x14ac:dyDescent="0.25">
      <c r="A181" s="478"/>
      <c r="B181" s="229"/>
      <c r="C181" s="229" t="s">
        <v>365</v>
      </c>
      <c r="D181" s="229"/>
      <c r="E181" s="229"/>
      <c r="F181" s="734"/>
      <c r="G181" s="229"/>
      <c r="H181" s="229"/>
      <c r="I181" s="229"/>
      <c r="J181" s="229"/>
      <c r="K181" s="753"/>
      <c r="L181" s="753"/>
      <c r="M181" s="229"/>
      <c r="N181" s="229"/>
      <c r="O181" s="229"/>
      <c r="P181" s="229"/>
      <c r="Q181" s="229"/>
      <c r="R181" s="734"/>
      <c r="S181" s="229"/>
      <c r="T181" s="753"/>
      <c r="U181" s="753"/>
      <c r="V181" s="754"/>
      <c r="W181" s="229"/>
      <c r="X181" s="229"/>
      <c r="Y181" s="734"/>
      <c r="Z181" s="229"/>
      <c r="AA181" s="229"/>
      <c r="AB181" s="753"/>
      <c r="AC181" s="182"/>
    </row>
    <row r="182" spans="1:29" s="752" customFormat="1" x14ac:dyDescent="0.25">
      <c r="A182" s="3138" t="s">
        <v>931</v>
      </c>
      <c r="B182" s="224" t="s">
        <v>1013</v>
      </c>
      <c r="C182" s="224" t="s">
        <v>365</v>
      </c>
      <c r="D182" s="224" t="s">
        <v>6</v>
      </c>
      <c r="E182" s="224" t="s">
        <v>7</v>
      </c>
      <c r="F182" s="257">
        <v>50582739</v>
      </c>
      <c r="G182" s="465" t="s">
        <v>811</v>
      </c>
      <c r="H182" s="465"/>
      <c r="I182" s="486" t="s">
        <v>27</v>
      </c>
      <c r="J182" s="465"/>
      <c r="K182" s="465"/>
      <c r="L182" s="465"/>
      <c r="M182" s="465"/>
      <c r="N182" s="465"/>
      <c r="O182" s="465"/>
      <c r="P182" s="465"/>
      <c r="Q182" s="486" t="s">
        <v>27</v>
      </c>
      <c r="R182" s="260"/>
      <c r="S182" s="465"/>
      <c r="T182" s="741"/>
      <c r="U182" s="741"/>
      <c r="V182" s="751"/>
      <c r="W182" s="465"/>
      <c r="X182" s="465"/>
      <c r="Y182" s="260"/>
      <c r="Z182" s="465"/>
      <c r="AA182" s="465"/>
      <c r="AB182" s="741"/>
      <c r="AC182" s="180"/>
    </row>
    <row r="183" spans="1:29" s="752" customFormat="1" ht="30" x14ac:dyDescent="0.25">
      <c r="A183" s="3130"/>
      <c r="B183" s="224"/>
      <c r="C183" s="224" t="s">
        <v>365</v>
      </c>
      <c r="D183" s="224"/>
      <c r="E183" s="224"/>
      <c r="F183" s="257" t="s">
        <v>365</v>
      </c>
      <c r="G183" s="465"/>
      <c r="H183" s="224" t="s">
        <v>285</v>
      </c>
      <c r="I183" s="478" t="s">
        <v>31</v>
      </c>
      <c r="J183" s="465" t="s">
        <v>179</v>
      </c>
      <c r="K183" s="465" t="s">
        <v>179</v>
      </c>
      <c r="L183" s="465" t="s">
        <v>179</v>
      </c>
      <c r="M183" s="465" t="s">
        <v>179</v>
      </c>
      <c r="N183" s="465" t="s">
        <v>179</v>
      </c>
      <c r="O183" s="224" t="s">
        <v>179</v>
      </c>
      <c r="P183" s="224" t="s">
        <v>179</v>
      </c>
      <c r="Q183" s="478" t="s">
        <v>31</v>
      </c>
      <c r="R183" s="257">
        <v>192647180.88</v>
      </c>
      <c r="S183" s="224" t="s">
        <v>179</v>
      </c>
      <c r="T183" s="224" t="s">
        <v>179</v>
      </c>
      <c r="U183" s="759" t="s">
        <v>1014</v>
      </c>
      <c r="V183" s="758" t="s">
        <v>179</v>
      </c>
      <c r="W183" s="755" t="s">
        <v>1015</v>
      </c>
      <c r="X183" s="755" t="s">
        <v>971</v>
      </c>
      <c r="Y183" s="760">
        <v>192647180.88</v>
      </c>
      <c r="Z183" s="755" t="s">
        <v>971</v>
      </c>
      <c r="AA183" s="755" t="s">
        <v>960</v>
      </c>
      <c r="AB183" s="741" t="s">
        <v>809</v>
      </c>
      <c r="AC183" s="181"/>
    </row>
    <row r="184" spans="1:29" s="752" customFormat="1" x14ac:dyDescent="0.25">
      <c r="A184" s="478"/>
      <c r="B184" s="229"/>
      <c r="C184" s="229" t="s">
        <v>365</v>
      </c>
      <c r="D184" s="229"/>
      <c r="E184" s="229"/>
      <c r="F184" s="734"/>
      <c r="G184" s="229"/>
      <c r="H184" s="229"/>
      <c r="I184" s="229"/>
      <c r="J184" s="229"/>
      <c r="K184" s="753"/>
      <c r="L184" s="753"/>
      <c r="M184" s="229"/>
      <c r="N184" s="229"/>
      <c r="O184" s="229"/>
      <c r="P184" s="229"/>
      <c r="Q184" s="229"/>
      <c r="R184" s="734"/>
      <c r="S184" s="229"/>
      <c r="T184" s="753"/>
      <c r="U184" s="753"/>
      <c r="V184" s="754"/>
      <c r="W184" s="229"/>
      <c r="X184" s="229"/>
      <c r="Y184" s="734"/>
      <c r="Z184" s="229"/>
      <c r="AA184" s="229"/>
      <c r="AB184" s="753"/>
      <c r="AC184" s="182"/>
    </row>
    <row r="185" spans="1:29" s="752" customFormat="1" x14ac:dyDescent="0.25">
      <c r="A185" s="3138" t="s">
        <v>934</v>
      </c>
      <c r="B185" s="224" t="s">
        <v>1016</v>
      </c>
      <c r="C185" s="224" t="s">
        <v>365</v>
      </c>
      <c r="D185" s="224" t="s">
        <v>6</v>
      </c>
      <c r="E185" s="224" t="s">
        <v>7</v>
      </c>
      <c r="F185" s="257">
        <v>46327695</v>
      </c>
      <c r="G185" s="465" t="s">
        <v>811</v>
      </c>
      <c r="H185" s="465"/>
      <c r="I185" s="486" t="s">
        <v>27</v>
      </c>
      <c r="J185" s="465"/>
      <c r="K185" s="465"/>
      <c r="L185" s="465"/>
      <c r="M185" s="465"/>
      <c r="N185" s="465"/>
      <c r="O185" s="465"/>
      <c r="P185" s="465"/>
      <c r="Q185" s="486" t="s">
        <v>27</v>
      </c>
      <c r="R185" s="260"/>
      <c r="S185" s="465"/>
      <c r="T185" s="741"/>
      <c r="U185" s="741"/>
      <c r="V185" s="751"/>
      <c r="W185" s="465"/>
      <c r="X185" s="465"/>
      <c r="Y185" s="260"/>
      <c r="Z185" s="465"/>
      <c r="AA185" s="465"/>
      <c r="AB185" s="741"/>
      <c r="AC185" s="180"/>
    </row>
    <row r="186" spans="1:29" s="752" customFormat="1" ht="30" x14ac:dyDescent="0.25">
      <c r="A186" s="3130"/>
      <c r="B186" s="224"/>
      <c r="C186" s="224" t="s">
        <v>365</v>
      </c>
      <c r="D186" s="224"/>
      <c r="E186" s="224"/>
      <c r="F186" s="257" t="s">
        <v>365</v>
      </c>
      <c r="G186" s="465"/>
      <c r="H186" s="224" t="s">
        <v>285</v>
      </c>
      <c r="I186" s="478" t="s">
        <v>31</v>
      </c>
      <c r="J186" s="465" t="s">
        <v>179</v>
      </c>
      <c r="K186" s="465" t="s">
        <v>179</v>
      </c>
      <c r="L186" s="465" t="s">
        <v>179</v>
      </c>
      <c r="M186" s="465" t="s">
        <v>179</v>
      </c>
      <c r="N186" s="465" t="s">
        <v>179</v>
      </c>
      <c r="O186" s="224" t="s">
        <v>179</v>
      </c>
      <c r="P186" s="224" t="s">
        <v>179</v>
      </c>
      <c r="Q186" s="478" t="s">
        <v>31</v>
      </c>
      <c r="R186" s="257">
        <v>194467139.78999999</v>
      </c>
      <c r="S186" s="224" t="s">
        <v>179</v>
      </c>
      <c r="T186" s="224" t="s">
        <v>179</v>
      </c>
      <c r="U186" s="759" t="s">
        <v>1014</v>
      </c>
      <c r="V186" s="758" t="s">
        <v>179</v>
      </c>
      <c r="W186" s="755" t="s">
        <v>989</v>
      </c>
      <c r="X186" s="755" t="s">
        <v>971</v>
      </c>
      <c r="Y186" s="257">
        <v>194467139.78999999</v>
      </c>
      <c r="Z186" s="755" t="s">
        <v>971</v>
      </c>
      <c r="AA186" s="755" t="s">
        <v>960</v>
      </c>
      <c r="AB186" s="741" t="s">
        <v>809</v>
      </c>
      <c r="AC186" s="181"/>
    </row>
    <row r="187" spans="1:29" s="752" customFormat="1" x14ac:dyDescent="0.25">
      <c r="A187" s="478"/>
      <c r="B187" s="229"/>
      <c r="C187" s="229" t="s">
        <v>365</v>
      </c>
      <c r="D187" s="229"/>
      <c r="E187" s="229"/>
      <c r="F187" s="734"/>
      <c r="G187" s="229"/>
      <c r="H187" s="229"/>
      <c r="I187" s="229"/>
      <c r="J187" s="229"/>
      <c r="K187" s="753"/>
      <c r="L187" s="753"/>
      <c r="M187" s="229"/>
      <c r="N187" s="229"/>
      <c r="O187" s="229"/>
      <c r="P187" s="229"/>
      <c r="Q187" s="229"/>
      <c r="R187" s="734"/>
      <c r="S187" s="229"/>
      <c r="T187" s="753"/>
      <c r="U187" s="753"/>
      <c r="V187" s="754"/>
      <c r="W187" s="229"/>
      <c r="X187" s="229"/>
      <c r="Y187" s="734"/>
      <c r="Z187" s="229"/>
      <c r="AA187" s="229"/>
      <c r="AB187" s="753"/>
      <c r="AC187" s="182"/>
    </row>
    <row r="188" spans="1:29" s="752" customFormat="1" x14ac:dyDescent="0.25">
      <c r="A188" s="3138" t="s">
        <v>936</v>
      </c>
      <c r="B188" s="224" t="s">
        <v>1017</v>
      </c>
      <c r="C188" s="224" t="s">
        <v>365</v>
      </c>
      <c r="D188" s="224" t="s">
        <v>6</v>
      </c>
      <c r="E188" s="224" t="s">
        <v>7</v>
      </c>
      <c r="F188" s="257">
        <v>206796488</v>
      </c>
      <c r="G188" s="465" t="s">
        <v>811</v>
      </c>
      <c r="H188" s="465"/>
      <c r="I188" s="486" t="s">
        <v>27</v>
      </c>
      <c r="J188" s="465"/>
      <c r="K188" s="465"/>
      <c r="L188" s="465"/>
      <c r="M188" s="465"/>
      <c r="N188" s="465" t="s">
        <v>179</v>
      </c>
      <c r="O188" s="224" t="s">
        <v>179</v>
      </c>
      <c r="P188" s="224" t="s">
        <v>179</v>
      </c>
      <c r="Q188" s="486" t="s">
        <v>27</v>
      </c>
      <c r="R188" s="260"/>
      <c r="S188" s="465"/>
      <c r="T188" s="741"/>
      <c r="U188" s="741"/>
      <c r="V188" s="751"/>
      <c r="W188" s="465"/>
      <c r="X188" s="465"/>
      <c r="Y188" s="260"/>
      <c r="Z188" s="465"/>
      <c r="AA188" s="465"/>
      <c r="AB188" s="741"/>
      <c r="AC188" s="3131" t="s">
        <v>939</v>
      </c>
    </row>
    <row r="189" spans="1:29" s="752" customFormat="1" ht="30" x14ac:dyDescent="0.25">
      <c r="A189" s="3130"/>
      <c r="B189" s="224"/>
      <c r="C189" s="224" t="s">
        <v>365</v>
      </c>
      <c r="D189" s="224"/>
      <c r="E189" s="224"/>
      <c r="F189" s="257" t="s">
        <v>365</v>
      </c>
      <c r="G189" s="465"/>
      <c r="H189" s="224" t="s">
        <v>124</v>
      </c>
      <c r="I189" s="478" t="s">
        <v>31</v>
      </c>
      <c r="J189" s="465" t="s">
        <v>179</v>
      </c>
      <c r="K189" s="465" t="s">
        <v>179</v>
      </c>
      <c r="L189" s="465" t="s">
        <v>179</v>
      </c>
      <c r="M189" s="465" t="s">
        <v>179</v>
      </c>
      <c r="N189" s="224"/>
      <c r="O189" s="224"/>
      <c r="P189" s="224"/>
      <c r="Q189" s="478" t="s">
        <v>31</v>
      </c>
      <c r="R189" s="257">
        <v>832856062.5</v>
      </c>
      <c r="S189" s="224" t="s">
        <v>179</v>
      </c>
      <c r="T189" s="224" t="s">
        <v>179</v>
      </c>
      <c r="U189" s="759" t="s">
        <v>925</v>
      </c>
      <c r="V189" s="758" t="s">
        <v>179</v>
      </c>
      <c r="W189" s="755" t="s">
        <v>989</v>
      </c>
      <c r="X189" s="755" t="s">
        <v>1018</v>
      </c>
      <c r="Y189" s="760">
        <v>832856062.5</v>
      </c>
      <c r="Z189" s="755" t="s">
        <v>1019</v>
      </c>
      <c r="AA189" s="755" t="s">
        <v>857</v>
      </c>
      <c r="AB189" s="741" t="s">
        <v>809</v>
      </c>
      <c r="AC189" s="3132"/>
    </row>
    <row r="190" spans="1:29" s="752" customFormat="1" x14ac:dyDescent="0.25">
      <c r="A190" s="478"/>
      <c r="B190" s="229"/>
      <c r="C190" s="229" t="s">
        <v>365</v>
      </c>
      <c r="D190" s="229"/>
      <c r="E190" s="229"/>
      <c r="F190" s="734"/>
      <c r="G190" s="229"/>
      <c r="H190" s="229"/>
      <c r="I190" s="229"/>
      <c r="J190" s="229"/>
      <c r="K190" s="753"/>
      <c r="L190" s="753"/>
      <c r="M190" s="229"/>
      <c r="N190" s="229"/>
      <c r="O190" s="229"/>
      <c r="P190" s="229"/>
      <c r="Q190" s="229"/>
      <c r="R190" s="734"/>
      <c r="S190" s="229"/>
      <c r="T190" s="753"/>
      <c r="U190" s="753"/>
      <c r="V190" s="754"/>
      <c r="W190" s="229"/>
      <c r="X190" s="229"/>
      <c r="Y190" s="734"/>
      <c r="Z190" s="229"/>
      <c r="AA190" s="229"/>
      <c r="AB190" s="753"/>
      <c r="AC190" s="182"/>
    </row>
    <row r="191" spans="1:29" s="752" customFormat="1" x14ac:dyDescent="0.25">
      <c r="A191" s="3138" t="s">
        <v>944</v>
      </c>
      <c r="B191" s="224" t="s">
        <v>1020</v>
      </c>
      <c r="C191" s="224" t="s">
        <v>365</v>
      </c>
      <c r="D191" s="224" t="s">
        <v>6</v>
      </c>
      <c r="E191" s="224" t="s">
        <v>7</v>
      </c>
      <c r="F191" s="257">
        <v>69452980</v>
      </c>
      <c r="G191" s="465" t="s">
        <v>811</v>
      </c>
      <c r="H191" s="465"/>
      <c r="I191" s="486" t="s">
        <v>27</v>
      </c>
      <c r="J191" s="465"/>
      <c r="K191" s="465"/>
      <c r="L191" s="465"/>
      <c r="M191" s="465"/>
      <c r="N191" s="465"/>
      <c r="O191" s="465"/>
      <c r="P191" s="465"/>
      <c r="Q191" s="486" t="s">
        <v>27</v>
      </c>
      <c r="R191" s="260"/>
      <c r="S191" s="465"/>
      <c r="T191" s="741"/>
      <c r="U191" s="741"/>
      <c r="V191" s="751"/>
      <c r="W191" s="465"/>
      <c r="X191" s="465"/>
      <c r="Y191" s="260"/>
      <c r="Z191" s="465"/>
      <c r="AA191" s="465"/>
      <c r="AB191" s="741"/>
      <c r="AC191" s="180"/>
    </row>
    <row r="192" spans="1:29" s="752" customFormat="1" ht="30" x14ac:dyDescent="0.25">
      <c r="A192" s="3130"/>
      <c r="B192" s="224"/>
      <c r="C192" s="224" t="s">
        <v>365</v>
      </c>
      <c r="D192" s="224"/>
      <c r="E192" s="224"/>
      <c r="F192" s="257" t="s">
        <v>365</v>
      </c>
      <c r="G192" s="465"/>
      <c r="H192" s="224" t="s">
        <v>124</v>
      </c>
      <c r="I192" s="478" t="s">
        <v>31</v>
      </c>
      <c r="J192" s="465" t="s">
        <v>179</v>
      </c>
      <c r="K192" s="465" t="s">
        <v>179</v>
      </c>
      <c r="L192" s="465" t="s">
        <v>179</v>
      </c>
      <c r="M192" s="465" t="s">
        <v>179</v>
      </c>
      <c r="N192" s="465" t="s">
        <v>179</v>
      </c>
      <c r="O192" s="224" t="s">
        <v>179</v>
      </c>
      <c r="P192" s="224" t="s">
        <v>179</v>
      </c>
      <c r="Q192" s="478" t="s">
        <v>31</v>
      </c>
      <c r="R192" s="257">
        <v>750000000</v>
      </c>
      <c r="S192" s="224" t="s">
        <v>179</v>
      </c>
      <c r="T192" s="224" t="s">
        <v>179</v>
      </c>
      <c r="U192" s="759" t="s">
        <v>179</v>
      </c>
      <c r="V192" s="758" t="s">
        <v>179</v>
      </c>
      <c r="W192" s="755" t="s">
        <v>989</v>
      </c>
      <c r="X192" s="755" t="s">
        <v>964</v>
      </c>
      <c r="Y192" s="760">
        <v>750000000</v>
      </c>
      <c r="Z192" s="755" t="s">
        <v>964</v>
      </c>
      <c r="AA192" s="755" t="s">
        <v>867</v>
      </c>
      <c r="AB192" s="741" t="s">
        <v>809</v>
      </c>
      <c r="AC192" s="181"/>
    </row>
    <row r="193" spans="1:67" s="752" customFormat="1" x14ac:dyDescent="0.25">
      <c r="A193" s="478"/>
      <c r="B193" s="229"/>
      <c r="C193" s="229" t="s">
        <v>365</v>
      </c>
      <c r="D193" s="229"/>
      <c r="E193" s="229"/>
      <c r="F193" s="734"/>
      <c r="G193" s="229"/>
      <c r="H193" s="229"/>
      <c r="I193" s="229"/>
      <c r="J193" s="229"/>
      <c r="K193" s="753"/>
      <c r="L193" s="753"/>
      <c r="M193" s="229"/>
      <c r="N193" s="229"/>
      <c r="O193" s="229"/>
      <c r="P193" s="229"/>
      <c r="Q193" s="229"/>
      <c r="R193" s="734"/>
      <c r="S193" s="229"/>
      <c r="T193" s="753"/>
      <c r="U193" s="753"/>
      <c r="V193" s="754"/>
      <c r="W193" s="229"/>
      <c r="X193" s="229"/>
      <c r="Y193" s="734"/>
      <c r="Z193" s="229"/>
      <c r="AA193" s="229"/>
      <c r="AB193" s="753"/>
      <c r="AC193" s="182"/>
    </row>
    <row r="194" spans="1:67" s="752" customFormat="1" x14ac:dyDescent="0.25">
      <c r="A194" s="3138" t="s">
        <v>1021</v>
      </c>
      <c r="B194" s="224" t="s">
        <v>1022</v>
      </c>
      <c r="C194" s="224" t="s">
        <v>365</v>
      </c>
      <c r="D194" s="224" t="s">
        <v>6</v>
      </c>
      <c r="E194" s="224" t="s">
        <v>7</v>
      </c>
      <c r="F194" s="257">
        <v>99230562</v>
      </c>
      <c r="G194" s="465" t="s">
        <v>811</v>
      </c>
      <c r="H194" s="465"/>
      <c r="I194" s="486" t="s">
        <v>27</v>
      </c>
      <c r="J194" s="465"/>
      <c r="K194" s="465"/>
      <c r="L194" s="465"/>
      <c r="M194" s="465"/>
      <c r="N194" s="465"/>
      <c r="O194" s="465"/>
      <c r="P194" s="465"/>
      <c r="Q194" s="486" t="s">
        <v>27</v>
      </c>
      <c r="R194" s="260"/>
      <c r="S194" s="465"/>
      <c r="T194" s="741"/>
      <c r="U194" s="741"/>
      <c r="V194" s="751"/>
      <c r="W194" s="465"/>
      <c r="X194" s="465"/>
      <c r="Y194" s="260"/>
      <c r="Z194" s="465"/>
      <c r="AA194" s="465"/>
      <c r="AB194" s="741"/>
      <c r="AC194" s="3131" t="s">
        <v>950</v>
      </c>
    </row>
    <row r="195" spans="1:67" s="752" customFormat="1" ht="30" x14ac:dyDescent="0.25">
      <c r="A195" s="3130"/>
      <c r="B195" s="224"/>
      <c r="C195" s="224" t="s">
        <v>365</v>
      </c>
      <c r="D195" s="224"/>
      <c r="E195" s="224"/>
      <c r="F195" s="257" t="s">
        <v>365</v>
      </c>
      <c r="G195" s="465"/>
      <c r="H195" s="224" t="s">
        <v>124</v>
      </c>
      <c r="I195" s="478" t="s">
        <v>31</v>
      </c>
      <c r="J195" s="465" t="s">
        <v>179</v>
      </c>
      <c r="K195" s="465" t="s">
        <v>179</v>
      </c>
      <c r="L195" s="465" t="s">
        <v>179</v>
      </c>
      <c r="M195" s="465" t="s">
        <v>179</v>
      </c>
      <c r="N195" s="465" t="s">
        <v>179</v>
      </c>
      <c r="O195" s="224" t="s">
        <v>179</v>
      </c>
      <c r="P195" s="224" t="s">
        <v>179</v>
      </c>
      <c r="Q195" s="478" t="s">
        <v>31</v>
      </c>
      <c r="R195" s="257">
        <v>498712124.56</v>
      </c>
      <c r="S195" s="224" t="s">
        <v>179</v>
      </c>
      <c r="T195" s="224" t="s">
        <v>179</v>
      </c>
      <c r="U195" s="759" t="s">
        <v>992</v>
      </c>
      <c r="V195" s="758" t="s">
        <v>179</v>
      </c>
      <c r="W195" s="755" t="s">
        <v>969</v>
      </c>
      <c r="X195" s="755" t="s">
        <v>971</v>
      </c>
      <c r="Y195" s="760">
        <v>498712124.56</v>
      </c>
      <c r="Z195" s="755" t="s">
        <v>971</v>
      </c>
      <c r="AA195" s="755" t="s">
        <v>836</v>
      </c>
      <c r="AB195" s="741" t="s">
        <v>809</v>
      </c>
      <c r="AC195" s="3132"/>
    </row>
    <row r="196" spans="1:67" s="752" customFormat="1" x14ac:dyDescent="0.25">
      <c r="A196" s="478"/>
      <c r="B196" s="229"/>
      <c r="C196" s="229" t="s">
        <v>365</v>
      </c>
      <c r="D196" s="229"/>
      <c r="E196" s="229"/>
      <c r="F196" s="734"/>
      <c r="G196" s="229"/>
      <c r="H196" s="229"/>
      <c r="I196" s="229"/>
      <c r="J196" s="229"/>
      <c r="K196" s="753"/>
      <c r="L196" s="753"/>
      <c r="M196" s="229"/>
      <c r="N196" s="229"/>
      <c r="O196" s="229"/>
      <c r="P196" s="229"/>
      <c r="Q196" s="229"/>
      <c r="R196" s="734"/>
      <c r="S196" s="229"/>
      <c r="T196" s="753"/>
      <c r="U196" s="753"/>
      <c r="V196" s="754"/>
      <c r="W196" s="229"/>
      <c r="X196" s="229"/>
      <c r="Y196" s="734"/>
      <c r="Z196" s="229"/>
      <c r="AA196" s="229"/>
      <c r="AB196" s="753"/>
      <c r="AC196" s="182"/>
    </row>
    <row r="197" spans="1:67" s="752" customFormat="1" x14ac:dyDescent="0.25">
      <c r="A197" s="3138" t="s">
        <v>953</v>
      </c>
      <c r="B197" s="224" t="s">
        <v>1023</v>
      </c>
      <c r="C197" s="224" t="s">
        <v>365</v>
      </c>
      <c r="D197" s="224" t="s">
        <v>6</v>
      </c>
      <c r="E197" s="224" t="s">
        <v>7</v>
      </c>
      <c r="F197" s="257"/>
      <c r="G197" s="465" t="s">
        <v>811</v>
      </c>
      <c r="H197" s="465"/>
      <c r="I197" s="486" t="s">
        <v>27</v>
      </c>
      <c r="J197" s="465"/>
      <c r="K197" s="465"/>
      <c r="L197" s="465"/>
      <c r="M197" s="465"/>
      <c r="N197" s="465"/>
      <c r="O197" s="465"/>
      <c r="P197" s="465"/>
      <c r="Q197" s="486" t="s">
        <v>27</v>
      </c>
      <c r="R197" s="260"/>
      <c r="S197" s="465"/>
      <c r="T197" s="741"/>
      <c r="U197" s="741"/>
      <c r="V197" s="751"/>
      <c r="W197" s="465"/>
      <c r="X197" s="465"/>
      <c r="Y197" s="260"/>
      <c r="Z197" s="465"/>
      <c r="AA197" s="465"/>
      <c r="AB197" s="741"/>
      <c r="AC197" s="180"/>
    </row>
    <row r="198" spans="1:67" s="752" customFormat="1" ht="30" x14ac:dyDescent="0.25">
      <c r="A198" s="3130"/>
      <c r="B198" s="224"/>
      <c r="C198" s="224" t="s">
        <v>365</v>
      </c>
      <c r="D198" s="224"/>
      <c r="E198" s="224"/>
      <c r="F198" s="257" t="s">
        <v>365</v>
      </c>
      <c r="G198" s="465"/>
      <c r="H198" s="224" t="s">
        <v>285</v>
      </c>
      <c r="I198" s="478" t="s">
        <v>31</v>
      </c>
      <c r="J198" s="465" t="s">
        <v>179</v>
      </c>
      <c r="K198" s="465" t="s">
        <v>179</v>
      </c>
      <c r="L198" s="465" t="s">
        <v>179</v>
      </c>
      <c r="M198" s="465" t="s">
        <v>179</v>
      </c>
      <c r="N198" s="465" t="s">
        <v>179</v>
      </c>
      <c r="O198" s="224" t="s">
        <v>179</v>
      </c>
      <c r="P198" s="224" t="s">
        <v>179</v>
      </c>
      <c r="Q198" s="478" t="s">
        <v>31</v>
      </c>
      <c r="R198" s="257">
        <v>650000000</v>
      </c>
      <c r="S198" s="224" t="s">
        <v>179</v>
      </c>
      <c r="T198" s="224" t="s">
        <v>179</v>
      </c>
      <c r="U198" s="759" t="s">
        <v>998</v>
      </c>
      <c r="V198" s="758" t="s">
        <v>179</v>
      </c>
      <c r="W198" s="755" t="s">
        <v>994</v>
      </c>
      <c r="X198" s="755" t="s">
        <v>971</v>
      </c>
      <c r="Y198" s="760">
        <v>650000000</v>
      </c>
      <c r="Z198" s="755" t="s">
        <v>971</v>
      </c>
      <c r="AA198" s="755" t="s">
        <v>960</v>
      </c>
      <c r="AB198" s="741" t="s">
        <v>809</v>
      </c>
      <c r="AC198" s="181"/>
    </row>
    <row r="199" spans="1:67" s="106" customFormat="1" ht="15.75" thickBot="1" x14ac:dyDescent="0.3">
      <c r="A199" s="745" t="s">
        <v>365</v>
      </c>
      <c r="B199" s="746"/>
      <c r="C199" s="746"/>
      <c r="D199" s="746"/>
      <c r="E199" s="746"/>
      <c r="F199" s="767"/>
      <c r="G199" s="746"/>
      <c r="H199" s="746"/>
      <c r="I199" s="746"/>
      <c r="J199" s="746"/>
      <c r="K199" s="746"/>
      <c r="L199" s="768"/>
      <c r="M199" s="768"/>
      <c r="N199" s="746"/>
      <c r="O199" s="746"/>
      <c r="P199" s="746"/>
      <c r="Q199" s="746"/>
      <c r="R199" s="767"/>
      <c r="S199" s="746"/>
      <c r="T199" s="768"/>
      <c r="U199" s="768"/>
      <c r="V199" s="769"/>
      <c r="W199" s="746"/>
      <c r="X199" s="746"/>
      <c r="Y199" s="767"/>
      <c r="Z199" s="746"/>
      <c r="AA199" s="746"/>
      <c r="AB199" s="768"/>
      <c r="AC199" s="107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</row>
    <row r="200" spans="1:67" s="106" customFormat="1" ht="30" x14ac:dyDescent="0.25">
      <c r="A200" s="3129" t="s">
        <v>1024</v>
      </c>
      <c r="B200" s="465" t="s">
        <v>1025</v>
      </c>
      <c r="C200" s="465" t="s">
        <v>1026</v>
      </c>
      <c r="D200" s="224" t="s">
        <v>6</v>
      </c>
      <c r="E200" s="465" t="s">
        <v>7</v>
      </c>
      <c r="F200" s="260">
        <v>18416006.5</v>
      </c>
      <c r="G200" s="465" t="s">
        <v>811</v>
      </c>
      <c r="H200" s="465"/>
      <c r="I200" s="486" t="s">
        <v>27</v>
      </c>
      <c r="J200" s="465" t="s">
        <v>1027</v>
      </c>
      <c r="K200" s="465" t="s">
        <v>1028</v>
      </c>
      <c r="L200" s="465" t="s">
        <v>179</v>
      </c>
      <c r="M200" s="465" t="s">
        <v>1029</v>
      </c>
      <c r="N200" s="465" t="s">
        <v>1030</v>
      </c>
      <c r="O200" s="465" t="s">
        <v>1031</v>
      </c>
      <c r="P200" s="465" t="s">
        <v>179</v>
      </c>
      <c r="Q200" s="486" t="s">
        <v>27</v>
      </c>
      <c r="R200" s="260" t="s">
        <v>179</v>
      </c>
      <c r="S200" s="465" t="s">
        <v>179</v>
      </c>
      <c r="T200" s="741" t="s">
        <v>1032</v>
      </c>
      <c r="U200" s="741" t="s">
        <v>1033</v>
      </c>
      <c r="V200" s="751" t="s">
        <v>365</v>
      </c>
      <c r="W200" s="465" t="s">
        <v>1034</v>
      </c>
      <c r="X200" s="465" t="s">
        <v>841</v>
      </c>
      <c r="Y200" s="260" t="s">
        <v>179</v>
      </c>
      <c r="Z200" s="465" t="s">
        <v>1035</v>
      </c>
      <c r="AA200" s="465" t="s">
        <v>774</v>
      </c>
      <c r="AB200" s="764" t="s">
        <v>1036</v>
      </c>
      <c r="AC200" s="3140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</row>
    <row r="201" spans="1:67" s="106" customFormat="1" x14ac:dyDescent="0.25">
      <c r="A201" s="3130"/>
      <c r="B201" s="224"/>
      <c r="C201" s="224"/>
      <c r="D201" s="224"/>
      <c r="E201" s="224"/>
      <c r="F201" s="257"/>
      <c r="G201" s="465"/>
      <c r="H201" s="465" t="s">
        <v>285</v>
      </c>
      <c r="I201" s="486" t="s">
        <v>31</v>
      </c>
      <c r="J201" s="465"/>
      <c r="K201" s="465"/>
      <c r="L201" s="465"/>
      <c r="M201" s="465"/>
      <c r="N201" s="465"/>
      <c r="O201" s="465" t="s">
        <v>365</v>
      </c>
      <c r="P201" s="465"/>
      <c r="Q201" s="486" t="s">
        <v>31</v>
      </c>
      <c r="R201" s="260"/>
      <c r="S201" s="465"/>
      <c r="T201" s="741"/>
      <c r="U201" s="741"/>
      <c r="V201" s="751"/>
      <c r="W201" s="465"/>
      <c r="X201" s="465"/>
      <c r="Y201" s="260"/>
      <c r="Z201" s="465"/>
      <c r="AA201" s="465" t="s">
        <v>365</v>
      </c>
      <c r="AB201" s="741" t="s">
        <v>365</v>
      </c>
      <c r="AC201" s="3140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</row>
    <row r="202" spans="1:67" s="106" customFormat="1" ht="15.75" thickBot="1" x14ac:dyDescent="0.3">
      <c r="A202" s="478"/>
      <c r="B202" s="229"/>
      <c r="C202" s="229"/>
      <c r="D202" s="229"/>
      <c r="E202" s="229"/>
      <c r="F202" s="734"/>
      <c r="G202" s="229"/>
      <c r="H202" s="229"/>
      <c r="I202" s="229"/>
      <c r="J202" s="229"/>
      <c r="K202" s="229"/>
      <c r="L202" s="753"/>
      <c r="M202" s="753"/>
      <c r="N202" s="229"/>
      <c r="O202" s="229"/>
      <c r="P202" s="229"/>
      <c r="Q202" s="229"/>
      <c r="R202" s="734"/>
      <c r="S202" s="229"/>
      <c r="T202" s="753"/>
      <c r="U202" s="753"/>
      <c r="V202" s="754"/>
      <c r="W202" s="229"/>
      <c r="X202" s="229"/>
      <c r="Y202" s="734"/>
      <c r="Z202" s="229"/>
      <c r="AA202" s="229"/>
      <c r="AB202" s="753"/>
      <c r="AC202" s="179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</row>
    <row r="203" spans="1:67" s="106" customFormat="1" ht="30" x14ac:dyDescent="0.25">
      <c r="A203" s="3129" t="s">
        <v>1037</v>
      </c>
      <c r="B203" s="465" t="s">
        <v>1038</v>
      </c>
      <c r="C203" s="465" t="s">
        <v>1039</v>
      </c>
      <c r="D203" s="224" t="s">
        <v>6</v>
      </c>
      <c r="E203" s="465" t="s">
        <v>7</v>
      </c>
      <c r="F203" s="260">
        <v>18416006.5</v>
      </c>
      <c r="G203" s="465" t="s">
        <v>811</v>
      </c>
      <c r="H203" s="465"/>
      <c r="I203" s="486" t="s">
        <v>27</v>
      </c>
      <c r="J203" s="465" t="s">
        <v>1027</v>
      </c>
      <c r="K203" s="465" t="s">
        <v>1028</v>
      </c>
      <c r="L203" s="465" t="s">
        <v>179</v>
      </c>
      <c r="M203" s="465" t="s">
        <v>1029</v>
      </c>
      <c r="N203" s="465" t="s">
        <v>1030</v>
      </c>
      <c r="O203" s="465" t="s">
        <v>1031</v>
      </c>
      <c r="P203" s="465" t="s">
        <v>179</v>
      </c>
      <c r="Q203" s="486" t="s">
        <v>27</v>
      </c>
      <c r="R203" s="260" t="s">
        <v>179</v>
      </c>
      <c r="S203" s="465" t="s">
        <v>179</v>
      </c>
      <c r="T203" s="741" t="s">
        <v>1032</v>
      </c>
      <c r="U203" s="741" t="s">
        <v>1033</v>
      </c>
      <c r="V203" s="751" t="s">
        <v>365</v>
      </c>
      <c r="W203" s="465" t="s">
        <v>1034</v>
      </c>
      <c r="X203" s="465" t="s">
        <v>841</v>
      </c>
      <c r="Y203" s="260" t="s">
        <v>179</v>
      </c>
      <c r="Z203" s="465" t="s">
        <v>1035</v>
      </c>
      <c r="AA203" s="465" t="s">
        <v>774</v>
      </c>
      <c r="AB203" s="764" t="s">
        <v>1036</v>
      </c>
      <c r="AC203" s="3140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</row>
    <row r="204" spans="1:67" s="106" customFormat="1" x14ac:dyDescent="0.25">
      <c r="A204" s="3130"/>
      <c r="B204" s="224"/>
      <c r="C204" s="224"/>
      <c r="D204" s="224"/>
      <c r="E204" s="224"/>
      <c r="F204" s="257"/>
      <c r="G204" s="465"/>
      <c r="H204" s="465" t="s">
        <v>285</v>
      </c>
      <c r="I204" s="486" t="s">
        <v>31</v>
      </c>
      <c r="J204" s="465"/>
      <c r="K204" s="465"/>
      <c r="L204" s="465"/>
      <c r="M204" s="465"/>
      <c r="N204" s="465"/>
      <c r="O204" s="465" t="s">
        <v>365</v>
      </c>
      <c r="P204" s="465"/>
      <c r="Q204" s="486" t="s">
        <v>31</v>
      </c>
      <c r="R204" s="260"/>
      <c r="S204" s="465"/>
      <c r="T204" s="741"/>
      <c r="U204" s="741"/>
      <c r="V204" s="751"/>
      <c r="W204" s="465"/>
      <c r="X204" s="465"/>
      <c r="Y204" s="260"/>
      <c r="Z204" s="465"/>
      <c r="AA204" s="465" t="s">
        <v>365</v>
      </c>
      <c r="AB204" s="741" t="s">
        <v>365</v>
      </c>
      <c r="AC204" s="3140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  <c r="BK204" s="105"/>
      <c r="BL204" s="105"/>
      <c r="BM204" s="105"/>
      <c r="BN204" s="105"/>
      <c r="BO204" s="105"/>
    </row>
    <row r="205" spans="1:67" s="106" customFormat="1" ht="15.75" thickBot="1" x14ac:dyDescent="0.3">
      <c r="A205" s="478"/>
      <c r="B205" s="229"/>
      <c r="C205" s="229"/>
      <c r="D205" s="229"/>
      <c r="E205" s="229"/>
      <c r="F205" s="734"/>
      <c r="G205" s="229"/>
      <c r="H205" s="229"/>
      <c r="I205" s="229"/>
      <c r="J205" s="229"/>
      <c r="K205" s="229"/>
      <c r="L205" s="753"/>
      <c r="M205" s="753"/>
      <c r="N205" s="229"/>
      <c r="O205" s="229"/>
      <c r="P205" s="229"/>
      <c r="Q205" s="229"/>
      <c r="R205" s="734"/>
      <c r="S205" s="229"/>
      <c r="T205" s="753"/>
      <c r="U205" s="753"/>
      <c r="V205" s="754"/>
      <c r="W205" s="229"/>
      <c r="X205" s="229"/>
      <c r="Y205" s="734"/>
      <c r="Z205" s="229"/>
      <c r="AA205" s="229"/>
      <c r="AB205" s="753"/>
      <c r="AC205" s="179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  <c r="BK205" s="105"/>
      <c r="BL205" s="105"/>
      <c r="BM205" s="105"/>
      <c r="BN205" s="105"/>
      <c r="BO205" s="105"/>
    </row>
    <row r="206" spans="1:67" s="106" customFormat="1" ht="30" x14ac:dyDescent="0.25">
      <c r="A206" s="3129" t="s">
        <v>1040</v>
      </c>
      <c r="B206" s="229" t="s">
        <v>1041</v>
      </c>
      <c r="C206" s="229" t="s">
        <v>1042</v>
      </c>
      <c r="D206" s="229" t="s">
        <v>6</v>
      </c>
      <c r="E206" s="229" t="s">
        <v>7</v>
      </c>
      <c r="F206" s="734">
        <v>40250000</v>
      </c>
      <c r="G206" s="229" t="s">
        <v>179</v>
      </c>
      <c r="H206" s="229"/>
      <c r="I206" s="229" t="s">
        <v>27</v>
      </c>
      <c r="J206" s="465" t="s">
        <v>1027</v>
      </c>
      <c r="K206" s="465" t="s">
        <v>1028</v>
      </c>
      <c r="L206" s="465" t="s">
        <v>179</v>
      </c>
      <c r="M206" s="465" t="s">
        <v>1029</v>
      </c>
      <c r="N206" s="465" t="s">
        <v>1030</v>
      </c>
      <c r="O206" s="465" t="s">
        <v>1031</v>
      </c>
      <c r="P206" s="465" t="s">
        <v>179</v>
      </c>
      <c r="Q206" s="486" t="s">
        <v>27</v>
      </c>
      <c r="R206" s="260" t="s">
        <v>179</v>
      </c>
      <c r="S206" s="465" t="s">
        <v>179</v>
      </c>
      <c r="T206" s="741" t="s">
        <v>1032</v>
      </c>
      <c r="U206" s="741" t="s">
        <v>1033</v>
      </c>
      <c r="V206" s="751" t="s">
        <v>365</v>
      </c>
      <c r="W206" s="465" t="s">
        <v>1034</v>
      </c>
      <c r="X206" s="465" t="s">
        <v>841</v>
      </c>
      <c r="Y206" s="260" t="s">
        <v>179</v>
      </c>
      <c r="Z206" s="465"/>
      <c r="AA206" s="465" t="s">
        <v>1043</v>
      </c>
      <c r="AB206" s="764" t="s">
        <v>1036</v>
      </c>
      <c r="AC206" s="3140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</row>
    <row r="207" spans="1:67" s="106" customFormat="1" x14ac:dyDescent="0.25">
      <c r="A207" s="3130"/>
      <c r="B207" s="224"/>
      <c r="C207" s="224"/>
      <c r="D207" s="224"/>
      <c r="E207" s="224"/>
      <c r="F207" s="257"/>
      <c r="G207" s="465"/>
      <c r="H207" s="465" t="s">
        <v>285</v>
      </c>
      <c r="I207" s="486" t="s">
        <v>31</v>
      </c>
      <c r="J207" s="465"/>
      <c r="K207" s="465"/>
      <c r="L207" s="465"/>
      <c r="M207" s="465"/>
      <c r="N207" s="465"/>
      <c r="O207" s="465"/>
      <c r="P207" s="465"/>
      <c r="Q207" s="486" t="s">
        <v>31</v>
      </c>
      <c r="R207" s="260"/>
      <c r="S207" s="465"/>
      <c r="T207" s="741"/>
      <c r="U207" s="741"/>
      <c r="V207" s="751"/>
      <c r="W207" s="465"/>
      <c r="X207" s="465"/>
      <c r="Y207" s="260"/>
      <c r="Z207" s="465"/>
      <c r="AA207" s="465" t="s">
        <v>365</v>
      </c>
      <c r="AB207" s="741" t="s">
        <v>365</v>
      </c>
      <c r="AC207" s="3140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  <c r="BK207" s="105"/>
      <c r="BL207" s="105"/>
      <c r="BM207" s="105"/>
      <c r="BN207" s="105"/>
      <c r="BO207" s="105"/>
    </row>
    <row r="208" spans="1:67" s="106" customFormat="1" ht="15.75" thickBot="1" x14ac:dyDescent="0.3">
      <c r="A208" s="478"/>
      <c r="B208" s="229"/>
      <c r="C208" s="229"/>
      <c r="D208" s="229"/>
      <c r="E208" s="229"/>
      <c r="F208" s="734"/>
      <c r="G208" s="229"/>
      <c r="H208" s="229"/>
      <c r="I208" s="229"/>
      <c r="J208" s="229"/>
      <c r="K208" s="229"/>
      <c r="L208" s="753"/>
      <c r="M208" s="753"/>
      <c r="N208" s="229"/>
      <c r="O208" s="229"/>
      <c r="P208" s="229"/>
      <c r="Q208" s="229"/>
      <c r="R208" s="734"/>
      <c r="S208" s="229"/>
      <c r="T208" s="753"/>
      <c r="U208" s="753"/>
      <c r="V208" s="754"/>
      <c r="W208" s="229"/>
      <c r="X208" s="229"/>
      <c r="Y208" s="734"/>
      <c r="Z208" s="229"/>
      <c r="AA208" s="229"/>
      <c r="AB208" s="753"/>
      <c r="AC208" s="179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  <c r="BK208" s="105"/>
      <c r="BL208" s="105"/>
      <c r="BM208" s="105"/>
      <c r="BN208" s="105"/>
      <c r="BO208" s="105"/>
    </row>
    <row r="209" spans="1:67" s="106" customFormat="1" ht="30" x14ac:dyDescent="0.25">
      <c r="A209" s="3129" t="s">
        <v>1044</v>
      </c>
      <c r="B209" s="229" t="s">
        <v>1045</v>
      </c>
      <c r="C209" s="229" t="s">
        <v>1046</v>
      </c>
      <c r="D209" s="229" t="s">
        <v>6</v>
      </c>
      <c r="E209" s="229" t="s">
        <v>7</v>
      </c>
      <c r="F209" s="734">
        <v>40250000</v>
      </c>
      <c r="G209" s="229" t="s">
        <v>179</v>
      </c>
      <c r="H209" s="229"/>
      <c r="I209" s="229" t="s">
        <v>27</v>
      </c>
      <c r="J209" s="465" t="s">
        <v>1027</v>
      </c>
      <c r="K209" s="465" t="s">
        <v>1028</v>
      </c>
      <c r="L209" s="465" t="s">
        <v>179</v>
      </c>
      <c r="M209" s="465" t="s">
        <v>1029</v>
      </c>
      <c r="N209" s="465" t="s">
        <v>1030</v>
      </c>
      <c r="O209" s="465" t="s">
        <v>1031</v>
      </c>
      <c r="P209" s="465" t="s">
        <v>179</v>
      </c>
      <c r="Q209" s="486" t="s">
        <v>27</v>
      </c>
      <c r="R209" s="260" t="s">
        <v>179</v>
      </c>
      <c r="S209" s="465" t="s">
        <v>179</v>
      </c>
      <c r="T209" s="741" t="s">
        <v>1032</v>
      </c>
      <c r="U209" s="741" t="s">
        <v>1033</v>
      </c>
      <c r="V209" s="751" t="s">
        <v>365</v>
      </c>
      <c r="W209" s="465" t="s">
        <v>1034</v>
      </c>
      <c r="X209" s="465" t="s">
        <v>841</v>
      </c>
      <c r="Y209" s="260" t="s">
        <v>179</v>
      </c>
      <c r="Z209" s="465" t="s">
        <v>1035</v>
      </c>
      <c r="AA209" s="465" t="s">
        <v>1043</v>
      </c>
      <c r="AB209" s="764" t="s">
        <v>765</v>
      </c>
      <c r="AC209" s="3140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  <c r="BJ209" s="105"/>
      <c r="BK209" s="105"/>
      <c r="BL209" s="105"/>
      <c r="BM209" s="105"/>
      <c r="BN209" s="105"/>
      <c r="BO209" s="105"/>
    </row>
    <row r="210" spans="1:67" s="106" customFormat="1" x14ac:dyDescent="0.25">
      <c r="A210" s="3130"/>
      <c r="B210" s="224"/>
      <c r="C210" s="224"/>
      <c r="D210" s="224"/>
      <c r="E210" s="224"/>
      <c r="F210" s="257"/>
      <c r="G210" s="465"/>
      <c r="H210" s="465" t="s">
        <v>285</v>
      </c>
      <c r="I210" s="486" t="s">
        <v>31</v>
      </c>
      <c r="J210" s="465"/>
      <c r="K210" s="465"/>
      <c r="L210" s="465"/>
      <c r="M210" s="465"/>
      <c r="N210" s="465"/>
      <c r="O210" s="465"/>
      <c r="P210" s="465"/>
      <c r="Q210" s="486" t="s">
        <v>31</v>
      </c>
      <c r="R210" s="260"/>
      <c r="S210" s="465"/>
      <c r="T210" s="741"/>
      <c r="U210" s="741"/>
      <c r="V210" s="751"/>
      <c r="W210" s="465"/>
      <c r="X210" s="465"/>
      <c r="Y210" s="260"/>
      <c r="Z210" s="465"/>
      <c r="AA210" s="465" t="s">
        <v>365</v>
      </c>
      <c r="AB210" s="741" t="s">
        <v>365</v>
      </c>
      <c r="AC210" s="3140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</row>
    <row r="211" spans="1:67" s="106" customFormat="1" ht="15.75" thickBot="1" x14ac:dyDescent="0.3">
      <c r="A211" s="478"/>
      <c r="B211" s="229"/>
      <c r="C211" s="229"/>
      <c r="D211" s="229"/>
      <c r="E211" s="229"/>
      <c r="F211" s="734" t="s">
        <v>365</v>
      </c>
      <c r="G211" s="229"/>
      <c r="H211" s="229"/>
      <c r="I211" s="229"/>
      <c r="J211" s="229"/>
      <c r="K211" s="229"/>
      <c r="L211" s="753"/>
      <c r="M211" s="753"/>
      <c r="N211" s="229"/>
      <c r="O211" s="229"/>
      <c r="P211" s="229"/>
      <c r="Q211" s="229"/>
      <c r="R211" s="734"/>
      <c r="S211" s="229"/>
      <c r="T211" s="753"/>
      <c r="U211" s="753"/>
      <c r="V211" s="754"/>
      <c r="W211" s="229"/>
      <c r="X211" s="229"/>
      <c r="Y211" s="734"/>
      <c r="Z211" s="229"/>
      <c r="AA211" s="229"/>
      <c r="AB211" s="753"/>
      <c r="AC211" s="179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</row>
    <row r="212" spans="1:67" s="106" customFormat="1" ht="30" x14ac:dyDescent="0.25">
      <c r="A212" s="3129" t="s">
        <v>1047</v>
      </c>
      <c r="B212" s="229" t="s">
        <v>1048</v>
      </c>
      <c r="C212" s="229" t="s">
        <v>1049</v>
      </c>
      <c r="D212" s="229" t="s">
        <v>6</v>
      </c>
      <c r="E212" s="229" t="s">
        <v>7</v>
      </c>
      <c r="F212" s="734">
        <v>25250000</v>
      </c>
      <c r="G212" s="229" t="s">
        <v>179</v>
      </c>
      <c r="H212" s="229"/>
      <c r="I212" s="229" t="s">
        <v>27</v>
      </c>
      <c r="J212" s="465" t="s">
        <v>1027</v>
      </c>
      <c r="K212" s="465" t="s">
        <v>1028</v>
      </c>
      <c r="L212" s="465" t="s">
        <v>179</v>
      </c>
      <c r="M212" s="465" t="s">
        <v>1029</v>
      </c>
      <c r="N212" s="465" t="s">
        <v>1030</v>
      </c>
      <c r="O212" s="465" t="s">
        <v>1031</v>
      </c>
      <c r="P212" s="465" t="s">
        <v>179</v>
      </c>
      <c r="Q212" s="486" t="s">
        <v>27</v>
      </c>
      <c r="R212" s="260" t="s">
        <v>179</v>
      </c>
      <c r="S212" s="465" t="s">
        <v>179</v>
      </c>
      <c r="T212" s="741" t="s">
        <v>1032</v>
      </c>
      <c r="U212" s="741" t="s">
        <v>1033</v>
      </c>
      <c r="V212" s="751" t="s">
        <v>365</v>
      </c>
      <c r="W212" s="465" t="s">
        <v>1034</v>
      </c>
      <c r="X212" s="465" t="s">
        <v>841</v>
      </c>
      <c r="Y212" s="260" t="s">
        <v>179</v>
      </c>
      <c r="Z212" s="465" t="s">
        <v>1035</v>
      </c>
      <c r="AA212" s="465" t="s">
        <v>1043</v>
      </c>
      <c r="AB212" s="764" t="s">
        <v>765</v>
      </c>
      <c r="AC212" s="3140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</row>
    <row r="213" spans="1:67" s="106" customFormat="1" x14ac:dyDescent="0.25">
      <c r="A213" s="3130"/>
      <c r="B213" s="224"/>
      <c r="C213" s="224"/>
      <c r="D213" s="224"/>
      <c r="E213" s="224"/>
      <c r="F213" s="257"/>
      <c r="G213" s="465"/>
      <c r="H213" s="465" t="s">
        <v>285</v>
      </c>
      <c r="I213" s="486" t="s">
        <v>31</v>
      </c>
      <c r="J213" s="465"/>
      <c r="K213" s="465"/>
      <c r="L213" s="465"/>
      <c r="M213" s="465"/>
      <c r="N213" s="465"/>
      <c r="O213" s="465"/>
      <c r="P213" s="465"/>
      <c r="Q213" s="486" t="s">
        <v>31</v>
      </c>
      <c r="R213" s="260"/>
      <c r="S213" s="465"/>
      <c r="T213" s="741"/>
      <c r="U213" s="741"/>
      <c r="V213" s="751"/>
      <c r="W213" s="465"/>
      <c r="X213" s="465" t="s">
        <v>365</v>
      </c>
      <c r="Y213" s="260"/>
      <c r="Z213" s="465" t="s">
        <v>365</v>
      </c>
      <c r="AA213" s="465" t="s">
        <v>365</v>
      </c>
      <c r="AB213" s="764" t="s">
        <v>365</v>
      </c>
      <c r="AC213" s="3140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  <c r="BK213" s="105"/>
      <c r="BL213" s="105"/>
      <c r="BM213" s="105"/>
      <c r="BN213" s="105"/>
      <c r="BO213" s="105"/>
    </row>
    <row r="214" spans="1:67" s="106" customFormat="1" ht="15.75" thickBot="1" x14ac:dyDescent="0.3">
      <c r="A214" s="745" t="s">
        <v>365</v>
      </c>
      <c r="B214" s="746"/>
      <c r="C214" s="746"/>
      <c r="D214" s="746"/>
      <c r="E214" s="746"/>
      <c r="F214" s="767"/>
      <c r="G214" s="746"/>
      <c r="H214" s="746"/>
      <c r="I214" s="746"/>
      <c r="J214" s="746"/>
      <c r="K214" s="746"/>
      <c r="L214" s="768"/>
      <c r="M214" s="768"/>
      <c r="N214" s="746"/>
      <c r="O214" s="746"/>
      <c r="P214" s="746"/>
      <c r="Q214" s="746"/>
      <c r="R214" s="767"/>
      <c r="S214" s="746"/>
      <c r="T214" s="768"/>
      <c r="U214" s="768"/>
      <c r="V214" s="769"/>
      <c r="W214" s="746"/>
      <c r="X214" s="746"/>
      <c r="Y214" s="767"/>
      <c r="Z214" s="746"/>
      <c r="AA214" s="746"/>
      <c r="AB214" s="768"/>
      <c r="AC214" s="107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</row>
    <row r="215" spans="1:67" s="106" customFormat="1" ht="30" x14ac:dyDescent="0.25">
      <c r="A215" s="3129" t="s">
        <v>1050</v>
      </c>
      <c r="B215" s="229" t="s">
        <v>1051</v>
      </c>
      <c r="C215" s="229" t="s">
        <v>1052</v>
      </c>
      <c r="D215" s="229" t="s">
        <v>6</v>
      </c>
      <c r="E215" s="229" t="s">
        <v>7</v>
      </c>
      <c r="F215" s="734">
        <v>25250000</v>
      </c>
      <c r="G215" s="229" t="s">
        <v>179</v>
      </c>
      <c r="H215" s="229"/>
      <c r="I215" s="229" t="s">
        <v>27</v>
      </c>
      <c r="J215" s="465" t="s">
        <v>1027</v>
      </c>
      <c r="K215" s="465" t="s">
        <v>1028</v>
      </c>
      <c r="L215" s="465" t="s">
        <v>179</v>
      </c>
      <c r="M215" s="465" t="s">
        <v>1029</v>
      </c>
      <c r="N215" s="465" t="s">
        <v>1030</v>
      </c>
      <c r="O215" s="465" t="s">
        <v>1031</v>
      </c>
      <c r="P215" s="465" t="s">
        <v>179</v>
      </c>
      <c r="Q215" s="486" t="s">
        <v>27</v>
      </c>
      <c r="R215" s="260" t="s">
        <v>179</v>
      </c>
      <c r="S215" s="465" t="s">
        <v>179</v>
      </c>
      <c r="T215" s="741" t="s">
        <v>1032</v>
      </c>
      <c r="U215" s="741" t="s">
        <v>1033</v>
      </c>
      <c r="V215" s="751" t="s">
        <v>365</v>
      </c>
      <c r="W215" s="465" t="s">
        <v>1034</v>
      </c>
      <c r="X215" s="465" t="s">
        <v>841</v>
      </c>
      <c r="Y215" s="260" t="s">
        <v>179</v>
      </c>
      <c r="Z215" s="465" t="s">
        <v>1035</v>
      </c>
      <c r="AA215" s="465" t="s">
        <v>1043</v>
      </c>
      <c r="AB215" s="764" t="s">
        <v>765</v>
      </c>
      <c r="AC215" s="3140" t="s">
        <v>847</v>
      </c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</row>
    <row r="216" spans="1:67" s="106" customFormat="1" x14ac:dyDescent="0.25">
      <c r="A216" s="3130"/>
      <c r="B216" s="224"/>
      <c r="C216" s="224"/>
      <c r="D216" s="224"/>
      <c r="E216" s="224"/>
      <c r="F216" s="257"/>
      <c r="G216" s="465"/>
      <c r="H216" s="465" t="s">
        <v>285</v>
      </c>
      <c r="I216" s="486" t="s">
        <v>31</v>
      </c>
      <c r="J216" s="465"/>
      <c r="K216" s="465"/>
      <c r="L216" s="465"/>
      <c r="M216" s="465"/>
      <c r="N216" s="465"/>
      <c r="O216" s="465"/>
      <c r="P216" s="465"/>
      <c r="Q216" s="486" t="s">
        <v>31</v>
      </c>
      <c r="R216" s="260"/>
      <c r="S216" s="465"/>
      <c r="T216" s="741"/>
      <c r="U216" s="741"/>
      <c r="V216" s="751"/>
      <c r="W216" s="465"/>
      <c r="X216" s="465" t="s">
        <v>365</v>
      </c>
      <c r="Y216" s="260"/>
      <c r="Z216" s="465" t="s">
        <v>365</v>
      </c>
      <c r="AA216" s="465" t="s">
        <v>365</v>
      </c>
      <c r="AB216" s="764" t="s">
        <v>365</v>
      </c>
      <c r="AC216" s="3140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</row>
    <row r="217" spans="1:67" s="106" customFormat="1" x14ac:dyDescent="0.25">
      <c r="A217" s="770"/>
      <c r="B217" s="771"/>
      <c r="C217" s="772"/>
      <c r="D217" s="772"/>
      <c r="E217" s="772"/>
      <c r="F217" s="773"/>
      <c r="G217" s="772"/>
      <c r="H217" s="772"/>
      <c r="I217" s="772"/>
      <c r="J217" s="772"/>
      <c r="K217" s="772"/>
      <c r="L217" s="772"/>
      <c r="M217" s="772"/>
      <c r="N217" s="774"/>
      <c r="O217" s="774"/>
      <c r="P217" s="774"/>
      <c r="Q217" s="774"/>
      <c r="R217" s="775"/>
      <c r="S217" s="774"/>
      <c r="T217" s="771"/>
      <c r="U217" s="772"/>
      <c r="V217" s="772"/>
      <c r="W217" s="774"/>
      <c r="X217" s="774"/>
      <c r="Y217" s="775"/>
      <c r="Z217" s="774"/>
      <c r="AA217" s="774"/>
      <c r="AB217" s="771"/>
      <c r="AC217" s="108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5"/>
      <c r="BN217" s="105"/>
      <c r="BO217" s="105"/>
    </row>
    <row r="218" spans="1:67" s="106" customFormat="1" ht="30" x14ac:dyDescent="0.25">
      <c r="A218" s="3087" t="s">
        <v>1053</v>
      </c>
      <c r="B218" s="224" t="s">
        <v>1054</v>
      </c>
      <c r="C218" s="224" t="s">
        <v>1055</v>
      </c>
      <c r="D218" s="224" t="s">
        <v>6</v>
      </c>
      <c r="E218" s="224" t="s">
        <v>7</v>
      </c>
      <c r="F218" s="257">
        <v>44561682</v>
      </c>
      <c r="G218" s="224" t="s">
        <v>811</v>
      </c>
      <c r="H218" s="224" t="s">
        <v>285</v>
      </c>
      <c r="I218" s="229" t="s">
        <v>27</v>
      </c>
      <c r="J218" s="224" t="s">
        <v>1027</v>
      </c>
      <c r="K218" s="224" t="s">
        <v>1028</v>
      </c>
      <c r="L218" s="224" t="s">
        <v>179</v>
      </c>
      <c r="M218" s="224" t="s">
        <v>1029</v>
      </c>
      <c r="N218" s="224" t="s">
        <v>1030</v>
      </c>
      <c r="O218" s="224" t="s">
        <v>1031</v>
      </c>
      <c r="P218" s="224" t="s">
        <v>179</v>
      </c>
      <c r="Q218" s="229" t="s">
        <v>27</v>
      </c>
      <c r="R218" s="257" t="s">
        <v>179</v>
      </c>
      <c r="S218" s="224" t="s">
        <v>179</v>
      </c>
      <c r="T218" s="224" t="s">
        <v>1032</v>
      </c>
      <c r="U218" s="224" t="s">
        <v>1033</v>
      </c>
      <c r="V218" s="224" t="s">
        <v>365</v>
      </c>
      <c r="W218" s="224" t="s">
        <v>1034</v>
      </c>
      <c r="X218" s="224" t="s">
        <v>841</v>
      </c>
      <c r="Y218" s="257" t="s">
        <v>179</v>
      </c>
      <c r="Z218" s="224" t="s">
        <v>1035</v>
      </c>
      <c r="AA218" s="224" t="s">
        <v>1043</v>
      </c>
      <c r="AB218" s="224" t="s">
        <v>765</v>
      </c>
      <c r="AC218" s="3142" t="s">
        <v>847</v>
      </c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5"/>
      <c r="BN218" s="105"/>
      <c r="BO218" s="105"/>
    </row>
    <row r="219" spans="1:67" s="106" customFormat="1" x14ac:dyDescent="0.25">
      <c r="A219" s="2965"/>
      <c r="B219" s="224"/>
      <c r="C219" s="224"/>
      <c r="D219" s="224"/>
      <c r="E219" s="224"/>
      <c r="F219" s="257"/>
      <c r="G219" s="465"/>
      <c r="H219" s="224"/>
      <c r="I219" s="478"/>
      <c r="J219" s="465"/>
      <c r="K219" s="465"/>
      <c r="L219" s="465"/>
      <c r="M219" s="465" t="s">
        <v>365</v>
      </c>
      <c r="N219" s="465"/>
      <c r="O219" s="465"/>
      <c r="P219" s="465"/>
      <c r="Q219" s="486" t="s">
        <v>31</v>
      </c>
      <c r="R219" s="260"/>
      <c r="S219" s="465"/>
      <c r="T219" s="741"/>
      <c r="U219" s="741"/>
      <c r="V219" s="751"/>
      <c r="W219" s="465"/>
      <c r="X219" s="465" t="s">
        <v>365</v>
      </c>
      <c r="Y219" s="260"/>
      <c r="Z219" s="465" t="s">
        <v>365</v>
      </c>
      <c r="AA219" s="465" t="s">
        <v>365</v>
      </c>
      <c r="AB219" s="764" t="s">
        <v>365</v>
      </c>
      <c r="AC219" s="3140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5"/>
      <c r="BN219" s="105"/>
      <c r="BO219" s="105"/>
    </row>
    <row r="220" spans="1:67" s="106" customFormat="1" x14ac:dyDescent="0.25">
      <c r="A220" s="478"/>
      <c r="B220" s="229"/>
      <c r="C220" s="229"/>
      <c r="D220" s="229"/>
      <c r="E220" s="229"/>
      <c r="F220" s="734"/>
      <c r="G220" s="229"/>
      <c r="H220" s="229"/>
      <c r="I220" s="229"/>
      <c r="J220" s="229"/>
      <c r="K220" s="753"/>
      <c r="L220" s="753"/>
      <c r="M220" s="229"/>
      <c r="N220" s="229"/>
      <c r="O220" s="229"/>
      <c r="P220" s="229"/>
      <c r="Q220" s="229"/>
      <c r="R220" s="734"/>
      <c r="S220" s="229"/>
      <c r="T220" s="753"/>
      <c r="U220" s="753"/>
      <c r="V220" s="754"/>
      <c r="W220" s="229"/>
      <c r="X220" s="229"/>
      <c r="Y220" s="734"/>
      <c r="Z220" s="229"/>
      <c r="AA220" s="229"/>
      <c r="AB220" s="753"/>
      <c r="AC220" s="179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5"/>
      <c r="BN220" s="105"/>
      <c r="BO220" s="105"/>
    </row>
    <row r="221" spans="1:67" s="106" customFormat="1" ht="30" x14ac:dyDescent="0.25">
      <c r="A221" s="3138" t="s">
        <v>1056</v>
      </c>
      <c r="B221" s="224" t="s">
        <v>1057</v>
      </c>
      <c r="C221" s="224" t="s">
        <v>1058</v>
      </c>
      <c r="D221" s="224" t="s">
        <v>6</v>
      </c>
      <c r="E221" s="224" t="s">
        <v>7</v>
      </c>
      <c r="F221" s="257">
        <v>2889757588</v>
      </c>
      <c r="G221" s="465"/>
      <c r="H221" s="224"/>
      <c r="I221" s="478" t="s">
        <v>27</v>
      </c>
      <c r="J221" s="465" t="s">
        <v>1027</v>
      </c>
      <c r="K221" s="465" t="s">
        <v>1028</v>
      </c>
      <c r="L221" s="465" t="s">
        <v>179</v>
      </c>
      <c r="M221" s="465" t="s">
        <v>1029</v>
      </c>
      <c r="N221" s="465" t="s">
        <v>1030</v>
      </c>
      <c r="O221" s="465" t="s">
        <v>1031</v>
      </c>
      <c r="P221" s="465" t="s">
        <v>179</v>
      </c>
      <c r="Q221" s="486" t="s">
        <v>27</v>
      </c>
      <c r="R221" s="260" t="s">
        <v>179</v>
      </c>
      <c r="S221" s="465" t="s">
        <v>179</v>
      </c>
      <c r="T221" s="741" t="s">
        <v>1032</v>
      </c>
      <c r="U221" s="741" t="s">
        <v>1033</v>
      </c>
      <c r="V221" s="751" t="s">
        <v>365</v>
      </c>
      <c r="W221" s="465" t="s">
        <v>1034</v>
      </c>
      <c r="X221" s="465" t="s">
        <v>841</v>
      </c>
      <c r="Y221" s="260" t="s">
        <v>179</v>
      </c>
      <c r="Z221" s="465" t="s">
        <v>1035</v>
      </c>
      <c r="AA221" s="755"/>
      <c r="AB221" s="759"/>
      <c r="AC221" s="3140" t="s">
        <v>1059</v>
      </c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5"/>
      <c r="BN221" s="105"/>
      <c r="BO221" s="105"/>
    </row>
    <row r="222" spans="1:67" s="106" customFormat="1" x14ac:dyDescent="0.25">
      <c r="A222" s="3130"/>
      <c r="B222" s="224"/>
      <c r="C222" s="224"/>
      <c r="D222" s="224"/>
      <c r="E222" s="224"/>
      <c r="F222" s="257" t="s">
        <v>365</v>
      </c>
      <c r="G222" s="465"/>
      <c r="H222" s="224" t="s">
        <v>576</v>
      </c>
      <c r="I222" s="478" t="s">
        <v>31</v>
      </c>
      <c r="J222" s="224"/>
      <c r="K222" s="224"/>
      <c r="L222" s="224"/>
      <c r="M222" s="224"/>
      <c r="N222" s="224"/>
      <c r="O222" s="224"/>
      <c r="P222" s="224"/>
      <c r="Q222" s="478" t="s">
        <v>31</v>
      </c>
      <c r="R222" s="257"/>
      <c r="S222" s="224"/>
      <c r="T222" s="224"/>
      <c r="U222" s="759"/>
      <c r="V222" s="758"/>
      <c r="W222" s="755"/>
      <c r="X222" s="755"/>
      <c r="Y222" s="760"/>
      <c r="Z222" s="755"/>
      <c r="AA222" s="755" t="s">
        <v>1060</v>
      </c>
      <c r="AB222" s="764" t="s">
        <v>1061</v>
      </c>
      <c r="AC222" s="3140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5"/>
      <c r="BN222" s="105"/>
      <c r="BO222" s="105"/>
    </row>
    <row r="223" spans="1:67" s="106" customFormat="1" x14ac:dyDescent="0.25">
      <c r="A223" s="478"/>
      <c r="B223" s="229"/>
      <c r="C223" s="229"/>
      <c r="D223" s="229"/>
      <c r="E223" s="229"/>
      <c r="F223" s="734"/>
      <c r="G223" s="229"/>
      <c r="H223" s="229"/>
      <c r="I223" s="229"/>
      <c r="J223" s="229"/>
      <c r="K223" s="753"/>
      <c r="L223" s="753"/>
      <c r="M223" s="229"/>
      <c r="N223" s="229"/>
      <c r="O223" s="229"/>
      <c r="P223" s="229"/>
      <c r="Q223" s="229"/>
      <c r="R223" s="734"/>
      <c r="S223" s="229"/>
      <c r="T223" s="753"/>
      <c r="U223" s="753"/>
      <c r="V223" s="754"/>
      <c r="W223" s="229"/>
      <c r="X223" s="229"/>
      <c r="Y223" s="734"/>
      <c r="Z223" s="229"/>
      <c r="AA223" s="229"/>
      <c r="AB223" s="753"/>
      <c r="AC223" s="179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5"/>
      <c r="BN223" s="105"/>
      <c r="BO223" s="105"/>
    </row>
    <row r="224" spans="1:67" s="106" customFormat="1" ht="30" x14ac:dyDescent="0.25">
      <c r="A224" s="3138" t="s">
        <v>1062</v>
      </c>
      <c r="B224" s="224" t="s">
        <v>1063</v>
      </c>
      <c r="C224" s="224" t="s">
        <v>1064</v>
      </c>
      <c r="D224" s="224" t="s">
        <v>6</v>
      </c>
      <c r="E224" s="224" t="s">
        <v>7</v>
      </c>
      <c r="F224" s="257">
        <v>432113325</v>
      </c>
      <c r="G224" s="465" t="s">
        <v>811</v>
      </c>
      <c r="H224" s="465"/>
      <c r="I224" s="486" t="s">
        <v>27</v>
      </c>
      <c r="J224" s="465" t="s">
        <v>1027</v>
      </c>
      <c r="K224" s="465" t="s">
        <v>1028</v>
      </c>
      <c r="L224" s="465" t="s">
        <v>179</v>
      </c>
      <c r="M224" s="465" t="s">
        <v>1029</v>
      </c>
      <c r="N224" s="465" t="s">
        <v>1030</v>
      </c>
      <c r="O224" s="465" t="s">
        <v>1031</v>
      </c>
      <c r="P224" s="465" t="s">
        <v>179</v>
      </c>
      <c r="Q224" s="486" t="s">
        <v>27</v>
      </c>
      <c r="R224" s="260" t="s">
        <v>179</v>
      </c>
      <c r="S224" s="465" t="s">
        <v>179</v>
      </c>
      <c r="T224" s="741" t="s">
        <v>1032</v>
      </c>
      <c r="U224" s="741" t="s">
        <v>1033</v>
      </c>
      <c r="V224" s="751" t="s">
        <v>365</v>
      </c>
      <c r="W224" s="465" t="s">
        <v>1034</v>
      </c>
      <c r="X224" s="465" t="s">
        <v>841</v>
      </c>
      <c r="Y224" s="260" t="s">
        <v>179</v>
      </c>
      <c r="Z224" s="465" t="s">
        <v>1035</v>
      </c>
      <c r="AA224" s="465" t="s">
        <v>764</v>
      </c>
      <c r="AB224" s="764" t="s">
        <v>1036</v>
      </c>
      <c r="AC224" s="179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5"/>
      <c r="BN224" s="105"/>
      <c r="BO224" s="105"/>
    </row>
    <row r="225" spans="1:67" s="106" customFormat="1" x14ac:dyDescent="0.25">
      <c r="A225" s="3130"/>
      <c r="B225" s="224"/>
      <c r="C225" s="224" t="s">
        <v>365</v>
      </c>
      <c r="D225" s="224"/>
      <c r="E225" s="224"/>
      <c r="F225" s="257" t="s">
        <v>365</v>
      </c>
      <c r="G225" s="465"/>
      <c r="H225" s="224" t="s">
        <v>124</v>
      </c>
      <c r="I225" s="478" t="s">
        <v>31</v>
      </c>
      <c r="J225" s="224"/>
      <c r="K225" s="224"/>
      <c r="L225" s="224"/>
      <c r="M225" s="224"/>
      <c r="N225" s="224"/>
      <c r="O225" s="224"/>
      <c r="P225" s="224"/>
      <c r="Q225" s="478" t="s">
        <v>31</v>
      </c>
      <c r="R225" s="257"/>
      <c r="S225" s="224"/>
      <c r="T225" s="224"/>
      <c r="U225" s="759"/>
      <c r="V225" s="758"/>
      <c r="W225" s="755"/>
      <c r="X225" s="755"/>
      <c r="Y225" s="760"/>
      <c r="Z225" s="755"/>
      <c r="AA225" s="755" t="s">
        <v>365</v>
      </c>
      <c r="AB225" s="764" t="s">
        <v>365</v>
      </c>
      <c r="AC225" s="179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</row>
    <row r="226" spans="1:67" s="106" customFormat="1" x14ac:dyDescent="0.25">
      <c r="A226" s="478"/>
      <c r="B226" s="229"/>
      <c r="C226" s="229" t="s">
        <v>365</v>
      </c>
      <c r="D226" s="229"/>
      <c r="E226" s="229"/>
      <c r="F226" s="734"/>
      <c r="G226" s="229"/>
      <c r="H226" s="229"/>
      <c r="I226" s="229"/>
      <c r="J226" s="229"/>
      <c r="K226" s="753"/>
      <c r="L226" s="753"/>
      <c r="M226" s="229"/>
      <c r="N226" s="229"/>
      <c r="O226" s="229"/>
      <c r="P226" s="229"/>
      <c r="Q226" s="229"/>
      <c r="R226" s="734"/>
      <c r="S226" s="229"/>
      <c r="T226" s="753"/>
      <c r="U226" s="753"/>
      <c r="V226" s="754"/>
      <c r="W226" s="229"/>
      <c r="X226" s="229"/>
      <c r="Y226" s="734"/>
      <c r="Z226" s="229"/>
      <c r="AA226" s="229"/>
      <c r="AB226" s="753"/>
      <c r="AC226" s="179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</row>
    <row r="227" spans="1:67" s="106" customFormat="1" ht="30" x14ac:dyDescent="0.25">
      <c r="A227" s="3138" t="s">
        <v>1065</v>
      </c>
      <c r="B227" s="224" t="s">
        <v>1066</v>
      </c>
      <c r="C227" s="224" t="s">
        <v>1067</v>
      </c>
      <c r="D227" s="224" t="s">
        <v>6</v>
      </c>
      <c r="E227" s="224" t="s">
        <v>7</v>
      </c>
      <c r="F227" s="257">
        <v>178131325</v>
      </c>
      <c r="G227" s="465" t="s">
        <v>811</v>
      </c>
      <c r="H227" s="465"/>
      <c r="I227" s="486" t="s">
        <v>27</v>
      </c>
      <c r="J227" s="465" t="s">
        <v>1027</v>
      </c>
      <c r="K227" s="465" t="s">
        <v>1028</v>
      </c>
      <c r="L227" s="465" t="s">
        <v>179</v>
      </c>
      <c r="M227" s="465" t="s">
        <v>1029</v>
      </c>
      <c r="N227" s="465" t="s">
        <v>1030</v>
      </c>
      <c r="O227" s="465" t="s">
        <v>1031</v>
      </c>
      <c r="P227" s="465" t="s">
        <v>179</v>
      </c>
      <c r="Q227" s="486" t="s">
        <v>27</v>
      </c>
      <c r="R227" s="260" t="s">
        <v>179</v>
      </c>
      <c r="S227" s="465" t="s">
        <v>179</v>
      </c>
      <c r="T227" s="741" t="s">
        <v>1032</v>
      </c>
      <c r="U227" s="741" t="s">
        <v>1033</v>
      </c>
      <c r="V227" s="751" t="s">
        <v>365</v>
      </c>
      <c r="W227" s="465" t="s">
        <v>1034</v>
      </c>
      <c r="X227" s="465" t="s">
        <v>841</v>
      </c>
      <c r="Y227" s="260" t="s">
        <v>179</v>
      </c>
      <c r="Z227" s="465" t="s">
        <v>1035</v>
      </c>
      <c r="AA227" s="465" t="s">
        <v>764</v>
      </c>
      <c r="AB227" s="764" t="s">
        <v>1036</v>
      </c>
      <c r="AC227" s="179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</row>
    <row r="228" spans="1:67" s="105" customFormat="1" x14ac:dyDescent="0.25">
      <c r="A228" s="3130"/>
      <c r="B228" s="224"/>
      <c r="C228" s="224" t="s">
        <v>365</v>
      </c>
      <c r="D228" s="224"/>
      <c r="E228" s="224"/>
      <c r="F228" s="257" t="s">
        <v>365</v>
      </c>
      <c r="G228" s="465"/>
      <c r="H228" s="224" t="s">
        <v>124</v>
      </c>
      <c r="I228" s="478" t="s">
        <v>31</v>
      </c>
      <c r="J228" s="224"/>
      <c r="K228" s="224"/>
      <c r="L228" s="224"/>
      <c r="M228" s="224"/>
      <c r="N228" s="224"/>
      <c r="O228" s="224"/>
      <c r="P228" s="224"/>
      <c r="Q228" s="486" t="s">
        <v>31</v>
      </c>
      <c r="R228" s="257"/>
      <c r="S228" s="224"/>
      <c r="T228" s="224"/>
      <c r="U228" s="759"/>
      <c r="V228" s="758"/>
      <c r="W228" s="755"/>
      <c r="X228" s="755"/>
      <c r="Y228" s="760"/>
      <c r="Z228" s="755"/>
      <c r="AA228" s="755" t="s">
        <v>365</v>
      </c>
      <c r="AB228" s="764" t="s">
        <v>365</v>
      </c>
      <c r="AC228" s="179"/>
    </row>
    <row r="229" spans="1:67" s="105" customFormat="1" x14ac:dyDescent="0.25">
      <c r="A229" s="478"/>
      <c r="B229" s="229"/>
      <c r="C229" s="229" t="s">
        <v>365</v>
      </c>
      <c r="D229" s="229"/>
      <c r="E229" s="229"/>
      <c r="F229" s="734"/>
      <c r="G229" s="229"/>
      <c r="H229" s="229"/>
      <c r="I229" s="229"/>
      <c r="J229" s="229"/>
      <c r="K229" s="753"/>
      <c r="L229" s="753"/>
      <c r="M229" s="229"/>
      <c r="N229" s="229"/>
      <c r="O229" s="229"/>
      <c r="P229" s="229"/>
      <c r="Q229" s="229"/>
      <c r="R229" s="734"/>
      <c r="S229" s="229"/>
      <c r="T229" s="753"/>
      <c r="U229" s="753"/>
      <c r="V229" s="754"/>
      <c r="W229" s="229"/>
      <c r="X229" s="229"/>
      <c r="Y229" s="734"/>
      <c r="Z229" s="229"/>
      <c r="AA229" s="229"/>
      <c r="AB229" s="753"/>
      <c r="AC229" s="179"/>
    </row>
    <row r="230" spans="1:67" s="105" customFormat="1" x14ac:dyDescent="0.25">
      <c r="Z230" s="773"/>
    </row>
    <row r="231" spans="1:67" s="105" customFormat="1" x14ac:dyDescent="0.25">
      <c r="Z231" s="773"/>
    </row>
  </sheetData>
  <mergeCells count="124">
    <mergeCell ref="A224:A225"/>
    <mergeCell ref="A227:A228"/>
    <mergeCell ref="A215:A216"/>
    <mergeCell ref="AC215:AC216"/>
    <mergeCell ref="A218:A219"/>
    <mergeCell ref="AC218:AC219"/>
    <mergeCell ref="A221:A222"/>
    <mergeCell ref="AC221:AC222"/>
    <mergeCell ref="A206:A207"/>
    <mergeCell ref="AC206:AC207"/>
    <mergeCell ref="A209:A210"/>
    <mergeCell ref="AC209:AC210"/>
    <mergeCell ref="A212:A213"/>
    <mergeCell ref="AC212:AC213"/>
    <mergeCell ref="A197:A198"/>
    <mergeCell ref="A200:A201"/>
    <mergeCell ref="AC200:AC201"/>
    <mergeCell ref="A203:A204"/>
    <mergeCell ref="AC203:AC204"/>
    <mergeCell ref="A182:A183"/>
    <mergeCell ref="A185:A186"/>
    <mergeCell ref="A188:A189"/>
    <mergeCell ref="AC188:AC189"/>
    <mergeCell ref="A191:A192"/>
    <mergeCell ref="A194:A195"/>
    <mergeCell ref="AC194:AC195"/>
    <mergeCell ref="A170:A171"/>
    <mergeCell ref="A173:A174"/>
    <mergeCell ref="AC173:AC174"/>
    <mergeCell ref="A176:A177"/>
    <mergeCell ref="A179:A180"/>
    <mergeCell ref="AC179:AC180"/>
    <mergeCell ref="A161:A162"/>
    <mergeCell ref="AC161:AC162"/>
    <mergeCell ref="A164:A165"/>
    <mergeCell ref="AC164:AC165"/>
    <mergeCell ref="A167:A168"/>
    <mergeCell ref="AC167:AC168"/>
    <mergeCell ref="A149:A150"/>
    <mergeCell ref="AC149:AC150"/>
    <mergeCell ref="AC152:AC153"/>
    <mergeCell ref="A155:A156"/>
    <mergeCell ref="AC155:AC156"/>
    <mergeCell ref="A158:A159"/>
    <mergeCell ref="AC158:AC159"/>
    <mergeCell ref="A140:A141"/>
    <mergeCell ref="AC140:AC141"/>
    <mergeCell ref="A143:A144"/>
    <mergeCell ref="AC143:AC144"/>
    <mergeCell ref="A146:A147"/>
    <mergeCell ref="AC146:AC147"/>
    <mergeCell ref="A131:A132"/>
    <mergeCell ref="AC131:AC132"/>
    <mergeCell ref="A134:A135"/>
    <mergeCell ref="AC134:AC135"/>
    <mergeCell ref="A137:A138"/>
    <mergeCell ref="AC137:AC138"/>
    <mergeCell ref="A122:A123"/>
    <mergeCell ref="A125:A126"/>
    <mergeCell ref="AC125:AC126"/>
    <mergeCell ref="A128:A129"/>
    <mergeCell ref="AC128:AC129"/>
    <mergeCell ref="A116:A117"/>
    <mergeCell ref="A119:A120"/>
    <mergeCell ref="A32:H32"/>
    <mergeCell ref="A107:A108"/>
    <mergeCell ref="AC107:AC108"/>
    <mergeCell ref="A110:A111"/>
    <mergeCell ref="AC110:AC111"/>
    <mergeCell ref="A113:A114"/>
    <mergeCell ref="AC113:AC114"/>
    <mergeCell ref="A95:A96"/>
    <mergeCell ref="A98:A99"/>
    <mergeCell ref="AC98:AC99"/>
    <mergeCell ref="A101:A102"/>
    <mergeCell ref="A104:A105"/>
    <mergeCell ref="A86:A87"/>
    <mergeCell ref="AC86:AC87"/>
    <mergeCell ref="A89:A90"/>
    <mergeCell ref="A92:A93"/>
    <mergeCell ref="AC92:AC93"/>
    <mergeCell ref="A77:A78"/>
    <mergeCell ref="AC77:AC78"/>
    <mergeCell ref="A80:A81"/>
    <mergeCell ref="AC80:AC81"/>
    <mergeCell ref="A83:A84"/>
    <mergeCell ref="AC83:AC84"/>
    <mergeCell ref="A68:A69"/>
    <mergeCell ref="AC68:AC69"/>
    <mergeCell ref="A71:A72"/>
    <mergeCell ref="AC71:AC72"/>
    <mergeCell ref="A74:A75"/>
    <mergeCell ref="AC74:AC75"/>
    <mergeCell ref="A59:A60"/>
    <mergeCell ref="AC59:AC60"/>
    <mergeCell ref="A62:A63"/>
    <mergeCell ref="AC62:AC63"/>
    <mergeCell ref="A65:A66"/>
    <mergeCell ref="AC65:AC66"/>
    <mergeCell ref="A49:A50"/>
    <mergeCell ref="AC49:AC50"/>
    <mergeCell ref="AC52:AC54"/>
    <mergeCell ref="A56:A57"/>
    <mergeCell ref="AC56:AC57"/>
    <mergeCell ref="A41:A42"/>
    <mergeCell ref="AC41:AC42"/>
    <mergeCell ref="A44:A45"/>
    <mergeCell ref="AC44:AC45"/>
    <mergeCell ref="A46:A47"/>
    <mergeCell ref="AC46:AC47"/>
    <mergeCell ref="U3:W3"/>
    <mergeCell ref="X3:AA3"/>
    <mergeCell ref="A5:A6"/>
    <mergeCell ref="D9:D27"/>
    <mergeCell ref="J32:K33"/>
    <mergeCell ref="A38:A39"/>
    <mergeCell ref="AC38:AC39"/>
    <mergeCell ref="H2:I3"/>
    <mergeCell ref="F3:G3"/>
    <mergeCell ref="J3:K3"/>
    <mergeCell ref="L3:M3"/>
    <mergeCell ref="N3:R3"/>
    <mergeCell ref="S3:T3"/>
    <mergeCell ref="L32:N32"/>
  </mergeCells>
  <pageMargins left="0.25" right="0.25" top="0.75" bottom="0.75" header="0.3" footer="0.3"/>
  <pageSetup paperSize="8" scale="80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9"/>
  <sheetViews>
    <sheetView view="pageBreakPreview" zoomScale="47" zoomScaleNormal="57" zoomScaleSheetLayoutView="47" workbookViewId="0">
      <selection activeCell="B17" sqref="B17"/>
    </sheetView>
  </sheetViews>
  <sheetFormatPr defaultRowHeight="18.75" x14ac:dyDescent="0.25"/>
  <cols>
    <col min="1" max="1" width="46.5703125" style="427" customWidth="1"/>
    <col min="2" max="2" width="18.140625" style="2793" customWidth="1"/>
    <col min="3" max="3" width="19.7109375" style="427" customWidth="1"/>
    <col min="4" max="4" width="22.28515625" style="824" customWidth="1"/>
    <col min="5" max="5" width="18.85546875" style="427" customWidth="1"/>
    <col min="6" max="6" width="27" style="427" customWidth="1"/>
    <col min="7" max="7" width="24.7109375" style="427" customWidth="1"/>
    <col min="8" max="8" width="26.28515625" style="427" customWidth="1"/>
    <col min="9" max="9" width="29.42578125" style="427" customWidth="1"/>
    <col min="10" max="10" width="30.42578125" style="427" customWidth="1"/>
    <col min="11" max="11" width="34.7109375" style="427" customWidth="1"/>
    <col min="12" max="12" width="31.140625" style="427" customWidth="1"/>
    <col min="13" max="13" width="28.5703125" style="427" customWidth="1"/>
    <col min="14" max="14" width="37.42578125" style="427" customWidth="1"/>
    <col min="15" max="15" width="34.5703125" style="427" customWidth="1"/>
    <col min="16" max="16" width="38.85546875" style="427" customWidth="1"/>
    <col min="17" max="17" width="26.28515625" style="427" customWidth="1"/>
    <col min="18" max="18" width="27.140625" style="427" customWidth="1"/>
    <col min="19" max="19" width="30.7109375" style="427" customWidth="1"/>
    <col min="20" max="20" width="22.7109375" style="427" customWidth="1"/>
    <col min="21" max="21" width="28" style="427" customWidth="1"/>
    <col min="22" max="22" width="25.42578125" style="427" customWidth="1"/>
    <col min="23" max="23" width="24.7109375" style="427" bestFit="1" customWidth="1"/>
    <col min="24" max="24" width="17.42578125" style="825" customWidth="1"/>
    <col min="25" max="25" width="17.42578125" style="427" customWidth="1"/>
    <col min="26" max="26" width="16.85546875" style="427" bestFit="1" customWidth="1"/>
    <col min="27" max="27" width="10.140625" style="427" bestFit="1" customWidth="1"/>
    <col min="28" max="28" width="18.42578125" style="427" customWidth="1"/>
    <col min="29" max="29" width="21" style="427" customWidth="1"/>
    <col min="30" max="30" width="18.140625" style="427" customWidth="1"/>
    <col min="31" max="31" width="9.42578125" style="427" bestFit="1" customWidth="1"/>
    <col min="32" max="32" width="22.7109375" style="427" customWidth="1"/>
    <col min="33" max="33" width="25" style="427" customWidth="1"/>
    <col min="34" max="16384" width="9.140625" style="427"/>
  </cols>
  <sheetData>
    <row r="1" spans="1:29" x14ac:dyDescent="0.25">
      <c r="W1" s="825"/>
      <c r="X1" s="427"/>
    </row>
    <row r="2" spans="1:29" s="2" customFormat="1" ht="45.75" customHeight="1" x14ac:dyDescent="0.25">
      <c r="A2" s="3167" t="s">
        <v>1106</v>
      </c>
      <c r="B2" s="3167"/>
      <c r="C2" s="3167"/>
      <c r="D2" s="776"/>
      <c r="S2" s="1"/>
      <c r="V2" s="517"/>
    </row>
    <row r="3" spans="1:29" s="5" customFormat="1" x14ac:dyDescent="0.25">
      <c r="A3" s="494" t="s">
        <v>365</v>
      </c>
      <c r="B3" s="2794"/>
      <c r="C3" s="4"/>
      <c r="D3" s="11"/>
      <c r="H3" s="6"/>
      <c r="S3" s="6"/>
      <c r="T3" s="6"/>
      <c r="U3" s="6"/>
      <c r="V3" s="517"/>
      <c r="Y3" s="6"/>
    </row>
    <row r="4" spans="1:29" s="5" customFormat="1" ht="39.75" customHeight="1" x14ac:dyDescent="0.25">
      <c r="A4" s="3168" t="s">
        <v>792</v>
      </c>
      <c r="B4" s="3168"/>
      <c r="C4" s="826"/>
      <c r="D4" s="826"/>
      <c r="E4" s="826"/>
      <c r="F4" s="826"/>
      <c r="G4" s="777"/>
      <c r="H4" s="3157" t="s">
        <v>77</v>
      </c>
      <c r="I4" s="3158"/>
      <c r="R4" s="6"/>
      <c r="S4" s="6"/>
      <c r="T4" s="6"/>
      <c r="U4" s="517"/>
    </row>
    <row r="5" spans="1:29" s="8" customFormat="1" ht="37.5" x14ac:dyDescent="0.25">
      <c r="A5" s="2805" t="s">
        <v>1068</v>
      </c>
      <c r="B5" s="2795"/>
      <c r="C5" s="3" t="s">
        <v>79</v>
      </c>
      <c r="D5" s="517"/>
      <c r="E5" s="816"/>
      <c r="F5" s="3143" t="s">
        <v>80</v>
      </c>
      <c r="G5" s="3144"/>
      <c r="H5" s="3159"/>
      <c r="I5" s="3160"/>
      <c r="J5" s="3143" t="s">
        <v>81</v>
      </c>
      <c r="K5" s="3144"/>
      <c r="L5" s="3143" t="s">
        <v>511</v>
      </c>
      <c r="M5" s="3144"/>
      <c r="N5" s="3143" t="s">
        <v>83</v>
      </c>
      <c r="O5" s="3151"/>
      <c r="P5" s="3151"/>
      <c r="Q5" s="3151"/>
      <c r="R5" s="3152"/>
      <c r="S5" s="3146"/>
      <c r="T5" s="3148"/>
      <c r="U5" s="3143" t="s">
        <v>84</v>
      </c>
      <c r="V5" s="3145"/>
      <c r="W5" s="3144"/>
      <c r="X5" s="3146" t="s">
        <v>85</v>
      </c>
      <c r="Y5" s="3147"/>
      <c r="Z5" s="3147"/>
      <c r="AA5" s="3148"/>
    </row>
    <row r="6" spans="1:29" s="8" customFormat="1" ht="75.75" customHeight="1" thickBot="1" x14ac:dyDescent="0.3">
      <c r="A6" s="669" t="s">
        <v>512</v>
      </c>
      <c r="B6" s="516" t="s">
        <v>87</v>
      </c>
      <c r="C6" s="515" t="s">
        <v>88</v>
      </c>
      <c r="D6" s="516" t="s">
        <v>89</v>
      </c>
      <c r="E6" s="515" t="s">
        <v>90</v>
      </c>
      <c r="F6" s="516" t="s">
        <v>92</v>
      </c>
      <c r="G6" s="424" t="s">
        <v>93</v>
      </c>
      <c r="H6" s="516" t="s">
        <v>94</v>
      </c>
      <c r="I6" s="515" t="s">
        <v>95</v>
      </c>
      <c r="J6" s="516" t="s">
        <v>96</v>
      </c>
      <c r="K6" s="424" t="s">
        <v>93</v>
      </c>
      <c r="L6" s="515" t="s">
        <v>98</v>
      </c>
      <c r="M6" s="515" t="s">
        <v>4133</v>
      </c>
      <c r="N6" s="516" t="s">
        <v>100</v>
      </c>
      <c r="O6" s="424" t="s">
        <v>93</v>
      </c>
      <c r="P6" s="516" t="s">
        <v>4121</v>
      </c>
      <c r="Q6" s="516" t="s">
        <v>102</v>
      </c>
      <c r="R6" s="424" t="s">
        <v>4149</v>
      </c>
      <c r="S6" s="424" t="s">
        <v>103</v>
      </c>
      <c r="T6" s="424" t="s">
        <v>104</v>
      </c>
      <c r="U6" s="516" t="s">
        <v>105</v>
      </c>
      <c r="V6" s="516" t="s">
        <v>106</v>
      </c>
      <c r="W6" s="516" t="s">
        <v>107</v>
      </c>
      <c r="X6" s="515" t="s">
        <v>108</v>
      </c>
      <c r="Y6" s="515" t="s">
        <v>109</v>
      </c>
      <c r="Z6" s="515" t="s">
        <v>110</v>
      </c>
      <c r="AA6" s="515" t="s">
        <v>111</v>
      </c>
      <c r="AB6" s="513" t="s">
        <v>112</v>
      </c>
      <c r="AC6" s="513" t="s">
        <v>113</v>
      </c>
    </row>
    <row r="7" spans="1:29" s="5" customFormat="1" ht="19.5" thickTop="1" x14ac:dyDescent="0.25">
      <c r="A7" s="3149" t="s">
        <v>114</v>
      </c>
      <c r="B7" s="2796"/>
      <c r="C7" s="518"/>
      <c r="D7" s="778"/>
      <c r="E7" s="518"/>
      <c r="F7" s="779" t="s">
        <v>115</v>
      </c>
      <c r="G7" s="780" t="s">
        <v>116</v>
      </c>
      <c r="H7" s="779" t="s">
        <v>117</v>
      </c>
      <c r="I7" s="779" t="s">
        <v>118</v>
      </c>
      <c r="J7" s="518"/>
      <c r="K7" s="781" t="s">
        <v>116</v>
      </c>
      <c r="L7" s="780" t="s">
        <v>117</v>
      </c>
      <c r="M7" s="780" t="s">
        <v>119</v>
      </c>
      <c r="N7" s="780" t="s">
        <v>117</v>
      </c>
      <c r="O7" s="780" t="s">
        <v>117</v>
      </c>
      <c r="P7" s="780" t="s">
        <v>117</v>
      </c>
      <c r="Q7" s="780" t="s">
        <v>117</v>
      </c>
      <c r="R7" s="780" t="s">
        <v>117</v>
      </c>
      <c r="S7" s="781" t="s">
        <v>117</v>
      </c>
      <c r="T7" s="780" t="s">
        <v>117</v>
      </c>
      <c r="U7" s="782"/>
      <c r="V7" s="783" t="s">
        <v>120</v>
      </c>
      <c r="W7" s="780" t="s">
        <v>117</v>
      </c>
      <c r="X7" s="519"/>
      <c r="Y7" s="519"/>
      <c r="Z7" s="519"/>
      <c r="AA7" s="519"/>
      <c r="AB7" s="520"/>
      <c r="AC7" s="520"/>
    </row>
    <row r="8" spans="1:29" s="5" customFormat="1" x14ac:dyDescent="0.25">
      <c r="A8" s="3150"/>
      <c r="B8" s="2797"/>
      <c r="C8" s="520"/>
      <c r="D8" s="784"/>
      <c r="E8" s="520"/>
      <c r="F8" s="520"/>
      <c r="G8" s="521"/>
      <c r="H8" s="521"/>
      <c r="I8" s="521"/>
      <c r="J8" s="520"/>
      <c r="K8" s="522"/>
      <c r="L8" s="520"/>
      <c r="M8" s="520"/>
      <c r="N8" s="520"/>
      <c r="O8" s="520"/>
      <c r="P8" s="520"/>
      <c r="Q8" s="520"/>
      <c r="R8" s="520"/>
      <c r="S8" s="522"/>
      <c r="T8" s="520"/>
      <c r="U8" s="785"/>
      <c r="V8" s="522"/>
      <c r="W8" s="520"/>
      <c r="X8" s="520"/>
      <c r="Y8" s="520"/>
      <c r="Z8" s="520"/>
      <c r="AA8" s="520"/>
      <c r="AB8" s="520"/>
      <c r="AC8" s="520"/>
    </row>
    <row r="9" spans="1:29" s="5" customFormat="1" ht="19.5" thickBot="1" x14ac:dyDescent="0.3">
      <c r="A9" s="523" t="s">
        <v>121</v>
      </c>
      <c r="B9" s="2798"/>
      <c r="C9" s="524"/>
      <c r="D9" s="786"/>
      <c r="E9" s="524"/>
      <c r="F9" s="524"/>
      <c r="G9" s="524"/>
      <c r="H9" s="524"/>
      <c r="I9" s="524"/>
      <c r="J9" s="524"/>
      <c r="K9" s="524"/>
      <c r="L9" s="524"/>
      <c r="M9" s="524"/>
      <c r="N9" s="524"/>
      <c r="O9" s="524"/>
      <c r="P9" s="524"/>
      <c r="Q9" s="524"/>
      <c r="R9" s="524"/>
      <c r="S9" s="526"/>
      <c r="T9" s="524"/>
      <c r="U9" s="787"/>
      <c r="V9" s="524"/>
      <c r="W9" s="524"/>
      <c r="X9" s="524"/>
      <c r="Y9" s="524"/>
      <c r="Z9" s="524"/>
      <c r="AA9" s="524"/>
      <c r="AB9" s="525"/>
      <c r="AC9" s="525"/>
    </row>
    <row r="10" spans="1:29" s="96" customFormat="1" ht="15" x14ac:dyDescent="0.25">
      <c r="A10" s="3021" t="s">
        <v>1069</v>
      </c>
      <c r="B10" s="2739" t="s">
        <v>1070</v>
      </c>
      <c r="C10" s="476" t="s">
        <v>284</v>
      </c>
      <c r="D10" s="485">
        <v>6000000</v>
      </c>
      <c r="E10" s="476" t="s">
        <v>285</v>
      </c>
      <c r="F10" s="740" t="s">
        <v>4132</v>
      </c>
      <c r="G10" s="455" t="s">
        <v>1072</v>
      </c>
      <c r="H10" s="455" t="s">
        <v>1073</v>
      </c>
      <c r="I10" s="455" t="s">
        <v>4145</v>
      </c>
      <c r="J10" s="455" t="s">
        <v>1075</v>
      </c>
      <c r="K10" s="455" t="s">
        <v>1076</v>
      </c>
      <c r="L10" s="740" t="s">
        <v>1077</v>
      </c>
      <c r="M10" s="740" t="s">
        <v>4138</v>
      </c>
      <c r="N10" s="740" t="s">
        <v>4135</v>
      </c>
      <c r="O10" s="740" t="s">
        <v>4134</v>
      </c>
      <c r="P10" s="740" t="s">
        <v>1080</v>
      </c>
      <c r="Q10" s="740" t="s">
        <v>1081</v>
      </c>
      <c r="R10" s="740" t="s">
        <v>1082</v>
      </c>
      <c r="S10" s="740" t="s">
        <v>1083</v>
      </c>
      <c r="T10" s="476" t="s">
        <v>179</v>
      </c>
      <c r="U10" s="485">
        <v>45000000</v>
      </c>
      <c r="V10" s="740" t="s">
        <v>1084</v>
      </c>
      <c r="W10" s="740" t="s">
        <v>1085</v>
      </c>
      <c r="X10" s="476"/>
      <c r="Y10" s="740" t="s">
        <v>1086</v>
      </c>
      <c r="Z10" s="740" t="s">
        <v>1087</v>
      </c>
      <c r="AA10" s="740"/>
      <c r="AB10" s="217" t="s">
        <v>1088</v>
      </c>
      <c r="AC10" s="217" t="s">
        <v>1089</v>
      </c>
    </row>
    <row r="11" spans="1:29" s="96" customFormat="1" ht="15" x14ac:dyDescent="0.25">
      <c r="A11" s="3063"/>
      <c r="B11" s="2743"/>
      <c r="C11" s="449"/>
      <c r="D11" s="477"/>
      <c r="E11" s="449"/>
      <c r="F11" s="217"/>
      <c r="G11" s="743"/>
      <c r="H11" s="743"/>
      <c r="I11" s="743"/>
      <c r="J11" s="217"/>
      <c r="K11" s="789"/>
      <c r="L11" s="217"/>
      <c r="M11" s="217"/>
      <c r="N11" s="217"/>
      <c r="O11" s="217"/>
      <c r="P11" s="217"/>
      <c r="Q11" s="217"/>
      <c r="R11" s="217"/>
      <c r="S11" s="789"/>
      <c r="T11" s="449"/>
      <c r="U11" s="477"/>
      <c r="V11" s="789"/>
      <c r="W11" s="217"/>
      <c r="X11" s="476"/>
      <c r="Y11" s="740"/>
      <c r="Z11" s="740"/>
      <c r="AA11" s="740"/>
      <c r="AB11" s="217"/>
      <c r="AC11" s="217"/>
    </row>
    <row r="12" spans="1:29" s="96" customFormat="1" ht="15" x14ac:dyDescent="0.25">
      <c r="A12" s="384"/>
      <c r="B12" s="2744"/>
      <c r="C12" s="384"/>
      <c r="D12" s="488"/>
      <c r="E12" s="384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  <c r="R12" s="726"/>
      <c r="S12" s="788"/>
      <c r="T12" s="384"/>
      <c r="U12" s="488"/>
      <c r="V12" s="726"/>
      <c r="W12" s="726"/>
      <c r="X12" s="384"/>
      <c r="Y12" s="726"/>
      <c r="Z12" s="726"/>
      <c r="AA12" s="726"/>
      <c r="AB12" s="726"/>
      <c r="AC12" s="726"/>
    </row>
    <row r="13" spans="1:29" s="96" customFormat="1" ht="30" x14ac:dyDescent="0.25">
      <c r="A13" s="2936" t="s">
        <v>1090</v>
      </c>
      <c r="B13" s="2739" t="s">
        <v>1070</v>
      </c>
      <c r="C13" s="476" t="s">
        <v>284</v>
      </c>
      <c r="D13" s="477">
        <v>38000000</v>
      </c>
      <c r="E13" s="449" t="s">
        <v>285</v>
      </c>
      <c r="F13" s="740" t="s">
        <v>1071</v>
      </c>
      <c r="G13" s="455" t="s">
        <v>1072</v>
      </c>
      <c r="H13" s="455" t="s">
        <v>1091</v>
      </c>
      <c r="I13" s="455" t="s">
        <v>1074</v>
      </c>
      <c r="J13" s="455" t="s">
        <v>1075</v>
      </c>
      <c r="K13" s="455" t="s">
        <v>1092</v>
      </c>
      <c r="L13" s="740" t="s">
        <v>1093</v>
      </c>
      <c r="M13" s="740" t="s">
        <v>4139</v>
      </c>
      <c r="N13" s="740" t="s">
        <v>4136</v>
      </c>
      <c r="O13" s="740" t="s">
        <v>1095</v>
      </c>
      <c r="P13" s="740" t="s">
        <v>1080</v>
      </c>
      <c r="Q13" s="740" t="s">
        <v>4140</v>
      </c>
      <c r="R13" s="740" t="s">
        <v>1096</v>
      </c>
      <c r="S13" s="740" t="s">
        <v>1097</v>
      </c>
      <c r="T13" s="476" t="s">
        <v>179</v>
      </c>
      <c r="U13" s="485">
        <v>21000000</v>
      </c>
      <c r="V13" s="740" t="s">
        <v>1084</v>
      </c>
      <c r="W13" s="740" t="s">
        <v>1098</v>
      </c>
      <c r="X13" s="476"/>
      <c r="Y13" s="740" t="s">
        <v>1099</v>
      </c>
      <c r="Z13" s="740" t="s">
        <v>1100</v>
      </c>
      <c r="AA13" s="740"/>
      <c r="AB13" s="217" t="s">
        <v>1088</v>
      </c>
      <c r="AC13" s="217" t="s">
        <v>1101</v>
      </c>
    </row>
    <row r="14" spans="1:29" s="96" customFormat="1" ht="15" x14ac:dyDescent="0.25">
      <c r="A14" s="3063"/>
      <c r="B14" s="2743"/>
      <c r="C14" s="449"/>
      <c r="D14" s="477"/>
      <c r="E14" s="449"/>
      <c r="F14" s="217"/>
      <c r="G14" s="743"/>
      <c r="H14" s="743"/>
      <c r="I14" s="743"/>
      <c r="J14" s="217"/>
      <c r="K14" s="789"/>
      <c r="L14" s="217"/>
      <c r="M14" s="217"/>
      <c r="N14" s="217"/>
      <c r="O14" s="217"/>
      <c r="P14" s="217"/>
      <c r="Q14" s="217"/>
      <c r="R14" s="217"/>
      <c r="S14" s="789"/>
      <c r="T14" s="449"/>
      <c r="U14" s="477"/>
      <c r="V14" s="789"/>
      <c r="W14" s="217"/>
      <c r="X14" s="449"/>
      <c r="Y14" s="217"/>
      <c r="Z14" s="217"/>
      <c r="AA14" s="217"/>
      <c r="AB14" s="217"/>
      <c r="AC14" s="217"/>
    </row>
    <row r="15" spans="1:29" s="96" customFormat="1" ht="15" x14ac:dyDescent="0.25">
      <c r="A15" s="384"/>
      <c r="B15" s="2744"/>
      <c r="C15" s="384"/>
      <c r="D15" s="488"/>
      <c r="E15" s="384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  <c r="R15" s="726"/>
      <c r="S15" s="788"/>
      <c r="T15" s="384"/>
      <c r="U15" s="488"/>
      <c r="V15" s="726"/>
      <c r="W15" s="726"/>
      <c r="X15" s="384"/>
      <c r="Y15" s="726"/>
      <c r="Z15" s="726"/>
      <c r="AA15" s="726"/>
      <c r="AB15" s="726"/>
      <c r="AC15" s="726"/>
    </row>
    <row r="16" spans="1:29" s="96" customFormat="1" ht="30" customHeight="1" x14ac:dyDescent="0.25">
      <c r="A16" s="2936" t="s">
        <v>1102</v>
      </c>
      <c r="B16" s="2739" t="s">
        <v>1070</v>
      </c>
      <c r="C16" s="476" t="s">
        <v>284</v>
      </c>
      <c r="D16" s="477">
        <v>41000000</v>
      </c>
      <c r="E16" s="449" t="s">
        <v>285</v>
      </c>
      <c r="F16" s="740" t="s">
        <v>1071</v>
      </c>
      <c r="G16" s="455" t="s">
        <v>1072</v>
      </c>
      <c r="H16" s="455" t="s">
        <v>1091</v>
      </c>
      <c r="I16" s="455" t="s">
        <v>1074</v>
      </c>
      <c r="J16" s="455" t="s">
        <v>1075</v>
      </c>
      <c r="K16" s="455" t="s">
        <v>1092</v>
      </c>
      <c r="L16" s="740" t="s">
        <v>1093</v>
      </c>
      <c r="M16" s="740" t="s">
        <v>4139</v>
      </c>
      <c r="N16" s="740" t="s">
        <v>4137</v>
      </c>
      <c r="O16" s="740" t="s">
        <v>1095</v>
      </c>
      <c r="P16" s="740" t="s">
        <v>1080</v>
      </c>
      <c r="Q16" s="740" t="s">
        <v>4140</v>
      </c>
      <c r="R16" s="740" t="s">
        <v>1096</v>
      </c>
      <c r="S16" s="740" t="s">
        <v>1103</v>
      </c>
      <c r="T16" s="476" t="s">
        <v>179</v>
      </c>
      <c r="U16" s="485"/>
      <c r="V16" s="740" t="s">
        <v>1084</v>
      </c>
      <c r="W16" s="740" t="s">
        <v>1098</v>
      </c>
      <c r="X16" s="476"/>
      <c r="Y16" s="740" t="s">
        <v>1099</v>
      </c>
      <c r="Z16" s="740" t="s">
        <v>1100</v>
      </c>
      <c r="AA16" s="740"/>
      <c r="AB16" s="217" t="s">
        <v>1104</v>
      </c>
      <c r="AC16" s="217" t="s">
        <v>1105</v>
      </c>
    </row>
    <row r="17" spans="1:29" s="96" customFormat="1" ht="15" x14ac:dyDescent="0.25">
      <c r="A17" s="3063"/>
      <c r="B17" s="2743"/>
      <c r="C17" s="449"/>
      <c r="D17" s="477"/>
      <c r="E17" s="449"/>
      <c r="F17" s="479"/>
      <c r="G17" s="479"/>
      <c r="H17" s="479"/>
      <c r="I17" s="479"/>
      <c r="J17" s="449"/>
      <c r="K17" s="480"/>
      <c r="L17" s="449"/>
      <c r="M17" s="449"/>
      <c r="N17" s="449"/>
      <c r="O17" s="449"/>
      <c r="P17" s="449"/>
      <c r="Q17" s="449"/>
      <c r="R17" s="449"/>
      <c r="S17" s="480"/>
      <c r="T17" s="449"/>
      <c r="U17" s="477"/>
      <c r="V17" s="480"/>
      <c r="W17" s="449"/>
      <c r="X17" s="449"/>
      <c r="Y17" s="449"/>
      <c r="Z17" s="449"/>
      <c r="AA17" s="449"/>
      <c r="AB17" s="449"/>
      <c r="AC17" s="449"/>
    </row>
    <row r="18" spans="1:29" s="96" customFormat="1" ht="15.75" thickBot="1" x14ac:dyDescent="0.3">
      <c r="A18" s="490"/>
      <c r="B18" s="2744"/>
      <c r="C18" s="384"/>
      <c r="D18" s="488"/>
      <c r="E18" s="384"/>
      <c r="F18" s="384"/>
      <c r="G18" s="491"/>
      <c r="H18" s="491"/>
      <c r="I18" s="491"/>
      <c r="J18" s="384"/>
      <c r="K18" s="489"/>
      <c r="L18" s="384"/>
      <c r="M18" s="384"/>
      <c r="N18" s="384"/>
      <c r="O18" s="384"/>
      <c r="P18" s="384"/>
      <c r="Q18" s="384"/>
      <c r="R18" s="384"/>
      <c r="S18" s="489"/>
      <c r="T18" s="384"/>
      <c r="U18" s="488"/>
      <c r="V18" s="489"/>
      <c r="W18" s="384"/>
      <c r="X18" s="489"/>
      <c r="Y18" s="489"/>
      <c r="Z18" s="489"/>
      <c r="AA18" s="489"/>
      <c r="AB18" s="384"/>
      <c r="AC18" s="384"/>
    </row>
    <row r="19" spans="1:29" s="790" customFormat="1" ht="15" x14ac:dyDescent="0.25">
      <c r="A19" s="3021" t="s">
        <v>1454</v>
      </c>
      <c r="B19" s="2739" t="s">
        <v>1070</v>
      </c>
      <c r="C19" s="740" t="s">
        <v>284</v>
      </c>
      <c r="D19" s="264">
        <v>45000000</v>
      </c>
      <c r="E19" s="740" t="s">
        <v>285</v>
      </c>
      <c r="F19" s="740" t="s">
        <v>1071</v>
      </c>
      <c r="G19" s="455" t="s">
        <v>1072</v>
      </c>
      <c r="H19" s="455" t="s">
        <v>1073</v>
      </c>
      <c r="I19" s="455" t="s">
        <v>1074</v>
      </c>
      <c r="J19" s="455" t="s">
        <v>1075</v>
      </c>
      <c r="K19" s="455" t="s">
        <v>1076</v>
      </c>
      <c r="L19" s="740" t="s">
        <v>1077</v>
      </c>
      <c r="M19" s="740" t="s">
        <v>4139</v>
      </c>
      <c r="N19" s="740" t="s">
        <v>1078</v>
      </c>
      <c r="O19" s="740" t="s">
        <v>1079</v>
      </c>
      <c r="P19" s="740" t="s">
        <v>1080</v>
      </c>
      <c r="Q19" s="740" t="s">
        <v>1081</v>
      </c>
      <c r="R19" s="740" t="s">
        <v>1082</v>
      </c>
      <c r="S19" s="740" t="s">
        <v>1083</v>
      </c>
      <c r="T19" s="740" t="s">
        <v>179</v>
      </c>
      <c r="U19" s="264">
        <v>45000000</v>
      </c>
      <c r="V19" s="740" t="s">
        <v>1084</v>
      </c>
      <c r="W19" s="740" t="s">
        <v>1085</v>
      </c>
      <c r="X19" s="740"/>
      <c r="Y19" s="740" t="s">
        <v>1086</v>
      </c>
      <c r="Z19" s="740" t="s">
        <v>1087</v>
      </c>
      <c r="AA19" s="740"/>
      <c r="AB19" s="217" t="s">
        <v>1088</v>
      </c>
      <c r="AC19" s="217" t="s">
        <v>1105</v>
      </c>
    </row>
    <row r="20" spans="1:29" s="790" customFormat="1" ht="15" x14ac:dyDescent="0.25">
      <c r="A20" s="3063"/>
      <c r="B20" s="2743"/>
      <c r="C20" s="217"/>
      <c r="D20" s="234"/>
      <c r="E20" s="217"/>
      <c r="F20" s="217"/>
      <c r="G20" s="743"/>
      <c r="H20" s="743"/>
      <c r="I20" s="743"/>
      <c r="J20" s="217"/>
      <c r="K20" s="789"/>
      <c r="L20" s="217"/>
      <c r="M20" s="217"/>
      <c r="N20" s="217"/>
      <c r="O20" s="217"/>
      <c r="P20" s="217"/>
      <c r="Q20" s="217"/>
      <c r="R20" s="217"/>
      <c r="S20" s="789"/>
      <c r="T20" s="217"/>
      <c r="U20" s="234"/>
      <c r="V20" s="789"/>
      <c r="W20" s="217"/>
      <c r="X20" s="740"/>
      <c r="Y20" s="740"/>
      <c r="Z20" s="740"/>
      <c r="AA20" s="740"/>
      <c r="AB20" s="217"/>
      <c r="AC20" s="217"/>
    </row>
    <row r="21" spans="1:29" s="790" customFormat="1" ht="15" x14ac:dyDescent="0.25">
      <c r="A21" s="726"/>
      <c r="B21" s="2744"/>
      <c r="C21" s="726"/>
      <c r="D21" s="237"/>
      <c r="E21" s="726"/>
      <c r="F21" s="726"/>
      <c r="G21" s="726"/>
      <c r="H21" s="726"/>
      <c r="I21" s="726"/>
      <c r="J21" s="726"/>
      <c r="K21" s="726"/>
      <c r="L21" s="726"/>
      <c r="M21" s="726"/>
      <c r="N21" s="726"/>
      <c r="O21" s="726"/>
      <c r="P21" s="726"/>
      <c r="Q21" s="726"/>
      <c r="R21" s="726"/>
      <c r="S21" s="788"/>
      <c r="T21" s="726"/>
      <c r="U21" s="237"/>
      <c r="V21" s="726"/>
      <c r="W21" s="726"/>
      <c r="X21" s="726"/>
      <c r="Y21" s="726"/>
      <c r="Z21" s="726"/>
      <c r="AA21" s="726"/>
      <c r="AB21" s="726"/>
      <c r="AC21" s="726"/>
    </row>
    <row r="22" spans="1:29" s="790" customFormat="1" ht="30" x14ac:dyDescent="0.25">
      <c r="A22" s="2936" t="s">
        <v>1455</v>
      </c>
      <c r="B22" s="2739" t="s">
        <v>1070</v>
      </c>
      <c r="C22" s="740" t="s">
        <v>284</v>
      </c>
      <c r="D22" s="234">
        <v>21000000</v>
      </c>
      <c r="E22" s="217" t="s">
        <v>285</v>
      </c>
      <c r="F22" s="740" t="s">
        <v>1071</v>
      </c>
      <c r="G22" s="455" t="s">
        <v>1072</v>
      </c>
      <c r="H22" s="455" t="s">
        <v>1091</v>
      </c>
      <c r="I22" s="455" t="s">
        <v>1074</v>
      </c>
      <c r="J22" s="455" t="s">
        <v>1075</v>
      </c>
      <c r="K22" s="455" t="s">
        <v>1092</v>
      </c>
      <c r="L22" s="740" t="s">
        <v>1093</v>
      </c>
      <c r="M22" s="740" t="s">
        <v>4139</v>
      </c>
      <c r="N22" s="740" t="s">
        <v>1094</v>
      </c>
      <c r="O22" s="740" t="s">
        <v>1095</v>
      </c>
      <c r="P22" s="740" t="s">
        <v>1080</v>
      </c>
      <c r="Q22" s="740" t="s">
        <v>1081</v>
      </c>
      <c r="R22" s="740" t="s">
        <v>1096</v>
      </c>
      <c r="S22" s="740" t="s">
        <v>1097</v>
      </c>
      <c r="T22" s="740" t="s">
        <v>179</v>
      </c>
      <c r="U22" s="264">
        <v>21000000</v>
      </c>
      <c r="V22" s="740" t="s">
        <v>1084</v>
      </c>
      <c r="W22" s="740" t="s">
        <v>1098</v>
      </c>
      <c r="X22" s="740"/>
      <c r="Y22" s="740" t="s">
        <v>1099</v>
      </c>
      <c r="Z22" s="740" t="s">
        <v>1100</v>
      </c>
      <c r="AA22" s="740"/>
      <c r="AB22" s="217" t="s">
        <v>1088</v>
      </c>
      <c r="AC22" s="217" t="s">
        <v>1286</v>
      </c>
    </row>
    <row r="23" spans="1:29" s="790" customFormat="1" ht="15" x14ac:dyDescent="0.25">
      <c r="A23" s="3063"/>
      <c r="B23" s="2743"/>
      <c r="C23" s="217"/>
      <c r="D23" s="234"/>
      <c r="E23" s="217"/>
      <c r="F23" s="217"/>
      <c r="G23" s="743"/>
      <c r="H23" s="743"/>
      <c r="I23" s="743"/>
      <c r="J23" s="217"/>
      <c r="K23" s="789"/>
      <c r="L23" s="217"/>
      <c r="M23" s="217"/>
      <c r="N23" s="217"/>
      <c r="O23" s="217"/>
      <c r="P23" s="217"/>
      <c r="Q23" s="217"/>
      <c r="R23" s="217"/>
      <c r="S23" s="789"/>
      <c r="T23" s="217"/>
      <c r="U23" s="234"/>
      <c r="V23" s="789"/>
      <c r="W23" s="217"/>
      <c r="X23" s="217"/>
      <c r="Y23" s="217"/>
      <c r="Z23" s="217"/>
      <c r="AA23" s="217"/>
      <c r="AB23" s="217"/>
      <c r="AC23" s="217"/>
    </row>
    <row r="24" spans="1:29" s="790" customFormat="1" ht="15" x14ac:dyDescent="0.25">
      <c r="A24" s="726"/>
      <c r="B24" s="2744"/>
      <c r="C24" s="726"/>
      <c r="D24" s="237"/>
      <c r="E24" s="726"/>
      <c r="F24" s="726"/>
      <c r="G24" s="726"/>
      <c r="H24" s="726"/>
      <c r="I24" s="726"/>
      <c r="J24" s="726"/>
      <c r="K24" s="726"/>
      <c r="L24" s="726"/>
      <c r="M24" s="726"/>
      <c r="N24" s="726"/>
      <c r="O24" s="726"/>
      <c r="P24" s="726"/>
      <c r="Q24" s="726"/>
      <c r="R24" s="726"/>
      <c r="S24" s="788"/>
      <c r="T24" s="726"/>
      <c r="U24" s="237"/>
      <c r="V24" s="726"/>
      <c r="W24" s="726"/>
      <c r="X24" s="726"/>
      <c r="Y24" s="726"/>
      <c r="Z24" s="726"/>
      <c r="AA24" s="726"/>
      <c r="AB24" s="726"/>
      <c r="AC24" s="726"/>
    </row>
    <row r="25" spans="1:29" s="790" customFormat="1" ht="15" x14ac:dyDescent="0.25">
      <c r="A25" s="2936" t="s">
        <v>1456</v>
      </c>
      <c r="B25" s="2739" t="s">
        <v>1070</v>
      </c>
      <c r="C25" s="740" t="s">
        <v>284</v>
      </c>
      <c r="D25" s="234">
        <v>25000000</v>
      </c>
      <c r="E25" s="217" t="s">
        <v>285</v>
      </c>
      <c r="F25" s="740" t="s">
        <v>1071</v>
      </c>
      <c r="G25" s="455" t="s">
        <v>1072</v>
      </c>
      <c r="H25" s="455" t="s">
        <v>1091</v>
      </c>
      <c r="I25" s="455" t="s">
        <v>1074</v>
      </c>
      <c r="J25" s="455" t="s">
        <v>1075</v>
      </c>
      <c r="K25" s="455" t="s">
        <v>1092</v>
      </c>
      <c r="L25" s="740" t="s">
        <v>1093</v>
      </c>
      <c r="M25" s="740" t="s">
        <v>4138</v>
      </c>
      <c r="N25" s="740" t="s">
        <v>1094</v>
      </c>
      <c r="O25" s="740" t="s">
        <v>1095</v>
      </c>
      <c r="P25" s="740" t="s">
        <v>1080</v>
      </c>
      <c r="Q25" s="740" t="s">
        <v>1081</v>
      </c>
      <c r="R25" s="740" t="s">
        <v>1096</v>
      </c>
      <c r="S25" s="740" t="s">
        <v>1097</v>
      </c>
      <c r="T25" s="740" t="s">
        <v>179</v>
      </c>
      <c r="U25" s="264">
        <v>25000000</v>
      </c>
      <c r="V25" s="740"/>
      <c r="W25" s="740"/>
      <c r="X25" s="740"/>
      <c r="Y25" s="740" t="s">
        <v>1457</v>
      </c>
      <c r="Z25" s="740" t="s">
        <v>1458</v>
      </c>
      <c r="AA25" s="740"/>
      <c r="AB25" s="217" t="s">
        <v>1088</v>
      </c>
      <c r="AC25" s="217" t="s">
        <v>1459</v>
      </c>
    </row>
    <row r="26" spans="1:29" s="790" customFormat="1" ht="15" x14ac:dyDescent="0.25">
      <c r="A26" s="3063"/>
      <c r="B26" s="2743"/>
      <c r="C26" s="217"/>
      <c r="D26" s="234"/>
      <c r="E26" s="217"/>
      <c r="F26" s="743"/>
      <c r="G26" s="743"/>
      <c r="H26" s="743"/>
      <c r="I26" s="743"/>
      <c r="J26" s="217"/>
      <c r="K26" s="789"/>
      <c r="L26" s="217"/>
      <c r="M26" s="217"/>
      <c r="N26" s="217"/>
      <c r="O26" s="217"/>
      <c r="P26" s="217"/>
      <c r="Q26" s="217"/>
      <c r="R26" s="217"/>
      <c r="S26" s="789"/>
      <c r="T26" s="217"/>
      <c r="U26" s="234"/>
      <c r="V26" s="789"/>
      <c r="W26" s="217"/>
      <c r="X26" s="217"/>
      <c r="Y26" s="217"/>
      <c r="Z26" s="217"/>
      <c r="AA26" s="217"/>
      <c r="AB26" s="217"/>
      <c r="AC26" s="217"/>
    </row>
    <row r="27" spans="1:29" s="790" customFormat="1" ht="15" x14ac:dyDescent="0.25">
      <c r="A27" s="791"/>
      <c r="B27" s="2744"/>
      <c r="C27" s="726"/>
      <c r="D27" s="237"/>
      <c r="E27" s="726"/>
      <c r="F27" s="726"/>
      <c r="G27" s="792"/>
      <c r="H27" s="792"/>
      <c r="I27" s="792"/>
      <c r="J27" s="726"/>
      <c r="K27" s="788"/>
      <c r="L27" s="726"/>
      <c r="M27" s="726"/>
      <c r="N27" s="726"/>
      <c r="O27" s="726"/>
      <c r="P27" s="726"/>
      <c r="Q27" s="726"/>
      <c r="R27" s="726"/>
      <c r="S27" s="788"/>
      <c r="T27" s="726"/>
      <c r="U27" s="237"/>
      <c r="V27" s="788"/>
      <c r="W27" s="726"/>
      <c r="X27" s="788"/>
      <c r="Y27" s="788"/>
      <c r="Z27" s="788"/>
      <c r="AA27" s="788"/>
      <c r="AB27" s="726"/>
      <c r="AC27" s="726"/>
    </row>
    <row r="28" spans="1:29" s="790" customFormat="1" ht="15" x14ac:dyDescent="0.25">
      <c r="A28" s="2936" t="s">
        <v>1460</v>
      </c>
      <c r="B28" s="2743" t="s">
        <v>1070</v>
      </c>
      <c r="C28" s="217" t="s">
        <v>284</v>
      </c>
      <c r="D28" s="234">
        <v>750000000</v>
      </c>
      <c r="E28" s="217" t="s">
        <v>576</v>
      </c>
      <c r="F28" s="740" t="s">
        <v>1071</v>
      </c>
      <c r="G28" s="743" t="s">
        <v>1072</v>
      </c>
      <c r="H28" s="455" t="s">
        <v>1091</v>
      </c>
      <c r="I28" s="455" t="s">
        <v>1074</v>
      </c>
      <c r="J28" s="455" t="s">
        <v>1075</v>
      </c>
      <c r="K28" s="455" t="s">
        <v>1092</v>
      </c>
      <c r="L28" s="217" t="s">
        <v>1093</v>
      </c>
      <c r="M28" s="217" t="s">
        <v>4139</v>
      </c>
      <c r="N28" s="217" t="s">
        <v>1094</v>
      </c>
      <c r="O28" s="217" t="s">
        <v>1095</v>
      </c>
      <c r="P28" s="217" t="s">
        <v>1080</v>
      </c>
      <c r="Q28" s="217" t="s">
        <v>1081</v>
      </c>
      <c r="R28" s="217" t="s">
        <v>1096</v>
      </c>
      <c r="S28" s="789" t="s">
        <v>1097</v>
      </c>
      <c r="T28" s="217" t="s">
        <v>1461</v>
      </c>
      <c r="U28" s="234">
        <v>750000000</v>
      </c>
      <c r="V28" s="789" t="s">
        <v>4141</v>
      </c>
      <c r="W28" s="217" t="s">
        <v>1462</v>
      </c>
      <c r="X28" s="217"/>
      <c r="Y28" s="217" t="s">
        <v>1457</v>
      </c>
      <c r="Z28" s="217" t="s">
        <v>1458</v>
      </c>
      <c r="AA28" s="217"/>
      <c r="AB28" s="217" t="s">
        <v>1463</v>
      </c>
      <c r="AC28" s="217" t="s">
        <v>1105</v>
      </c>
    </row>
    <row r="29" spans="1:29" s="790" customFormat="1" ht="15" x14ac:dyDescent="0.25">
      <c r="A29" s="3063"/>
      <c r="B29" s="2743"/>
      <c r="C29" s="217"/>
      <c r="D29" s="234"/>
      <c r="E29" s="217"/>
      <c r="F29" s="217"/>
      <c r="G29" s="743"/>
      <c r="H29" s="743"/>
      <c r="I29" s="743"/>
      <c r="J29" s="217"/>
      <c r="K29" s="789"/>
      <c r="L29" s="217"/>
      <c r="M29" s="217"/>
      <c r="N29" s="217"/>
      <c r="O29" s="217"/>
      <c r="P29" s="217"/>
      <c r="Q29" s="217"/>
      <c r="R29" s="217"/>
      <c r="S29" s="789"/>
      <c r="T29" s="217"/>
      <c r="U29" s="234"/>
      <c r="V29" s="789"/>
      <c r="W29" s="217"/>
      <c r="X29" s="217"/>
      <c r="Y29" s="217"/>
      <c r="Z29" s="217"/>
      <c r="AA29" s="217"/>
      <c r="AB29" s="217"/>
      <c r="AC29" s="217"/>
    </row>
    <row r="30" spans="1:29" s="96" customFormat="1" ht="15.75" thickBot="1" x14ac:dyDescent="0.3">
      <c r="A30" s="490"/>
      <c r="B30" s="2744"/>
      <c r="C30" s="384"/>
      <c r="D30" s="488"/>
      <c r="E30" s="384"/>
      <c r="F30" s="384"/>
      <c r="G30" s="491"/>
      <c r="H30" s="491"/>
      <c r="I30" s="491"/>
      <c r="J30" s="384"/>
      <c r="K30" s="489"/>
      <c r="L30" s="384"/>
      <c r="M30" s="384"/>
      <c r="N30" s="384"/>
      <c r="O30" s="384"/>
      <c r="P30" s="384"/>
      <c r="Q30" s="384"/>
      <c r="R30" s="384"/>
      <c r="S30" s="489"/>
      <c r="T30" s="384"/>
      <c r="U30" s="488"/>
      <c r="V30" s="489"/>
      <c r="W30" s="384"/>
      <c r="X30" s="489"/>
      <c r="Y30" s="489"/>
      <c r="Z30" s="489"/>
      <c r="AA30" s="489"/>
      <c r="AB30" s="384"/>
      <c r="AC30" s="384"/>
    </row>
    <row r="31" spans="1:29" s="62" customFormat="1" ht="15.75" thickTop="1" x14ac:dyDescent="0.2">
      <c r="A31" s="174" t="s">
        <v>144</v>
      </c>
      <c r="B31" s="347"/>
      <c r="C31" s="176"/>
      <c r="D31" s="793">
        <f>D19+D22+D25+D28</f>
        <v>841000000</v>
      </c>
      <c r="E31" s="176"/>
      <c r="F31" s="176"/>
      <c r="G31" s="176"/>
      <c r="H31" s="176"/>
      <c r="I31" s="176"/>
      <c r="J31" s="176"/>
      <c r="K31" s="394"/>
      <c r="L31" s="176"/>
      <c r="M31" s="176"/>
      <c r="N31" s="176"/>
      <c r="O31" s="176"/>
      <c r="P31" s="176"/>
      <c r="Q31" s="176"/>
      <c r="R31" s="176"/>
      <c r="S31" s="504"/>
      <c r="T31" s="153"/>
      <c r="U31" s="391">
        <f>U10+U13+U19+U22+U25+U28</f>
        <v>907000000</v>
      </c>
      <c r="V31" s="176"/>
      <c r="W31" s="176"/>
      <c r="X31" s="176"/>
      <c r="Y31" s="176"/>
      <c r="Z31" s="176"/>
      <c r="AA31" s="173"/>
      <c r="AB31" s="156"/>
      <c r="AC31" s="167"/>
    </row>
    <row r="32" spans="1:29" s="62" customFormat="1" ht="15" x14ac:dyDescent="0.2">
      <c r="A32" s="177"/>
      <c r="B32" s="170"/>
      <c r="C32" s="177"/>
      <c r="D32" s="450"/>
      <c r="E32" s="177"/>
      <c r="F32" s="177"/>
      <c r="G32" s="177"/>
      <c r="H32" s="177"/>
      <c r="I32" s="177"/>
      <c r="J32" s="177"/>
      <c r="K32" s="71"/>
      <c r="L32" s="177"/>
      <c r="M32" s="177"/>
      <c r="N32" s="177"/>
      <c r="O32" s="177"/>
      <c r="P32" s="177"/>
      <c r="Q32" s="177"/>
      <c r="R32" s="177"/>
      <c r="S32" s="71"/>
      <c r="T32" s="177"/>
      <c r="U32" s="379"/>
      <c r="V32" s="177"/>
      <c r="W32" s="177"/>
      <c r="X32" s="177"/>
      <c r="Y32" s="177"/>
      <c r="Z32" s="177"/>
      <c r="AA32" s="167"/>
      <c r="AB32" s="177"/>
      <c r="AC32" s="167"/>
    </row>
    <row r="33" spans="1:32" s="5" customFormat="1" x14ac:dyDescent="0.25">
      <c r="A33" s="6"/>
      <c r="B33" s="2799"/>
      <c r="C33" s="6"/>
      <c r="D33" s="1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13"/>
      <c r="V33" s="6"/>
      <c r="W33" s="6"/>
      <c r="X33" s="6"/>
      <c r="Y33" s="6"/>
      <c r="Z33" s="6"/>
      <c r="AA33" s="14"/>
      <c r="AB33" s="6"/>
      <c r="AC33" s="14"/>
    </row>
    <row r="34" spans="1:32" s="5" customFormat="1" x14ac:dyDescent="0.25">
      <c r="A34" s="6"/>
      <c r="B34" s="2799"/>
      <c r="C34" s="6"/>
      <c r="D34" s="12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13"/>
      <c r="V34" s="6"/>
      <c r="W34" s="6"/>
      <c r="X34" s="6"/>
      <c r="Y34" s="6"/>
      <c r="Z34" s="6"/>
      <c r="AA34" s="14"/>
      <c r="AB34" s="6"/>
      <c r="AC34" s="14"/>
    </row>
    <row r="35" spans="1:32" s="5" customFormat="1" x14ac:dyDescent="0.25">
      <c r="A35" s="6"/>
      <c r="B35" s="2799"/>
      <c r="C35" s="6"/>
      <c r="D35" s="12"/>
      <c r="E35" s="6"/>
      <c r="F35" s="10"/>
      <c r="G35" s="6"/>
      <c r="H35" s="6"/>
      <c r="I35" s="6"/>
      <c r="J35" s="6"/>
      <c r="K35" s="6"/>
      <c r="L35" s="10"/>
      <c r="M35" s="6"/>
      <c r="N35" s="6"/>
      <c r="O35" s="6"/>
      <c r="P35" s="6"/>
      <c r="Q35" s="6"/>
      <c r="R35" s="6"/>
      <c r="S35" s="6"/>
      <c r="T35" s="10"/>
      <c r="U35" s="6"/>
      <c r="V35" s="6"/>
      <c r="W35" s="13"/>
      <c r="X35" s="6"/>
      <c r="Y35" s="6"/>
      <c r="Z35" s="10"/>
      <c r="AA35" s="6"/>
      <c r="AB35" s="6"/>
      <c r="AC35" s="6"/>
      <c r="AD35" s="14"/>
      <c r="AE35" s="6"/>
      <c r="AF35" s="14"/>
    </row>
    <row r="36" spans="1:32" x14ac:dyDescent="0.25">
      <c r="W36" s="825"/>
      <c r="X36" s="427"/>
    </row>
    <row r="37" spans="1:32" s="2" customFormat="1" x14ac:dyDescent="0.25">
      <c r="A37" s="426" t="s">
        <v>214</v>
      </c>
      <c r="B37" s="2800"/>
      <c r="D37" s="776"/>
      <c r="H37" s="3161" t="s">
        <v>147</v>
      </c>
      <c r="I37" s="3162"/>
      <c r="J37" s="411"/>
      <c r="K37" s="412"/>
      <c r="L37" s="413"/>
      <c r="S37" s="1"/>
      <c r="V37" s="517"/>
      <c r="W37" s="1"/>
      <c r="X37" s="1"/>
    </row>
    <row r="38" spans="1:32" s="2" customFormat="1" ht="37.5" x14ac:dyDescent="0.25">
      <c r="A38" s="414" t="s">
        <v>1107</v>
      </c>
      <c r="B38" s="2801"/>
      <c r="C38" s="3153" t="s">
        <v>149</v>
      </c>
      <c r="D38" s="3155"/>
      <c r="E38" s="3155"/>
      <c r="F38" s="3155"/>
      <c r="G38" s="3154"/>
      <c r="H38" s="3163"/>
      <c r="I38" s="3164"/>
      <c r="J38" s="415" t="s">
        <v>150</v>
      </c>
      <c r="K38" s="3155" t="s">
        <v>151</v>
      </c>
      <c r="L38" s="3154"/>
      <c r="M38" s="3153" t="s">
        <v>152</v>
      </c>
      <c r="N38" s="3154"/>
      <c r="O38" s="3153" t="s">
        <v>84</v>
      </c>
      <c r="P38" s="3155"/>
      <c r="Q38" s="3155"/>
      <c r="R38" s="3155"/>
      <c r="S38" s="416"/>
      <c r="T38" s="417" t="s">
        <v>85</v>
      </c>
      <c r="U38" s="668"/>
      <c r="V38" s="418"/>
      <c r="W38" s="419"/>
    </row>
    <row r="39" spans="1:32" s="2" customFormat="1" ht="57" thickBot="1" x14ac:dyDescent="0.3">
      <c r="A39" s="420" t="s">
        <v>512</v>
      </c>
      <c r="B39" s="421" t="s">
        <v>153</v>
      </c>
      <c r="C39" s="421" t="s">
        <v>154</v>
      </c>
      <c r="D39" s="421" t="s">
        <v>155</v>
      </c>
      <c r="E39" s="421" t="s">
        <v>156</v>
      </c>
      <c r="F39" s="421" t="s">
        <v>157</v>
      </c>
      <c r="G39" s="422" t="s">
        <v>158</v>
      </c>
      <c r="H39" s="423" t="s">
        <v>92</v>
      </c>
      <c r="I39" s="424" t="s">
        <v>93</v>
      </c>
      <c r="J39" s="421" t="s">
        <v>159</v>
      </c>
      <c r="K39" s="421" t="s">
        <v>160</v>
      </c>
      <c r="L39" s="421" t="s">
        <v>161</v>
      </c>
      <c r="M39" s="421" t="s">
        <v>162</v>
      </c>
      <c r="N39" s="423" t="s">
        <v>4128</v>
      </c>
      <c r="O39" s="423" t="s">
        <v>164</v>
      </c>
      <c r="P39" s="423" t="s">
        <v>104</v>
      </c>
      <c r="Q39" s="423" t="s">
        <v>165</v>
      </c>
      <c r="R39" s="425" t="s">
        <v>166</v>
      </c>
      <c r="S39" s="511" t="s">
        <v>167</v>
      </c>
      <c r="T39" s="415" t="s">
        <v>168</v>
      </c>
      <c r="U39" s="513" t="s">
        <v>169</v>
      </c>
      <c r="V39" s="415" t="s">
        <v>112</v>
      </c>
      <c r="W39" s="415" t="s">
        <v>113</v>
      </c>
    </row>
    <row r="40" spans="1:32" s="19" customFormat="1" ht="15.75" thickTop="1" x14ac:dyDescent="0.25">
      <c r="A40" s="2918" t="s">
        <v>114</v>
      </c>
      <c r="B40" s="2732"/>
      <c r="C40" s="354"/>
      <c r="D40" s="528"/>
      <c r="E40" s="355"/>
      <c r="F40" s="355" t="s">
        <v>170</v>
      </c>
      <c r="G40" s="355"/>
      <c r="H40" s="355" t="s">
        <v>171</v>
      </c>
      <c r="I40" s="355" t="s">
        <v>116</v>
      </c>
      <c r="J40" s="355" t="s">
        <v>117</v>
      </c>
      <c r="K40" s="440" t="s">
        <v>172</v>
      </c>
      <c r="L40" s="440" t="s">
        <v>173</v>
      </c>
      <c r="M40" s="440" t="s">
        <v>117</v>
      </c>
      <c r="N40" s="440" t="s">
        <v>116</v>
      </c>
      <c r="O40" s="354"/>
      <c r="P40" s="440" t="s">
        <v>117</v>
      </c>
      <c r="Q40" s="440" t="s">
        <v>116</v>
      </c>
      <c r="R40" s="440" t="s">
        <v>117</v>
      </c>
      <c r="S40" s="440" t="s">
        <v>171</v>
      </c>
      <c r="T40" s="440" t="s">
        <v>174</v>
      </c>
      <c r="U40" s="387" t="s">
        <v>117</v>
      </c>
      <c r="V40" s="440"/>
      <c r="W40" s="440"/>
    </row>
    <row r="41" spans="1:32" s="19" customFormat="1" ht="15" x14ac:dyDescent="0.25">
      <c r="A41" s="2919"/>
      <c r="B41" s="2733"/>
      <c r="C41" s="357"/>
      <c r="D41" s="529"/>
      <c r="E41" s="353"/>
      <c r="F41" s="355" t="s">
        <v>175</v>
      </c>
      <c r="G41" s="353"/>
      <c r="H41" s="355"/>
      <c r="I41" s="353"/>
      <c r="J41" s="353"/>
      <c r="K41" s="353"/>
      <c r="L41" s="353"/>
      <c r="M41" s="353"/>
      <c r="N41" s="353"/>
      <c r="O41" s="357"/>
      <c r="P41" s="353"/>
      <c r="Q41" s="353"/>
      <c r="R41" s="353"/>
      <c r="S41" s="355"/>
      <c r="T41" s="355"/>
      <c r="U41" s="387"/>
      <c r="V41" s="355"/>
      <c r="W41" s="355"/>
    </row>
    <row r="42" spans="1:32" s="19" customFormat="1" ht="15.75" thickBot="1" x14ac:dyDescent="0.3">
      <c r="A42" s="441" t="s">
        <v>121</v>
      </c>
      <c r="B42" s="429"/>
      <c r="C42" s="442"/>
      <c r="D42" s="531"/>
      <c r="E42" s="404"/>
      <c r="F42" s="404"/>
      <c r="G42" s="404"/>
      <c r="H42" s="404"/>
      <c r="I42" s="404"/>
      <c r="J42" s="443"/>
      <c r="K42" s="443"/>
      <c r="L42" s="404"/>
      <c r="M42" s="404"/>
      <c r="N42" s="404"/>
      <c r="O42" s="442"/>
      <c r="P42" s="404"/>
      <c r="Q42" s="404"/>
      <c r="R42" s="404"/>
      <c r="S42" s="404"/>
      <c r="T42" s="404"/>
      <c r="U42" s="481"/>
      <c r="V42" s="404"/>
      <c r="W42" s="404"/>
    </row>
    <row r="43" spans="1:32" s="119" customFormat="1" ht="30" x14ac:dyDescent="0.25">
      <c r="A43" s="2854" t="s">
        <v>1108</v>
      </c>
      <c r="B43" s="794" t="s">
        <v>1109</v>
      </c>
      <c r="C43" s="795" t="s">
        <v>1110</v>
      </c>
      <c r="D43" s="795">
        <v>140000000</v>
      </c>
      <c r="E43" s="796" t="s">
        <v>1111</v>
      </c>
      <c r="F43" s="796" t="s">
        <v>1112</v>
      </c>
      <c r="G43" s="794" t="s">
        <v>1113</v>
      </c>
      <c r="H43" s="796" t="s">
        <v>1114</v>
      </c>
      <c r="I43" s="796" t="s">
        <v>1115</v>
      </c>
      <c r="J43" s="796" t="s">
        <v>179</v>
      </c>
      <c r="K43" s="796" t="s">
        <v>1116</v>
      </c>
      <c r="L43" s="796" t="s">
        <v>1117</v>
      </c>
      <c r="M43" s="796" t="s">
        <v>1118</v>
      </c>
      <c r="N43" s="796" t="s">
        <v>1119</v>
      </c>
      <c r="O43" s="795">
        <v>140000000</v>
      </c>
      <c r="P43" s="794" t="s">
        <v>1120</v>
      </c>
      <c r="Q43" s="794" t="s">
        <v>1121</v>
      </c>
      <c r="R43" s="794" t="s">
        <v>1122</v>
      </c>
      <c r="S43" s="794" t="s">
        <v>4142</v>
      </c>
      <c r="T43" s="794" t="s">
        <v>1123</v>
      </c>
      <c r="U43" s="794" t="s">
        <v>1124</v>
      </c>
      <c r="V43" s="796" t="s">
        <v>1125</v>
      </c>
      <c r="W43" s="796" t="s">
        <v>1105</v>
      </c>
    </row>
    <row r="44" spans="1:32" s="119" customFormat="1" ht="15" x14ac:dyDescent="0.25">
      <c r="A44" s="2855"/>
      <c r="B44" s="794"/>
      <c r="C44" s="795"/>
      <c r="D44" s="795"/>
      <c r="E44" s="794"/>
      <c r="F44" s="796"/>
      <c r="G44" s="794"/>
      <c r="H44" s="796"/>
      <c r="I44" s="794"/>
      <c r="J44" s="794"/>
      <c r="K44" s="794"/>
      <c r="L44" s="794"/>
      <c r="M44" s="794"/>
      <c r="N44" s="794"/>
      <c r="O44" s="795"/>
      <c r="P44" s="794"/>
      <c r="Q44" s="794"/>
      <c r="R44" s="794"/>
      <c r="S44" s="794"/>
      <c r="T44" s="794"/>
      <c r="U44" s="794"/>
      <c r="V44" s="794"/>
      <c r="W44" s="794"/>
    </row>
    <row r="45" spans="1:32" s="119" customFormat="1" ht="15" x14ac:dyDescent="0.25">
      <c r="A45" s="798"/>
      <c r="B45" s="798"/>
      <c r="C45" s="799"/>
      <c r="D45" s="799"/>
      <c r="E45" s="798"/>
      <c r="F45" s="798"/>
      <c r="G45" s="798"/>
      <c r="H45" s="798"/>
      <c r="I45" s="798"/>
      <c r="J45" s="800"/>
      <c r="K45" s="800"/>
      <c r="L45" s="798"/>
      <c r="M45" s="798"/>
      <c r="N45" s="798"/>
      <c r="O45" s="799"/>
      <c r="P45" s="798"/>
      <c r="Q45" s="798"/>
      <c r="R45" s="798"/>
      <c r="S45" s="798"/>
      <c r="T45" s="798"/>
      <c r="U45" s="798"/>
      <c r="V45" s="798"/>
      <c r="W45" s="798"/>
    </row>
    <row r="46" spans="1:32" s="119" customFormat="1" ht="30" x14ac:dyDescent="0.25">
      <c r="A46" s="2854" t="s">
        <v>1126</v>
      </c>
      <c r="B46" s="794" t="s">
        <v>1127</v>
      </c>
      <c r="C46" s="794" t="s">
        <v>179</v>
      </c>
      <c r="D46" s="795">
        <v>146835847</v>
      </c>
      <c r="E46" s="796" t="s">
        <v>1128</v>
      </c>
      <c r="F46" s="796" t="s">
        <v>179</v>
      </c>
      <c r="G46" s="796" t="s">
        <v>1129</v>
      </c>
      <c r="H46" s="796" t="s">
        <v>179</v>
      </c>
      <c r="I46" s="796" t="s">
        <v>179</v>
      </c>
      <c r="J46" s="796" t="s">
        <v>179</v>
      </c>
      <c r="K46" s="796" t="s">
        <v>1130</v>
      </c>
      <c r="L46" s="796" t="s">
        <v>1131</v>
      </c>
      <c r="M46" s="796" t="s">
        <v>1132</v>
      </c>
      <c r="N46" s="796" t="s">
        <v>1133</v>
      </c>
      <c r="O46" s="795">
        <v>146835847</v>
      </c>
      <c r="P46" s="796" t="s">
        <v>179</v>
      </c>
      <c r="Q46" s="796" t="s">
        <v>1134</v>
      </c>
      <c r="R46" s="796" t="s">
        <v>1135</v>
      </c>
      <c r="S46" s="796" t="s">
        <v>1136</v>
      </c>
      <c r="T46" s="796" t="s">
        <v>1137</v>
      </c>
      <c r="U46" s="796" t="s">
        <v>1138</v>
      </c>
      <c r="V46" s="796" t="s">
        <v>1139</v>
      </c>
      <c r="W46" s="796" t="s">
        <v>1105</v>
      </c>
    </row>
    <row r="47" spans="1:32" s="119" customFormat="1" ht="15.75" customHeight="1" x14ac:dyDescent="0.25">
      <c r="A47" s="3156"/>
      <c r="B47" s="794"/>
      <c r="C47" s="795"/>
      <c r="D47" s="795"/>
      <c r="E47" s="794"/>
      <c r="F47" s="796"/>
      <c r="G47" s="794"/>
      <c r="H47" s="796"/>
      <c r="I47" s="794"/>
      <c r="J47" s="794"/>
      <c r="K47" s="794"/>
      <c r="L47" s="794"/>
      <c r="M47" s="794"/>
      <c r="N47" s="794"/>
      <c r="O47" s="795"/>
      <c r="P47" s="794"/>
      <c r="Q47" s="794"/>
      <c r="R47" s="794"/>
      <c r="S47" s="794"/>
      <c r="T47" s="794"/>
      <c r="U47" s="794"/>
      <c r="V47" s="794"/>
      <c r="W47" s="794"/>
    </row>
    <row r="48" spans="1:32" s="119" customFormat="1" ht="15" x14ac:dyDescent="0.25">
      <c r="A48" s="798"/>
      <c r="B48" s="798"/>
      <c r="C48" s="799"/>
      <c r="D48" s="799"/>
      <c r="E48" s="798"/>
      <c r="F48" s="798"/>
      <c r="G48" s="798"/>
      <c r="H48" s="798"/>
      <c r="I48" s="798"/>
      <c r="J48" s="800"/>
      <c r="K48" s="800"/>
      <c r="L48" s="798"/>
      <c r="M48" s="798"/>
      <c r="N48" s="798"/>
      <c r="O48" s="799"/>
      <c r="P48" s="798"/>
      <c r="Q48" s="798"/>
      <c r="R48" s="798"/>
      <c r="S48" s="798"/>
      <c r="T48" s="798"/>
      <c r="U48" s="798"/>
      <c r="V48" s="798"/>
      <c r="W48" s="798"/>
    </row>
    <row r="49" spans="1:23" s="119" customFormat="1" ht="30" x14ac:dyDescent="0.25">
      <c r="A49" s="2854" t="s">
        <v>1140</v>
      </c>
      <c r="B49" s="794" t="s">
        <v>1141</v>
      </c>
      <c r="C49" s="794" t="s">
        <v>1142</v>
      </c>
      <c r="D49" s="795">
        <v>60000000</v>
      </c>
      <c r="E49" s="796" t="s">
        <v>1143</v>
      </c>
      <c r="F49" s="796" t="s">
        <v>1112</v>
      </c>
      <c r="G49" s="796" t="s">
        <v>1144</v>
      </c>
      <c r="H49" s="796" t="s">
        <v>1145</v>
      </c>
      <c r="I49" s="796" t="s">
        <v>1146</v>
      </c>
      <c r="J49" s="796" t="s">
        <v>179</v>
      </c>
      <c r="K49" s="796" t="s">
        <v>1147</v>
      </c>
      <c r="L49" s="796" t="s">
        <v>1148</v>
      </c>
      <c r="M49" s="796" t="s">
        <v>1149</v>
      </c>
      <c r="N49" s="796" t="s">
        <v>1150</v>
      </c>
      <c r="O49" s="795">
        <v>60000000</v>
      </c>
      <c r="P49" s="794" t="s">
        <v>1151</v>
      </c>
      <c r="Q49" s="794" t="s">
        <v>1152</v>
      </c>
      <c r="R49" s="794" t="s">
        <v>1153</v>
      </c>
      <c r="S49" s="794" t="s">
        <v>4143</v>
      </c>
      <c r="T49" s="794" t="s">
        <v>4144</v>
      </c>
      <c r="U49" s="794" t="s">
        <v>4144</v>
      </c>
      <c r="V49" s="796" t="s">
        <v>1155</v>
      </c>
      <c r="W49" s="796" t="s">
        <v>1156</v>
      </c>
    </row>
    <row r="50" spans="1:23" s="119" customFormat="1" ht="15" x14ac:dyDescent="0.25">
      <c r="A50" s="3156"/>
      <c r="B50" s="794"/>
      <c r="C50" s="795"/>
      <c r="D50" s="795"/>
      <c r="E50" s="794"/>
      <c r="F50" s="796"/>
      <c r="H50" s="796"/>
      <c r="I50" s="794"/>
      <c r="J50" s="794"/>
      <c r="K50" s="794"/>
      <c r="L50" s="794"/>
      <c r="M50" s="794"/>
      <c r="N50" s="794"/>
      <c r="O50" s="795"/>
      <c r="P50" s="794"/>
      <c r="Q50" s="794"/>
      <c r="R50" s="794"/>
      <c r="S50" s="794"/>
      <c r="T50" s="794"/>
      <c r="U50" s="794"/>
      <c r="V50" s="794"/>
      <c r="W50" s="794"/>
    </row>
    <row r="51" spans="1:23" s="119" customFormat="1" ht="15" x14ac:dyDescent="0.25">
      <c r="A51" s="798"/>
      <c r="B51" s="798"/>
      <c r="C51" s="799"/>
      <c r="D51" s="799"/>
      <c r="E51" s="798"/>
      <c r="F51" s="798"/>
      <c r="G51" s="794"/>
      <c r="H51" s="798"/>
      <c r="I51" s="798"/>
      <c r="J51" s="800"/>
      <c r="K51" s="800"/>
      <c r="L51" s="798"/>
      <c r="M51" s="798"/>
      <c r="N51" s="798"/>
      <c r="O51" s="799"/>
      <c r="P51" s="798"/>
      <c r="Q51" s="798"/>
      <c r="R51" s="798"/>
      <c r="S51" s="798"/>
      <c r="T51" s="798"/>
      <c r="U51" s="798"/>
      <c r="V51" s="798"/>
      <c r="W51" s="798"/>
    </row>
    <row r="52" spans="1:23" s="119" customFormat="1" ht="30" x14ac:dyDescent="0.25">
      <c r="A52" s="2854" t="s">
        <v>1267</v>
      </c>
      <c r="B52" s="794" t="s">
        <v>1109</v>
      </c>
      <c r="C52" s="795" t="s">
        <v>1110</v>
      </c>
      <c r="D52" s="795">
        <v>1177566525.6600001</v>
      </c>
      <c r="E52" s="796" t="s">
        <v>1111</v>
      </c>
      <c r="F52" s="796" t="s">
        <v>179</v>
      </c>
      <c r="G52" s="794" t="s">
        <v>1268</v>
      </c>
      <c r="H52" s="796" t="s">
        <v>1114</v>
      </c>
      <c r="I52" s="796" t="s">
        <v>1115</v>
      </c>
      <c r="J52" s="796" t="s">
        <v>179</v>
      </c>
      <c r="K52" s="796" t="s">
        <v>1116</v>
      </c>
      <c r="L52" s="796" t="s">
        <v>1117</v>
      </c>
      <c r="M52" s="796" t="s">
        <v>179</v>
      </c>
      <c r="N52" s="796" t="s">
        <v>1269</v>
      </c>
      <c r="O52" s="795">
        <v>1177566525.6600001</v>
      </c>
      <c r="P52" s="794" t="s">
        <v>1270</v>
      </c>
      <c r="Q52" s="794" t="s">
        <v>1271</v>
      </c>
      <c r="R52" s="794" t="s">
        <v>1272</v>
      </c>
      <c r="S52" s="794" t="s">
        <v>1273</v>
      </c>
      <c r="T52" s="794" t="s">
        <v>1274</v>
      </c>
      <c r="U52" s="794" t="s">
        <v>1275</v>
      </c>
      <c r="V52" s="796" t="s">
        <v>1125</v>
      </c>
      <c r="W52" s="796" t="s">
        <v>1105</v>
      </c>
    </row>
    <row r="53" spans="1:23" s="119" customFormat="1" ht="15" x14ac:dyDescent="0.25">
      <c r="A53" s="2855"/>
      <c r="B53" s="794"/>
      <c r="C53" s="795"/>
      <c r="D53" s="795"/>
      <c r="E53" s="794"/>
      <c r="F53" s="796"/>
      <c r="G53" s="794"/>
      <c r="H53" s="796"/>
      <c r="I53" s="794"/>
      <c r="J53" s="794"/>
      <c r="K53" s="794" t="s">
        <v>1276</v>
      </c>
      <c r="L53" s="794" t="s">
        <v>1277</v>
      </c>
      <c r="M53" s="794" t="s">
        <v>179</v>
      </c>
      <c r="N53" s="794" t="s">
        <v>1278</v>
      </c>
      <c r="O53" s="795"/>
      <c r="P53" s="794" t="s">
        <v>1279</v>
      </c>
      <c r="Q53" s="794" t="s">
        <v>1280</v>
      </c>
      <c r="R53" s="794" t="s">
        <v>179</v>
      </c>
      <c r="S53" s="794" t="s">
        <v>179</v>
      </c>
      <c r="T53" s="794" t="s">
        <v>179</v>
      </c>
      <c r="U53" s="794" t="s">
        <v>179</v>
      </c>
      <c r="V53" s="794"/>
      <c r="W53" s="794"/>
    </row>
    <row r="54" spans="1:23" s="119" customFormat="1" ht="15" x14ac:dyDescent="0.25">
      <c r="A54" s="798"/>
      <c r="B54" s="798"/>
      <c r="C54" s="799"/>
      <c r="D54" s="799"/>
      <c r="E54" s="798"/>
      <c r="F54" s="798"/>
      <c r="G54" s="798"/>
      <c r="H54" s="798"/>
      <c r="I54" s="798"/>
      <c r="J54" s="800"/>
      <c r="K54" s="800"/>
      <c r="L54" s="798"/>
      <c r="M54" s="798"/>
      <c r="N54" s="798"/>
      <c r="O54" s="799"/>
      <c r="P54" s="798"/>
      <c r="Q54" s="798"/>
      <c r="R54" s="798"/>
      <c r="S54" s="798"/>
      <c r="T54" s="798"/>
      <c r="U54" s="798"/>
      <c r="V54" s="798"/>
      <c r="W54" s="798"/>
    </row>
    <row r="55" spans="1:23" s="119" customFormat="1" ht="30" x14ac:dyDescent="0.25">
      <c r="A55" s="2854" t="s">
        <v>1126</v>
      </c>
      <c r="B55" s="794" t="s">
        <v>1127</v>
      </c>
      <c r="C55" s="794" t="s">
        <v>179</v>
      </c>
      <c r="D55" s="795">
        <v>146835847</v>
      </c>
      <c r="E55" s="796" t="s">
        <v>1128</v>
      </c>
      <c r="F55" s="796" t="s">
        <v>179</v>
      </c>
      <c r="G55" s="796" t="s">
        <v>1129</v>
      </c>
      <c r="H55" s="796" t="s">
        <v>179</v>
      </c>
      <c r="I55" s="796" t="s">
        <v>179</v>
      </c>
      <c r="J55" s="796" t="s">
        <v>179</v>
      </c>
      <c r="K55" s="796" t="s">
        <v>1130</v>
      </c>
      <c r="L55" s="796" t="s">
        <v>1131</v>
      </c>
      <c r="M55" s="796" t="s">
        <v>1132</v>
      </c>
      <c r="N55" s="796" t="s">
        <v>1133</v>
      </c>
      <c r="O55" s="795">
        <v>146835847</v>
      </c>
      <c r="P55" s="796" t="s">
        <v>179</v>
      </c>
      <c r="Q55" s="796" t="s">
        <v>1134</v>
      </c>
      <c r="R55" s="796" t="s">
        <v>1135</v>
      </c>
      <c r="S55" s="796" t="s">
        <v>1136</v>
      </c>
      <c r="T55" s="796" t="s">
        <v>1137</v>
      </c>
      <c r="U55" s="796" t="s">
        <v>1138</v>
      </c>
      <c r="V55" s="796" t="s">
        <v>1139</v>
      </c>
      <c r="W55" s="796" t="s">
        <v>1105</v>
      </c>
    </row>
    <row r="56" spans="1:23" s="119" customFormat="1" ht="15.75" customHeight="1" x14ac:dyDescent="0.25">
      <c r="A56" s="3156"/>
      <c r="B56" s="794"/>
      <c r="C56" s="795"/>
      <c r="D56" s="795"/>
      <c r="E56" s="794"/>
      <c r="F56" s="796"/>
      <c r="G56" s="794"/>
      <c r="H56" s="796"/>
      <c r="I56" s="794"/>
      <c r="J56" s="794"/>
      <c r="K56" s="794"/>
      <c r="L56" s="794"/>
      <c r="M56" s="794"/>
      <c r="N56" s="794"/>
      <c r="O56" s="795"/>
      <c r="P56" s="794"/>
      <c r="Q56" s="794"/>
      <c r="R56" s="794"/>
      <c r="S56" s="794"/>
      <c r="T56" s="794"/>
      <c r="U56" s="794"/>
      <c r="V56" s="794"/>
      <c r="W56" s="794"/>
    </row>
    <row r="57" spans="1:23" s="119" customFormat="1" ht="15" x14ac:dyDescent="0.25">
      <c r="A57" s="798"/>
      <c r="B57" s="798"/>
      <c r="C57" s="799"/>
      <c r="D57" s="799"/>
      <c r="E57" s="798"/>
      <c r="F57" s="798"/>
      <c r="G57" s="798"/>
      <c r="H57" s="798"/>
      <c r="I57" s="798"/>
      <c r="J57" s="800"/>
      <c r="K57" s="800"/>
      <c r="L57" s="798"/>
      <c r="M57" s="798"/>
      <c r="N57" s="798"/>
      <c r="O57" s="799"/>
      <c r="P57" s="798"/>
      <c r="Q57" s="798"/>
      <c r="R57" s="798"/>
      <c r="S57" s="798"/>
      <c r="T57" s="798"/>
      <c r="U57" s="798"/>
      <c r="V57" s="798"/>
      <c r="W57" s="798"/>
    </row>
    <row r="58" spans="1:23" s="119" customFormat="1" ht="30" x14ac:dyDescent="0.25">
      <c r="A58" s="2854" t="s">
        <v>1126</v>
      </c>
      <c r="B58" s="794" t="s">
        <v>1281</v>
      </c>
      <c r="C58" s="794" t="s">
        <v>1110</v>
      </c>
      <c r="D58" s="795">
        <v>71675055</v>
      </c>
      <c r="E58" s="796" t="s">
        <v>1128</v>
      </c>
      <c r="F58" s="796" t="s">
        <v>179</v>
      </c>
      <c r="G58" s="796" t="s">
        <v>1129</v>
      </c>
      <c r="H58" s="796" t="s">
        <v>1145</v>
      </c>
      <c r="I58" s="796" t="s">
        <v>1146</v>
      </c>
      <c r="J58" s="796" t="s">
        <v>179</v>
      </c>
      <c r="K58" s="796" t="s">
        <v>1147</v>
      </c>
      <c r="L58" s="796" t="s">
        <v>1148</v>
      </c>
      <c r="M58" s="796" t="s">
        <v>1243</v>
      </c>
      <c r="N58" s="796" t="s">
        <v>1282</v>
      </c>
      <c r="O58" s="795">
        <v>71675055</v>
      </c>
      <c r="P58" s="794" t="s">
        <v>1151</v>
      </c>
      <c r="Q58" s="794" t="s">
        <v>1152</v>
      </c>
      <c r="R58" s="794" t="s">
        <v>1153</v>
      </c>
      <c r="S58" s="794" t="s">
        <v>1154</v>
      </c>
      <c r="T58" s="794" t="s">
        <v>1283</v>
      </c>
      <c r="U58" s="794" t="s">
        <v>1284</v>
      </c>
      <c r="V58" s="796" t="s">
        <v>1285</v>
      </c>
      <c r="W58" s="796" t="s">
        <v>1286</v>
      </c>
    </row>
    <row r="59" spans="1:23" s="119" customFormat="1" ht="15" x14ac:dyDescent="0.25">
      <c r="A59" s="3156"/>
      <c r="B59" s="794"/>
      <c r="C59" s="795"/>
      <c r="D59" s="795"/>
      <c r="E59" s="794"/>
      <c r="F59" s="796"/>
      <c r="G59" s="794"/>
      <c r="H59" s="796"/>
      <c r="I59" s="794"/>
      <c r="J59" s="794"/>
      <c r="K59" s="794"/>
      <c r="L59" s="794"/>
      <c r="M59" s="794"/>
      <c r="N59" s="794"/>
      <c r="O59" s="795"/>
      <c r="P59" s="794"/>
      <c r="Q59" s="794"/>
      <c r="R59" s="794"/>
      <c r="S59" s="794"/>
      <c r="T59" s="794"/>
      <c r="U59" s="794"/>
      <c r="V59" s="794"/>
      <c r="W59" s="794"/>
    </row>
    <row r="60" spans="1:23" s="119" customFormat="1" ht="15" x14ac:dyDescent="0.25">
      <c r="A60" s="798"/>
      <c r="B60" s="798"/>
      <c r="C60" s="799"/>
      <c r="D60" s="799"/>
      <c r="E60" s="798"/>
      <c r="F60" s="798"/>
      <c r="G60" s="798"/>
      <c r="H60" s="798"/>
      <c r="I60" s="798"/>
      <c r="J60" s="800"/>
      <c r="K60" s="800"/>
      <c r="L60" s="798"/>
      <c r="M60" s="798"/>
      <c r="N60" s="798"/>
      <c r="O60" s="799"/>
      <c r="P60" s="798"/>
      <c r="Q60" s="798"/>
      <c r="R60" s="798"/>
      <c r="S60" s="798"/>
      <c r="T60" s="798"/>
      <c r="U60" s="798"/>
      <c r="V60" s="798"/>
      <c r="W60" s="798"/>
    </row>
    <row r="61" spans="1:23" s="119" customFormat="1" ht="30" x14ac:dyDescent="0.25">
      <c r="A61" s="2854" t="s">
        <v>1287</v>
      </c>
      <c r="B61" s="794" t="s">
        <v>1288</v>
      </c>
      <c r="C61" s="801" t="s">
        <v>655</v>
      </c>
      <c r="D61" s="801">
        <v>150000000</v>
      </c>
      <c r="E61" s="796" t="s">
        <v>1174</v>
      </c>
      <c r="F61" s="796" t="s">
        <v>179</v>
      </c>
      <c r="G61" s="796" t="s">
        <v>1144</v>
      </c>
      <c r="H61" s="796" t="s">
        <v>1145</v>
      </c>
      <c r="I61" s="796" t="s">
        <v>1146</v>
      </c>
      <c r="J61" s="796" t="s">
        <v>179</v>
      </c>
      <c r="K61" s="796" t="s">
        <v>1147</v>
      </c>
      <c r="L61" s="796" t="s">
        <v>1148</v>
      </c>
      <c r="M61" s="796" t="s">
        <v>1243</v>
      </c>
      <c r="N61" s="796" t="s">
        <v>1282</v>
      </c>
      <c r="O61" s="795">
        <v>150000000</v>
      </c>
      <c r="P61" s="794" t="s">
        <v>1151</v>
      </c>
      <c r="Q61" s="794" t="s">
        <v>1152</v>
      </c>
      <c r="R61" s="794" t="s">
        <v>1153</v>
      </c>
      <c r="S61" s="794" t="s">
        <v>1154</v>
      </c>
      <c r="T61" s="794" t="s">
        <v>1283</v>
      </c>
      <c r="U61" s="794" t="s">
        <v>1284</v>
      </c>
      <c r="V61" s="796" t="s">
        <v>1289</v>
      </c>
      <c r="W61" s="796" t="s">
        <v>1105</v>
      </c>
    </row>
    <row r="62" spans="1:23" s="119" customFormat="1" ht="15" x14ac:dyDescent="0.25">
      <c r="A62" s="2855"/>
      <c r="B62" s="794"/>
      <c r="C62" s="795"/>
      <c r="D62" s="795"/>
      <c r="E62" s="794"/>
      <c r="F62" s="796"/>
      <c r="G62" s="794"/>
      <c r="H62" s="796"/>
      <c r="I62" s="794"/>
      <c r="J62" s="794"/>
      <c r="K62" s="794"/>
      <c r="L62" s="794"/>
      <c r="M62" s="794"/>
      <c r="N62" s="794"/>
      <c r="O62" s="795"/>
      <c r="P62" s="794"/>
      <c r="Q62" s="794"/>
      <c r="R62" s="794"/>
      <c r="S62" s="794"/>
      <c r="T62" s="794"/>
      <c r="U62" s="794"/>
      <c r="V62" s="794"/>
      <c r="W62" s="794"/>
    </row>
    <row r="63" spans="1:23" s="119" customFormat="1" ht="15" x14ac:dyDescent="0.25">
      <c r="A63" s="798"/>
      <c r="B63" s="798"/>
      <c r="C63" s="799"/>
      <c r="D63" s="799"/>
      <c r="E63" s="798"/>
      <c r="F63" s="798"/>
      <c r="G63" s="798"/>
      <c r="H63" s="798"/>
      <c r="I63" s="798"/>
      <c r="J63" s="800"/>
      <c r="K63" s="800"/>
      <c r="L63" s="798"/>
      <c r="M63" s="798"/>
      <c r="N63" s="798"/>
      <c r="O63" s="799"/>
      <c r="P63" s="798"/>
      <c r="Q63" s="798"/>
      <c r="R63" s="798"/>
      <c r="S63" s="798"/>
      <c r="T63" s="798"/>
      <c r="U63" s="798"/>
      <c r="V63" s="798"/>
      <c r="W63" s="798"/>
    </row>
    <row r="64" spans="1:23" s="119" customFormat="1" ht="30" x14ac:dyDescent="0.25">
      <c r="A64" s="2854" t="s">
        <v>1290</v>
      </c>
      <c r="B64" s="794" t="s">
        <v>1291</v>
      </c>
      <c r="C64" s="801" t="s">
        <v>1292</v>
      </c>
      <c r="D64" s="801">
        <v>140000000</v>
      </c>
      <c r="E64" s="796" t="s">
        <v>1174</v>
      </c>
      <c r="F64" s="796" t="s">
        <v>179</v>
      </c>
      <c r="G64" s="796" t="s">
        <v>1268</v>
      </c>
      <c r="H64" s="796" t="s">
        <v>1254</v>
      </c>
      <c r="I64" s="796" t="s">
        <v>1240</v>
      </c>
      <c r="J64" s="796" t="s">
        <v>179</v>
      </c>
      <c r="K64" s="796" t="s">
        <v>1241</v>
      </c>
      <c r="L64" s="796" t="s">
        <v>1242</v>
      </c>
      <c r="M64" s="796" t="s">
        <v>1243</v>
      </c>
      <c r="N64" s="796" t="s">
        <v>1244</v>
      </c>
      <c r="O64" s="801">
        <v>140000000</v>
      </c>
      <c r="P64" s="796" t="s">
        <v>179</v>
      </c>
      <c r="Q64" s="796" t="s">
        <v>1245</v>
      </c>
      <c r="R64" s="794" t="s">
        <v>1246</v>
      </c>
      <c r="S64" s="802" t="s">
        <v>1293</v>
      </c>
      <c r="T64" s="802" t="s">
        <v>1294</v>
      </c>
      <c r="U64" s="795"/>
      <c r="V64" s="796" t="s">
        <v>1295</v>
      </c>
      <c r="W64" s="796" t="s">
        <v>1296</v>
      </c>
    </row>
    <row r="65" spans="1:25" s="119" customFormat="1" ht="15" x14ac:dyDescent="0.25">
      <c r="A65" s="3156"/>
      <c r="B65" s="794"/>
      <c r="C65" s="795"/>
      <c r="D65" s="795"/>
      <c r="E65" s="794"/>
      <c r="F65" s="794"/>
      <c r="G65" s="794"/>
      <c r="H65" s="796"/>
      <c r="I65" s="796"/>
      <c r="J65" s="796"/>
      <c r="K65" s="796"/>
      <c r="L65" s="796"/>
      <c r="M65" s="796"/>
      <c r="N65" s="796"/>
      <c r="O65" s="795"/>
      <c r="P65" s="796"/>
      <c r="Q65" s="796"/>
      <c r="R65" s="796"/>
      <c r="S65" s="796"/>
      <c r="T65" s="796"/>
      <c r="U65" s="796"/>
      <c r="V65" s="794"/>
      <c r="W65" s="794"/>
    </row>
    <row r="66" spans="1:25" s="119" customFormat="1" ht="15" x14ac:dyDescent="0.25">
      <c r="A66" s="798"/>
      <c r="B66" s="798"/>
      <c r="C66" s="799"/>
      <c r="D66" s="799"/>
      <c r="E66" s="798"/>
      <c r="F66" s="798"/>
      <c r="G66" s="798"/>
      <c r="H66" s="798"/>
      <c r="I66" s="798"/>
      <c r="J66" s="800"/>
      <c r="K66" s="800"/>
      <c r="L66" s="798"/>
      <c r="M66" s="798"/>
      <c r="N66" s="798"/>
      <c r="O66" s="799"/>
      <c r="P66" s="798"/>
      <c r="Q66" s="798"/>
      <c r="R66" s="798"/>
      <c r="S66" s="798"/>
      <c r="T66" s="798"/>
      <c r="U66" s="798"/>
      <c r="V66" s="798"/>
      <c r="W66" s="798"/>
    </row>
    <row r="67" spans="1:25" s="119" customFormat="1" ht="30" x14ac:dyDescent="0.25">
      <c r="A67" s="3165" t="s">
        <v>1297</v>
      </c>
      <c r="B67" s="794" t="s">
        <v>1298</v>
      </c>
      <c r="C67" s="801" t="s">
        <v>1299</v>
      </c>
      <c r="D67" s="801">
        <v>381365027</v>
      </c>
      <c r="E67" s="796" t="s">
        <v>1300</v>
      </c>
      <c r="F67" s="801" t="s">
        <v>179</v>
      </c>
      <c r="G67" s="796" t="s">
        <v>1268</v>
      </c>
      <c r="H67" s="796" t="s">
        <v>1301</v>
      </c>
      <c r="I67" s="796" t="s">
        <v>179</v>
      </c>
      <c r="J67" s="796" t="s">
        <v>179</v>
      </c>
      <c r="K67" s="796" t="s">
        <v>1302</v>
      </c>
      <c r="L67" s="796" t="s">
        <v>1303</v>
      </c>
      <c r="M67" s="796" t="s">
        <v>1304</v>
      </c>
      <c r="N67" s="796"/>
      <c r="O67" s="801">
        <v>381365027</v>
      </c>
      <c r="P67" s="796" t="s">
        <v>1305</v>
      </c>
      <c r="Q67" s="796" t="s">
        <v>1306</v>
      </c>
      <c r="R67" s="796" t="s">
        <v>1307</v>
      </c>
      <c r="S67" s="796" t="s">
        <v>1308</v>
      </c>
      <c r="T67" s="796" t="s">
        <v>1309</v>
      </c>
      <c r="U67" s="796"/>
      <c r="V67" s="796" t="s">
        <v>1310</v>
      </c>
      <c r="W67" s="796" t="s">
        <v>1311</v>
      </c>
    </row>
    <row r="68" spans="1:25" s="119" customFormat="1" ht="15" x14ac:dyDescent="0.25">
      <c r="A68" s="2855"/>
      <c r="B68" s="794"/>
      <c r="C68" s="795"/>
      <c r="D68" s="795"/>
      <c r="E68" s="794"/>
      <c r="F68" s="796"/>
      <c r="G68" s="794"/>
      <c r="H68" s="796" t="s">
        <v>1312</v>
      </c>
      <c r="I68" s="796" t="s">
        <v>179</v>
      </c>
      <c r="J68" s="796"/>
      <c r="K68" s="796" t="s">
        <v>1313</v>
      </c>
      <c r="L68" s="796" t="s">
        <v>1314</v>
      </c>
      <c r="M68" s="796" t="s">
        <v>1315</v>
      </c>
      <c r="N68" s="803" t="s">
        <v>1316</v>
      </c>
      <c r="O68" s="801">
        <v>371992299.44</v>
      </c>
      <c r="P68" s="796" t="s">
        <v>1279</v>
      </c>
      <c r="Q68" s="796" t="s">
        <v>1280</v>
      </c>
      <c r="R68" s="796" t="s">
        <v>1317</v>
      </c>
      <c r="S68" s="796"/>
      <c r="T68" s="796"/>
      <c r="U68" s="796"/>
      <c r="V68" s="794"/>
      <c r="W68" s="794"/>
    </row>
    <row r="69" spans="1:25" s="17" customFormat="1" ht="15" x14ac:dyDescent="0.25">
      <c r="A69" s="804"/>
      <c r="B69" s="798"/>
      <c r="C69" s="805"/>
      <c r="D69" s="805"/>
      <c r="E69" s="804"/>
      <c r="F69" s="804"/>
      <c r="G69" s="804"/>
      <c r="H69" s="804"/>
      <c r="I69" s="804"/>
      <c r="J69" s="806"/>
      <c r="K69" s="806"/>
      <c r="L69" s="804"/>
      <c r="M69" s="804"/>
      <c r="N69" s="804"/>
      <c r="O69" s="805"/>
      <c r="P69" s="804"/>
      <c r="Q69" s="804"/>
      <c r="R69" s="804"/>
      <c r="S69" s="804"/>
      <c r="T69" s="804"/>
      <c r="U69" s="804"/>
      <c r="V69" s="804"/>
      <c r="W69" s="804"/>
    </row>
    <row r="70" spans="1:25" s="17" customFormat="1" ht="15" x14ac:dyDescent="0.25">
      <c r="A70" s="2854"/>
      <c r="B70" s="794"/>
      <c r="C70" s="807"/>
      <c r="D70" s="808"/>
      <c r="E70" s="809"/>
      <c r="F70" s="809"/>
      <c r="G70" s="809"/>
      <c r="H70" s="809"/>
      <c r="I70" s="809"/>
      <c r="J70" s="809"/>
      <c r="K70" s="809"/>
      <c r="L70" s="809"/>
      <c r="M70" s="809"/>
      <c r="N70" s="809"/>
      <c r="O70" s="808"/>
      <c r="P70" s="809"/>
      <c r="Q70" s="809"/>
      <c r="R70" s="809"/>
      <c r="S70" s="809"/>
      <c r="T70" s="809"/>
      <c r="U70" s="809"/>
      <c r="V70" s="809"/>
      <c r="W70" s="809"/>
    </row>
    <row r="71" spans="1:25" s="17" customFormat="1" ht="15.75" thickBot="1" x14ac:dyDescent="0.3">
      <c r="A71" s="3169"/>
      <c r="B71" s="2735"/>
      <c r="C71" s="811"/>
      <c r="D71" s="811"/>
      <c r="E71" s="812"/>
      <c r="F71" s="809"/>
      <c r="G71" s="810"/>
      <c r="H71" s="809"/>
      <c r="I71" s="810"/>
      <c r="J71" s="810"/>
      <c r="K71" s="810"/>
      <c r="L71" s="810"/>
      <c r="M71" s="810"/>
      <c r="N71" s="810"/>
      <c r="O71" s="811"/>
      <c r="P71" s="810"/>
      <c r="Q71" s="810"/>
      <c r="R71" s="810"/>
      <c r="S71" s="812"/>
      <c r="T71" s="812"/>
      <c r="U71" s="812"/>
      <c r="V71" s="812"/>
      <c r="W71" s="812"/>
    </row>
    <row r="72" spans="1:25" s="19" customFormat="1" ht="15.75" thickTop="1" x14ac:dyDescent="0.25">
      <c r="A72" s="364" t="s">
        <v>144</v>
      </c>
      <c r="B72" s="369"/>
      <c r="C72" s="366"/>
      <c r="D72" s="530">
        <f>D43+D46+D49+D52+D55+D58+D61+D64+D67</f>
        <v>2414278301.6599998</v>
      </c>
      <c r="E72" s="367"/>
      <c r="F72" s="368"/>
      <c r="G72" s="365"/>
      <c r="H72" s="368"/>
      <c r="I72" s="365"/>
      <c r="J72" s="365"/>
      <c r="K72" s="365"/>
      <c r="L72" s="365"/>
      <c r="M72" s="365"/>
      <c r="N72" s="365"/>
      <c r="O72" s="366">
        <f>O43+O46+O49+O52+O55+O58+O61+O64+O67</f>
        <v>2414278301.6599998</v>
      </c>
      <c r="P72" s="365"/>
      <c r="Q72" s="365"/>
      <c r="R72" s="365"/>
      <c r="S72" s="377"/>
      <c r="T72" s="377"/>
      <c r="U72" s="266"/>
      <c r="V72" s="377"/>
      <c r="W72" s="377"/>
      <c r="X72" s="18"/>
    </row>
    <row r="73" spans="1:25" s="19" customFormat="1" ht="15" x14ac:dyDescent="0.25">
      <c r="A73" s="226"/>
      <c r="B73" s="2734"/>
      <c r="C73" s="357"/>
      <c r="D73" s="529"/>
      <c r="E73" s="226"/>
      <c r="F73" s="223"/>
      <c r="G73" s="226"/>
      <c r="H73" s="223"/>
      <c r="I73" s="226"/>
      <c r="J73" s="226"/>
      <c r="K73" s="226"/>
      <c r="L73" s="226"/>
      <c r="M73" s="226"/>
      <c r="N73" s="226"/>
      <c r="O73" s="357"/>
      <c r="P73" s="226"/>
      <c r="Q73" s="226"/>
      <c r="R73" s="226"/>
      <c r="S73" s="226"/>
      <c r="T73" s="226"/>
      <c r="U73" s="385"/>
      <c r="V73" s="226"/>
      <c r="W73" s="226"/>
    </row>
    <row r="74" spans="1:25" x14ac:dyDescent="0.25">
      <c r="V74" s="825"/>
      <c r="X74" s="427"/>
    </row>
    <row r="76" spans="1:25" s="8" customFormat="1" x14ac:dyDescent="0.25">
      <c r="A76" s="512" t="s">
        <v>656</v>
      </c>
      <c r="B76" s="2802"/>
      <c r="D76" s="517"/>
      <c r="I76" s="3157" t="s">
        <v>147</v>
      </c>
      <c r="J76" s="3158"/>
      <c r="K76" s="814" t="s">
        <v>148</v>
      </c>
      <c r="L76" s="815"/>
      <c r="M76" s="816"/>
      <c r="V76" s="517"/>
      <c r="W76" s="817"/>
    </row>
    <row r="77" spans="1:25" s="8" customFormat="1" ht="37.5" x14ac:dyDescent="0.25">
      <c r="A77" s="7" t="s">
        <v>1068</v>
      </c>
      <c r="B77" s="2803"/>
      <c r="C77" s="3147" t="s">
        <v>215</v>
      </c>
      <c r="D77" s="3147"/>
      <c r="E77" s="3147"/>
      <c r="F77" s="3147"/>
      <c r="G77" s="3147"/>
      <c r="H77" s="3148"/>
      <c r="I77" s="3159"/>
      <c r="J77" s="3160"/>
      <c r="K77" s="513" t="s">
        <v>150</v>
      </c>
      <c r="L77" s="3147" t="s">
        <v>151</v>
      </c>
      <c r="M77" s="3148"/>
      <c r="N77" s="3146" t="s">
        <v>152</v>
      </c>
      <c r="O77" s="3148"/>
      <c r="P77" s="3146" t="s">
        <v>84</v>
      </c>
      <c r="Q77" s="3147"/>
      <c r="R77" s="3147"/>
      <c r="S77" s="3147"/>
      <c r="T77" s="3147" t="s">
        <v>85</v>
      </c>
      <c r="U77" s="3147"/>
      <c r="V77" s="3147"/>
      <c r="W77" s="3148"/>
    </row>
    <row r="78" spans="1:25" s="517" customFormat="1" ht="57" thickBot="1" x14ac:dyDescent="0.3">
      <c r="A78" s="1002" t="s">
        <v>512</v>
      </c>
      <c r="B78" s="514" t="s">
        <v>153</v>
      </c>
      <c r="C78" s="9" t="s">
        <v>217</v>
      </c>
      <c r="D78" s="9" t="s">
        <v>218</v>
      </c>
      <c r="E78" s="9" t="s">
        <v>156</v>
      </c>
      <c r="F78" s="9" t="s">
        <v>219</v>
      </c>
      <c r="G78" s="9" t="s">
        <v>220</v>
      </c>
      <c r="H78" s="9" t="s">
        <v>90</v>
      </c>
      <c r="I78" s="514" t="s">
        <v>92</v>
      </c>
      <c r="J78" s="514" t="s">
        <v>93</v>
      </c>
      <c r="K78" s="1003" t="s">
        <v>159</v>
      </c>
      <c r="L78" s="1003" t="s">
        <v>160</v>
      </c>
      <c r="M78" s="1003" t="s">
        <v>161</v>
      </c>
      <c r="N78" s="1003" t="s">
        <v>162</v>
      </c>
      <c r="O78" s="514" t="s">
        <v>163</v>
      </c>
      <c r="P78" s="514" t="s">
        <v>4148</v>
      </c>
      <c r="Q78" s="514" t="s">
        <v>104</v>
      </c>
      <c r="R78" s="1004" t="s">
        <v>221</v>
      </c>
      <c r="S78" s="514" t="s">
        <v>166</v>
      </c>
      <c r="T78" s="1003" t="s">
        <v>108</v>
      </c>
      <c r="U78" s="1003" t="s">
        <v>222</v>
      </c>
      <c r="V78" s="1003" t="s">
        <v>223</v>
      </c>
      <c r="W78" s="1005" t="s">
        <v>111</v>
      </c>
      <c r="X78" s="1003" t="s">
        <v>112</v>
      </c>
      <c r="Y78" s="1003" t="s">
        <v>113</v>
      </c>
    </row>
    <row r="79" spans="1:25" s="96" customFormat="1" ht="15" x14ac:dyDescent="0.25">
      <c r="A79" s="3170" t="s">
        <v>114</v>
      </c>
      <c r="B79" s="2804"/>
      <c r="C79" s="1006"/>
      <c r="D79" s="1007"/>
      <c r="E79" s="1006"/>
      <c r="F79" s="1008"/>
      <c r="G79" s="1006" t="s">
        <v>170</v>
      </c>
      <c r="H79" s="1006"/>
      <c r="I79" s="1007" t="s">
        <v>171</v>
      </c>
      <c r="J79" s="1007" t="s">
        <v>116</v>
      </c>
      <c r="K79" s="1007" t="s">
        <v>117</v>
      </c>
      <c r="L79" s="1007" t="s">
        <v>224</v>
      </c>
      <c r="M79" s="1007" t="s">
        <v>173</v>
      </c>
      <c r="N79" s="1007" t="s">
        <v>171</v>
      </c>
      <c r="O79" s="1007" t="s">
        <v>116</v>
      </c>
      <c r="P79" s="1006"/>
      <c r="Q79" s="1007" t="s">
        <v>225</v>
      </c>
      <c r="R79" s="1009" t="s">
        <v>116</v>
      </c>
      <c r="S79" s="1007" t="s">
        <v>118</v>
      </c>
      <c r="T79" s="1010"/>
      <c r="U79" s="1006"/>
      <c r="V79" s="1007" t="s">
        <v>226</v>
      </c>
      <c r="W79" s="1011"/>
      <c r="X79" s="1006"/>
      <c r="Y79" s="1012"/>
    </row>
    <row r="80" spans="1:25" s="96" customFormat="1" ht="15" x14ac:dyDescent="0.25">
      <c r="A80" s="3125"/>
      <c r="B80" s="2743"/>
      <c r="C80" s="449"/>
      <c r="D80" s="378"/>
      <c r="E80" s="449"/>
      <c r="F80" s="477"/>
      <c r="G80" s="476" t="s">
        <v>175</v>
      </c>
      <c r="H80" s="449"/>
      <c r="I80" s="476"/>
      <c r="J80" s="449"/>
      <c r="K80" s="449"/>
      <c r="L80" s="449"/>
      <c r="M80" s="449"/>
      <c r="N80" s="449"/>
      <c r="O80" s="449"/>
      <c r="P80" s="477"/>
      <c r="Q80" s="449"/>
      <c r="R80" s="479"/>
      <c r="S80" s="449"/>
      <c r="T80" s="480"/>
      <c r="U80" s="449"/>
      <c r="V80" s="378"/>
      <c r="W80" s="818"/>
      <c r="X80" s="449"/>
      <c r="Y80" s="1013"/>
    </row>
    <row r="81" spans="1:25" s="96" customFormat="1" ht="15.75" thickBot="1" x14ac:dyDescent="0.3">
      <c r="A81" s="715" t="s">
        <v>121</v>
      </c>
      <c r="B81" s="747"/>
      <c r="C81" s="482"/>
      <c r="D81" s="481"/>
      <c r="E81" s="482"/>
      <c r="F81" s="483"/>
      <c r="G81" s="482"/>
      <c r="H81" s="482"/>
      <c r="I81" s="482"/>
      <c r="J81" s="482"/>
      <c r="K81" s="728"/>
      <c r="L81" s="728"/>
      <c r="M81" s="482"/>
      <c r="N81" s="482"/>
      <c r="O81" s="482"/>
      <c r="P81" s="483"/>
      <c r="Q81" s="482"/>
      <c r="R81" s="728"/>
      <c r="S81" s="482"/>
      <c r="T81" s="484"/>
      <c r="U81" s="482"/>
      <c r="V81" s="481"/>
      <c r="W81" s="819"/>
      <c r="X81" s="482"/>
      <c r="Y81" s="1014"/>
    </row>
    <row r="82" spans="1:25" s="790" customFormat="1" ht="30" x14ac:dyDescent="0.25">
      <c r="A82" s="2937" t="s">
        <v>1157</v>
      </c>
      <c r="B82" s="2739" t="s">
        <v>1158</v>
      </c>
      <c r="C82" s="740" t="s">
        <v>573</v>
      </c>
      <c r="D82" s="465" t="s">
        <v>1159</v>
      </c>
      <c r="E82" s="740" t="s">
        <v>7</v>
      </c>
      <c r="F82" s="264"/>
      <c r="G82" s="740" t="s">
        <v>1160</v>
      </c>
      <c r="H82" s="740" t="s">
        <v>285</v>
      </c>
      <c r="I82" s="740" t="s">
        <v>1161</v>
      </c>
      <c r="J82" s="740" t="s">
        <v>1162</v>
      </c>
      <c r="K82" s="740" t="s">
        <v>179</v>
      </c>
      <c r="L82" s="740" t="s">
        <v>1163</v>
      </c>
      <c r="M82" s="740" t="s">
        <v>1164</v>
      </c>
      <c r="N82" s="740" t="s">
        <v>1165</v>
      </c>
      <c r="O82" s="740" t="s">
        <v>1166</v>
      </c>
      <c r="P82" s="264">
        <v>140000000</v>
      </c>
      <c r="Q82" s="740"/>
      <c r="R82" s="740" t="s">
        <v>1167</v>
      </c>
      <c r="S82" s="740" t="s">
        <v>1168</v>
      </c>
      <c r="T82" s="740"/>
      <c r="U82" s="740" t="s">
        <v>1169</v>
      </c>
      <c r="V82" s="465" t="s">
        <v>1170</v>
      </c>
      <c r="W82" s="820">
        <v>140000000</v>
      </c>
      <c r="X82" s="740" t="s">
        <v>1088</v>
      </c>
      <c r="Y82" s="740" t="s">
        <v>1101</v>
      </c>
    </row>
    <row r="83" spans="1:25" s="790" customFormat="1" ht="15" x14ac:dyDescent="0.25">
      <c r="A83" s="2987"/>
      <c r="B83" s="2743"/>
      <c r="C83" s="217"/>
      <c r="D83" s="224"/>
      <c r="E83" s="217"/>
      <c r="F83" s="234"/>
      <c r="G83" s="217"/>
      <c r="H83" s="217"/>
      <c r="I83" s="217"/>
      <c r="J83" s="217"/>
      <c r="K83" s="217"/>
      <c r="L83" s="217"/>
      <c r="M83" s="217"/>
      <c r="N83" s="217"/>
      <c r="O83" s="217"/>
      <c r="P83" s="234"/>
      <c r="Q83" s="217" t="s">
        <v>179</v>
      </c>
      <c r="R83" s="217"/>
      <c r="S83" s="217"/>
      <c r="T83" s="217"/>
      <c r="U83" s="217"/>
      <c r="V83" s="224"/>
      <c r="W83" s="822"/>
      <c r="X83" s="217"/>
      <c r="Y83" s="217"/>
    </row>
    <row r="84" spans="1:25" s="790" customFormat="1" ht="15" x14ac:dyDescent="0.25">
      <c r="A84" s="726"/>
      <c r="B84" s="2744"/>
      <c r="C84" s="726"/>
      <c r="D84" s="229"/>
      <c r="E84" s="726"/>
      <c r="F84" s="237"/>
      <c r="G84" s="726"/>
      <c r="H84" s="726"/>
      <c r="I84" s="726"/>
      <c r="J84" s="726"/>
      <c r="K84" s="726"/>
      <c r="L84" s="726"/>
      <c r="M84" s="726"/>
      <c r="N84" s="726"/>
      <c r="O84" s="726"/>
      <c r="P84" s="237"/>
      <c r="Q84" s="726"/>
      <c r="R84" s="726"/>
      <c r="S84" s="726"/>
      <c r="T84" s="726"/>
      <c r="U84" s="726"/>
      <c r="V84" s="229"/>
      <c r="W84" s="821"/>
      <c r="X84" s="726"/>
      <c r="Y84" s="726"/>
    </row>
    <row r="85" spans="1:25" s="790" customFormat="1" ht="30" x14ac:dyDescent="0.25">
      <c r="A85" s="2987" t="s">
        <v>1171</v>
      </c>
      <c r="B85" s="2743" t="s">
        <v>1172</v>
      </c>
      <c r="C85" s="217" t="s">
        <v>602</v>
      </c>
      <c r="D85" s="224" t="s">
        <v>1173</v>
      </c>
      <c r="E85" s="217" t="s">
        <v>1174</v>
      </c>
      <c r="F85" s="234">
        <v>38750000</v>
      </c>
      <c r="G85" s="217" t="s">
        <v>1160</v>
      </c>
      <c r="H85" s="217" t="s">
        <v>285</v>
      </c>
      <c r="I85" s="217" t="s">
        <v>1175</v>
      </c>
      <c r="J85" s="217" t="s">
        <v>1176</v>
      </c>
      <c r="K85" s="217" t="s">
        <v>179</v>
      </c>
      <c r="L85" s="217" t="s">
        <v>1177</v>
      </c>
      <c r="M85" s="217" t="s">
        <v>1178</v>
      </c>
      <c r="N85" s="217" t="s">
        <v>1179</v>
      </c>
      <c r="O85" s="217" t="s">
        <v>1180</v>
      </c>
      <c r="P85" s="234"/>
      <c r="Q85" s="217"/>
      <c r="R85" s="217" t="s">
        <v>1181</v>
      </c>
      <c r="S85" s="217"/>
      <c r="T85" s="217"/>
      <c r="U85" s="217"/>
      <c r="V85" s="224"/>
      <c r="W85" s="822"/>
      <c r="X85" s="217" t="s">
        <v>1182</v>
      </c>
      <c r="Y85" s="217" t="s">
        <v>1183</v>
      </c>
    </row>
    <row r="86" spans="1:25" s="790" customFormat="1" ht="15" x14ac:dyDescent="0.25">
      <c r="A86" s="2987"/>
      <c r="B86" s="2743"/>
      <c r="C86" s="217"/>
      <c r="D86" s="224"/>
      <c r="E86" s="217"/>
      <c r="F86" s="234"/>
      <c r="G86" s="217"/>
      <c r="H86" s="217"/>
      <c r="I86" s="217" t="s">
        <v>1184</v>
      </c>
      <c r="J86" s="217" t="s">
        <v>1185</v>
      </c>
      <c r="K86" s="217"/>
      <c r="L86" s="217" t="s">
        <v>1186</v>
      </c>
      <c r="M86" s="217" t="s">
        <v>1187</v>
      </c>
      <c r="N86" s="217" t="s">
        <v>1188</v>
      </c>
      <c r="O86" s="217"/>
      <c r="P86" s="234">
        <v>43450000</v>
      </c>
      <c r="Q86" s="217" t="s">
        <v>179</v>
      </c>
      <c r="R86" s="217" t="s">
        <v>1189</v>
      </c>
      <c r="S86" s="217" t="s">
        <v>1190</v>
      </c>
      <c r="T86" s="217" t="s">
        <v>1191</v>
      </c>
      <c r="U86" s="217" t="s">
        <v>1192</v>
      </c>
      <c r="V86" s="224" t="s">
        <v>1193</v>
      </c>
      <c r="W86" s="822">
        <v>43450000</v>
      </c>
      <c r="X86" s="217"/>
      <c r="Y86" s="217"/>
    </row>
    <row r="87" spans="1:25" s="790" customFormat="1" ht="15" x14ac:dyDescent="0.25">
      <c r="A87" s="726"/>
      <c r="B87" s="2744"/>
      <c r="C87" s="726"/>
      <c r="D87" s="229"/>
      <c r="E87" s="726"/>
      <c r="F87" s="237"/>
      <c r="G87" s="726"/>
      <c r="H87" s="726"/>
      <c r="I87" s="726"/>
      <c r="J87" s="726"/>
      <c r="K87" s="726"/>
      <c r="L87" s="726"/>
      <c r="M87" s="726"/>
      <c r="N87" s="726"/>
      <c r="O87" s="726"/>
      <c r="P87" s="237"/>
      <c r="Q87" s="726"/>
      <c r="R87" s="726"/>
      <c r="S87" s="726"/>
      <c r="T87" s="726"/>
      <c r="U87" s="726"/>
      <c r="V87" s="229"/>
      <c r="W87" s="821"/>
      <c r="X87" s="726"/>
      <c r="Y87" s="726"/>
    </row>
    <row r="88" spans="1:25" s="790" customFormat="1" ht="30" x14ac:dyDescent="0.25">
      <c r="A88" s="2987" t="s">
        <v>1194</v>
      </c>
      <c r="B88" s="2743" t="s">
        <v>1195</v>
      </c>
      <c r="C88" s="217" t="s">
        <v>605</v>
      </c>
      <c r="D88" s="224" t="s">
        <v>1196</v>
      </c>
      <c r="E88" s="217" t="s">
        <v>1174</v>
      </c>
      <c r="F88" s="234">
        <v>64560000</v>
      </c>
      <c r="G88" s="217" t="s">
        <v>1160</v>
      </c>
      <c r="H88" s="217" t="s">
        <v>285</v>
      </c>
      <c r="I88" s="217" t="s">
        <v>1175</v>
      </c>
      <c r="J88" s="217" t="s">
        <v>1197</v>
      </c>
      <c r="K88" s="217" t="s">
        <v>179</v>
      </c>
      <c r="L88" s="217" t="s">
        <v>1198</v>
      </c>
      <c r="M88" s="217" t="s">
        <v>1199</v>
      </c>
      <c r="N88" s="217" t="s">
        <v>1200</v>
      </c>
      <c r="O88" s="217" t="s">
        <v>1201</v>
      </c>
      <c r="P88" s="234"/>
      <c r="Q88" s="217" t="s">
        <v>179</v>
      </c>
      <c r="R88" s="217" t="s">
        <v>1202</v>
      </c>
      <c r="S88" s="217" t="s">
        <v>1203</v>
      </c>
      <c r="T88" s="217"/>
      <c r="U88" s="217"/>
      <c r="V88" s="224" t="s">
        <v>1204</v>
      </c>
      <c r="W88" s="822"/>
      <c r="X88" s="217" t="s">
        <v>1205</v>
      </c>
      <c r="Y88" s="217" t="s">
        <v>1183</v>
      </c>
    </row>
    <row r="89" spans="1:25" s="790" customFormat="1" ht="15" x14ac:dyDescent="0.25">
      <c r="A89" s="2987"/>
      <c r="B89" s="2743"/>
      <c r="C89" s="217"/>
      <c r="D89" s="224"/>
      <c r="E89" s="217"/>
      <c r="F89" s="234"/>
      <c r="G89" s="217"/>
      <c r="H89" s="217"/>
      <c r="I89" s="217" t="s">
        <v>1206</v>
      </c>
      <c r="J89" s="217" t="s">
        <v>1207</v>
      </c>
      <c r="K89" s="217" t="s">
        <v>179</v>
      </c>
      <c r="L89" s="217" t="s">
        <v>1186</v>
      </c>
      <c r="M89" s="217" t="s">
        <v>1187</v>
      </c>
      <c r="N89" s="217" t="s">
        <v>1188</v>
      </c>
      <c r="O89" s="217" t="s">
        <v>1208</v>
      </c>
      <c r="P89" s="234">
        <v>70140000</v>
      </c>
      <c r="Q89" s="217"/>
      <c r="R89" s="217" t="s">
        <v>1189</v>
      </c>
      <c r="S89" s="217" t="s">
        <v>1209</v>
      </c>
      <c r="T89" s="217" t="s">
        <v>1210</v>
      </c>
      <c r="U89" s="217" t="s">
        <v>1192</v>
      </c>
      <c r="V89" s="224" t="s">
        <v>1211</v>
      </c>
      <c r="W89" s="822">
        <v>70140000</v>
      </c>
      <c r="X89" s="217"/>
      <c r="Y89" s="217"/>
    </row>
    <row r="90" spans="1:25" s="790" customFormat="1" ht="15" x14ac:dyDescent="0.25">
      <c r="A90" s="726"/>
      <c r="B90" s="2744"/>
      <c r="C90" s="726"/>
      <c r="D90" s="229"/>
      <c r="E90" s="726"/>
      <c r="F90" s="237"/>
      <c r="G90" s="726"/>
      <c r="H90" s="726"/>
      <c r="I90" s="726"/>
      <c r="J90" s="726"/>
      <c r="K90" s="726"/>
      <c r="L90" s="726"/>
      <c r="M90" s="726"/>
      <c r="N90" s="726"/>
      <c r="O90" s="726"/>
      <c r="P90" s="237"/>
      <c r="Q90" s="726"/>
      <c r="R90" s="726"/>
      <c r="S90" s="726"/>
      <c r="T90" s="726"/>
      <c r="U90" s="726"/>
      <c r="V90" s="229"/>
      <c r="W90" s="821"/>
      <c r="X90" s="726"/>
      <c r="Y90" s="726"/>
    </row>
    <row r="91" spans="1:25" s="790" customFormat="1" ht="30" x14ac:dyDescent="0.25">
      <c r="A91" s="2987" t="s">
        <v>1212</v>
      </c>
      <c r="B91" s="2743" t="s">
        <v>1213</v>
      </c>
      <c r="C91" s="217" t="s">
        <v>619</v>
      </c>
      <c r="D91" s="224" t="s">
        <v>1214</v>
      </c>
      <c r="E91" s="217" t="s">
        <v>1174</v>
      </c>
      <c r="F91" s="234">
        <v>34056000</v>
      </c>
      <c r="G91" s="217" t="s">
        <v>1160</v>
      </c>
      <c r="H91" s="217" t="s">
        <v>285</v>
      </c>
      <c r="I91" s="217" t="s">
        <v>1175</v>
      </c>
      <c r="J91" s="217" t="s">
        <v>1197</v>
      </c>
      <c r="K91" s="217" t="s">
        <v>179</v>
      </c>
      <c r="L91" s="217" t="s">
        <v>1198</v>
      </c>
      <c r="M91" s="217" t="s">
        <v>1199</v>
      </c>
      <c r="N91" s="217" t="s">
        <v>1200</v>
      </c>
      <c r="O91" s="217" t="s">
        <v>1201</v>
      </c>
      <c r="P91" s="234"/>
      <c r="Q91" s="217" t="s">
        <v>179</v>
      </c>
      <c r="R91" s="217" t="s">
        <v>1215</v>
      </c>
      <c r="S91" s="217" t="s">
        <v>1216</v>
      </c>
      <c r="T91" s="217"/>
      <c r="U91" s="217"/>
      <c r="V91" s="224" t="s">
        <v>1204</v>
      </c>
      <c r="W91" s="234"/>
      <c r="X91" s="217" t="s">
        <v>1088</v>
      </c>
      <c r="Y91" s="217" t="s">
        <v>1183</v>
      </c>
    </row>
    <row r="92" spans="1:25" s="790" customFormat="1" ht="15" x14ac:dyDescent="0.25">
      <c r="A92" s="2987"/>
      <c r="B92" s="2743"/>
      <c r="C92" s="217"/>
      <c r="D92" s="224"/>
      <c r="E92" s="217"/>
      <c r="F92" s="234"/>
      <c r="G92" s="217"/>
      <c r="H92" s="217"/>
      <c r="I92" s="217" t="s">
        <v>1217</v>
      </c>
      <c r="J92" s="217" t="s">
        <v>1218</v>
      </c>
      <c r="K92" s="217"/>
      <c r="L92" s="217" t="s">
        <v>1186</v>
      </c>
      <c r="M92" s="217" t="s">
        <v>1187</v>
      </c>
      <c r="N92" s="217" t="s">
        <v>1188</v>
      </c>
      <c r="O92" s="217" t="s">
        <v>1208</v>
      </c>
      <c r="P92" s="234">
        <v>39550000</v>
      </c>
      <c r="Q92" s="217"/>
      <c r="R92" s="217" t="s">
        <v>1189</v>
      </c>
      <c r="S92" s="217" t="s">
        <v>1219</v>
      </c>
      <c r="T92" s="217" t="s">
        <v>1191</v>
      </c>
      <c r="U92" s="217" t="s">
        <v>1192</v>
      </c>
      <c r="V92" s="224" t="s">
        <v>1211</v>
      </c>
      <c r="W92" s="822">
        <v>39550000</v>
      </c>
      <c r="X92" s="217"/>
      <c r="Y92" s="217"/>
    </row>
    <row r="93" spans="1:25" s="790" customFormat="1" ht="15" x14ac:dyDescent="0.25">
      <c r="A93" s="726"/>
      <c r="B93" s="2744"/>
      <c r="C93" s="726"/>
      <c r="D93" s="229"/>
      <c r="E93" s="726"/>
      <c r="F93" s="237"/>
      <c r="G93" s="726"/>
      <c r="H93" s="726"/>
      <c r="I93" s="726"/>
      <c r="J93" s="726"/>
      <c r="K93" s="726"/>
      <c r="L93" s="726"/>
      <c r="M93" s="726"/>
      <c r="N93" s="726"/>
      <c r="O93" s="726"/>
      <c r="P93" s="237"/>
      <c r="Q93" s="726"/>
      <c r="R93" s="726"/>
      <c r="S93" s="726"/>
      <c r="T93" s="726"/>
      <c r="U93" s="726"/>
      <c r="V93" s="229"/>
      <c r="W93" s="821"/>
      <c r="X93" s="726"/>
      <c r="Y93" s="726"/>
    </row>
    <row r="94" spans="1:25" s="790" customFormat="1" ht="30" x14ac:dyDescent="0.25">
      <c r="A94" s="2987" t="s">
        <v>1220</v>
      </c>
      <c r="B94" s="2743" t="s">
        <v>1221</v>
      </c>
      <c r="C94" s="217" t="s">
        <v>573</v>
      </c>
      <c r="D94" s="224" t="s">
        <v>1222</v>
      </c>
      <c r="E94" s="217" t="s">
        <v>7</v>
      </c>
      <c r="F94" s="234"/>
      <c r="G94" s="217" t="s">
        <v>1223</v>
      </c>
      <c r="H94" s="217" t="s">
        <v>285</v>
      </c>
      <c r="I94" s="217" t="s">
        <v>1224</v>
      </c>
      <c r="J94" s="217" t="s">
        <v>1225</v>
      </c>
      <c r="K94" s="217" t="s">
        <v>179</v>
      </c>
      <c r="L94" s="217" t="s">
        <v>1226</v>
      </c>
      <c r="M94" s="217" t="s">
        <v>1227</v>
      </c>
      <c r="N94" s="217" t="s">
        <v>1228</v>
      </c>
      <c r="O94" s="217" t="s">
        <v>1229</v>
      </c>
      <c r="P94" s="234">
        <v>20000000</v>
      </c>
      <c r="Q94" s="217" t="s">
        <v>179</v>
      </c>
      <c r="R94" s="217" t="s">
        <v>1230</v>
      </c>
      <c r="S94" s="217" t="s">
        <v>1231</v>
      </c>
      <c r="T94" s="217" t="s">
        <v>1232</v>
      </c>
      <c r="U94" s="217" t="s">
        <v>1233</v>
      </c>
      <c r="V94" s="224" t="s">
        <v>1234</v>
      </c>
      <c r="W94" s="234">
        <v>20000000</v>
      </c>
      <c r="X94" s="217" t="s">
        <v>1088</v>
      </c>
      <c r="Y94" s="217" t="s">
        <v>1235</v>
      </c>
    </row>
    <row r="95" spans="1:25" s="790" customFormat="1" ht="15" x14ac:dyDescent="0.25">
      <c r="A95" s="2990"/>
      <c r="B95" s="2743"/>
      <c r="C95" s="217"/>
      <c r="D95" s="224"/>
      <c r="E95" s="217"/>
      <c r="F95" s="234"/>
      <c r="G95" s="217"/>
      <c r="H95" s="217"/>
      <c r="I95" s="217"/>
      <c r="J95" s="217"/>
      <c r="K95" s="217"/>
      <c r="L95" s="217"/>
      <c r="M95" s="217"/>
      <c r="N95" s="217"/>
      <c r="O95" s="217"/>
      <c r="P95" s="234"/>
      <c r="Q95" s="217"/>
      <c r="R95" s="217"/>
      <c r="S95" s="217"/>
      <c r="T95" s="217"/>
      <c r="U95" s="217"/>
      <c r="V95" s="224"/>
      <c r="W95" s="822"/>
      <c r="X95" s="234"/>
      <c r="Y95" s="234"/>
    </row>
    <row r="96" spans="1:25" s="790" customFormat="1" ht="15" x14ac:dyDescent="0.25">
      <c r="A96" s="726"/>
      <c r="B96" s="2744"/>
      <c r="C96" s="726"/>
      <c r="D96" s="229"/>
      <c r="E96" s="726"/>
      <c r="F96" s="237"/>
      <c r="G96" s="726"/>
      <c r="H96" s="726"/>
      <c r="I96" s="726"/>
      <c r="J96" s="726"/>
      <c r="K96" s="726"/>
      <c r="L96" s="726"/>
      <c r="M96" s="726"/>
      <c r="N96" s="726"/>
      <c r="O96" s="726"/>
      <c r="P96" s="237"/>
      <c r="Q96" s="726"/>
      <c r="R96" s="726"/>
      <c r="S96" s="726"/>
      <c r="T96" s="726"/>
      <c r="U96" s="726"/>
      <c r="V96" s="229"/>
      <c r="W96" s="821"/>
      <c r="X96" s="726"/>
      <c r="Y96" s="726"/>
    </row>
    <row r="97" spans="1:25" s="790" customFormat="1" ht="30" x14ac:dyDescent="0.25">
      <c r="A97" s="2987" t="s">
        <v>1236</v>
      </c>
      <c r="B97" s="2743" t="s">
        <v>1237</v>
      </c>
      <c r="C97" s="217" t="s">
        <v>602</v>
      </c>
      <c r="D97" s="224" t="s">
        <v>1238</v>
      </c>
      <c r="E97" s="217" t="s">
        <v>7</v>
      </c>
      <c r="F97" s="234">
        <v>30000000</v>
      </c>
      <c r="G97" s="217" t="s">
        <v>1160</v>
      </c>
      <c r="H97" s="217" t="s">
        <v>124</v>
      </c>
      <c r="I97" s="217" t="s">
        <v>1239</v>
      </c>
      <c r="J97" s="217" t="s">
        <v>1240</v>
      </c>
      <c r="K97" s="217" t="s">
        <v>179</v>
      </c>
      <c r="L97" s="217" t="s">
        <v>1241</v>
      </c>
      <c r="M97" s="217" t="s">
        <v>1242</v>
      </c>
      <c r="N97" s="217" t="s">
        <v>1243</v>
      </c>
      <c r="O97" s="217" t="s">
        <v>1244</v>
      </c>
      <c r="P97" s="217" t="s">
        <v>1238</v>
      </c>
      <c r="Q97" s="217" t="s">
        <v>179</v>
      </c>
      <c r="R97" s="217" t="s">
        <v>1245</v>
      </c>
      <c r="S97" s="217" t="s">
        <v>1246</v>
      </c>
      <c r="T97" s="217" t="s">
        <v>1247</v>
      </c>
      <c r="U97" s="217" t="s">
        <v>1248</v>
      </c>
      <c r="V97" s="224" t="s">
        <v>1249</v>
      </c>
      <c r="W97" s="234">
        <v>275992880.5</v>
      </c>
      <c r="X97" s="217" t="s">
        <v>1088</v>
      </c>
      <c r="Y97" s="217" t="s">
        <v>1250</v>
      </c>
    </row>
    <row r="98" spans="1:25" s="790" customFormat="1" ht="15" x14ac:dyDescent="0.25">
      <c r="A98" s="2987"/>
      <c r="B98" s="2743"/>
      <c r="C98" s="217"/>
      <c r="D98" s="224"/>
      <c r="E98" s="217"/>
      <c r="F98" s="234"/>
      <c r="G98" s="217"/>
      <c r="H98" s="217"/>
      <c r="I98" s="217"/>
      <c r="J98" s="217"/>
      <c r="K98" s="217"/>
      <c r="L98" s="217"/>
      <c r="M98" s="217"/>
      <c r="N98" s="217"/>
      <c r="O98" s="217"/>
      <c r="P98" s="234"/>
      <c r="Q98" s="217"/>
      <c r="R98" s="217"/>
      <c r="S98" s="217"/>
      <c r="T98" s="217"/>
      <c r="U98" s="217"/>
      <c r="V98" s="224"/>
      <c r="W98" s="822"/>
      <c r="X98" s="217"/>
      <c r="Y98" s="217"/>
    </row>
    <row r="99" spans="1:25" s="790" customFormat="1" ht="15" x14ac:dyDescent="0.25">
      <c r="A99" s="726"/>
      <c r="B99" s="2744"/>
      <c r="C99" s="726"/>
      <c r="D99" s="229"/>
      <c r="E99" s="726"/>
      <c r="F99" s="237"/>
      <c r="G99" s="726"/>
      <c r="H99" s="726"/>
      <c r="I99" s="726"/>
      <c r="J99" s="726"/>
      <c r="K99" s="726"/>
      <c r="L99" s="726"/>
      <c r="M99" s="726"/>
      <c r="N99" s="726"/>
      <c r="O99" s="726"/>
      <c r="P99" s="237"/>
      <c r="Q99" s="726"/>
      <c r="R99" s="726"/>
      <c r="S99" s="726"/>
      <c r="T99" s="726"/>
      <c r="U99" s="726"/>
      <c r="V99" s="229"/>
      <c r="W99" s="821"/>
      <c r="X99" s="726"/>
      <c r="Y99" s="726"/>
    </row>
    <row r="100" spans="1:25" s="790" customFormat="1" ht="30" x14ac:dyDescent="0.25">
      <c r="A100" s="2987" t="s">
        <v>1251</v>
      </c>
      <c r="B100" s="2743" t="s">
        <v>1252</v>
      </c>
      <c r="C100" s="217" t="s">
        <v>605</v>
      </c>
      <c r="D100" s="224" t="s">
        <v>1253</v>
      </c>
      <c r="E100" s="217" t="s">
        <v>7</v>
      </c>
      <c r="F100" s="234"/>
      <c r="G100" s="217" t="s">
        <v>1160</v>
      </c>
      <c r="H100" s="217" t="s">
        <v>285</v>
      </c>
      <c r="I100" s="217" t="s">
        <v>1254</v>
      </c>
      <c r="J100" s="217" t="s">
        <v>1240</v>
      </c>
      <c r="K100" s="217" t="s">
        <v>179</v>
      </c>
      <c r="L100" s="217" t="s">
        <v>1241</v>
      </c>
      <c r="M100" s="217" t="s">
        <v>1242</v>
      </c>
      <c r="N100" s="217" t="s">
        <v>1243</v>
      </c>
      <c r="O100" s="217" t="s">
        <v>1244</v>
      </c>
      <c r="P100" s="234">
        <v>90000000</v>
      </c>
      <c r="Q100" s="217" t="s">
        <v>179</v>
      </c>
      <c r="R100" s="217" t="s">
        <v>1245</v>
      </c>
      <c r="S100" s="217" t="s">
        <v>1246</v>
      </c>
      <c r="T100" s="217" t="s">
        <v>1255</v>
      </c>
      <c r="U100" s="217" t="s">
        <v>1256</v>
      </c>
      <c r="V100" s="224" t="s">
        <v>1257</v>
      </c>
      <c r="W100" s="234">
        <v>90000000</v>
      </c>
      <c r="X100" s="217" t="s">
        <v>1088</v>
      </c>
      <c r="Y100" s="217" t="s">
        <v>1258</v>
      </c>
    </row>
    <row r="101" spans="1:25" s="790" customFormat="1" ht="15" x14ac:dyDescent="0.25">
      <c r="A101" s="2987"/>
      <c r="B101" s="2743"/>
      <c r="C101" s="217"/>
      <c r="D101" s="224"/>
      <c r="E101" s="217"/>
      <c r="F101" s="234"/>
      <c r="G101" s="217"/>
      <c r="H101" s="217"/>
      <c r="I101" s="217"/>
      <c r="J101" s="217"/>
      <c r="K101" s="217"/>
      <c r="L101" s="217"/>
      <c r="M101" s="217"/>
      <c r="N101" s="217"/>
      <c r="O101" s="217"/>
      <c r="P101" s="234"/>
      <c r="Q101" s="217"/>
      <c r="R101" s="217"/>
      <c r="S101" s="217"/>
      <c r="T101" s="217"/>
      <c r="U101" s="217"/>
      <c r="V101" s="224"/>
      <c r="W101" s="822"/>
      <c r="X101" s="217"/>
      <c r="Y101" s="217"/>
    </row>
    <row r="102" spans="1:25" s="790" customFormat="1" ht="15" x14ac:dyDescent="0.25">
      <c r="A102" s="726"/>
      <c r="B102" s="2744"/>
      <c r="C102" s="726"/>
      <c r="D102" s="229"/>
      <c r="E102" s="726"/>
      <c r="F102" s="237"/>
      <c r="G102" s="726"/>
      <c r="H102" s="726"/>
      <c r="I102" s="726"/>
      <c r="J102" s="726"/>
      <c r="K102" s="726"/>
      <c r="L102" s="726"/>
      <c r="M102" s="726"/>
      <c r="N102" s="726"/>
      <c r="O102" s="726"/>
      <c r="P102" s="237"/>
      <c r="Q102" s="726"/>
      <c r="R102" s="726"/>
      <c r="S102" s="726"/>
      <c r="T102" s="726"/>
      <c r="U102" s="726"/>
      <c r="V102" s="229"/>
      <c r="W102" s="821"/>
      <c r="X102" s="726"/>
      <c r="Y102" s="726"/>
    </row>
    <row r="103" spans="1:25" s="790" customFormat="1" ht="30" x14ac:dyDescent="0.25">
      <c r="A103" s="2987" t="s">
        <v>1259</v>
      </c>
      <c r="B103" s="2743" t="s">
        <v>1260</v>
      </c>
      <c r="C103" s="217" t="s">
        <v>619</v>
      </c>
      <c r="D103" s="224" t="s">
        <v>1261</v>
      </c>
      <c r="E103" s="217" t="s">
        <v>1174</v>
      </c>
      <c r="F103" s="234">
        <v>55638400</v>
      </c>
      <c r="G103" s="217" t="s">
        <v>1160</v>
      </c>
      <c r="H103" s="217" t="s">
        <v>285</v>
      </c>
      <c r="I103" s="217" t="s">
        <v>1175</v>
      </c>
      <c r="J103" s="217" t="s">
        <v>1197</v>
      </c>
      <c r="K103" s="217" t="s">
        <v>179</v>
      </c>
      <c r="L103" s="217" t="s">
        <v>1198</v>
      </c>
      <c r="M103" s="217" t="s">
        <v>1199</v>
      </c>
      <c r="N103" s="217" t="s">
        <v>1200</v>
      </c>
      <c r="O103" s="217" t="s">
        <v>1201</v>
      </c>
      <c r="P103" s="234"/>
      <c r="Q103" s="217" t="s">
        <v>179</v>
      </c>
      <c r="R103" s="217" t="s">
        <v>1245</v>
      </c>
      <c r="S103" s="217" t="s">
        <v>1246</v>
      </c>
      <c r="T103" s="217" t="s">
        <v>1262</v>
      </c>
      <c r="U103" s="217" t="s">
        <v>1256</v>
      </c>
      <c r="V103" s="224" t="s">
        <v>1257</v>
      </c>
      <c r="W103" s="234"/>
      <c r="X103" s="217" t="s">
        <v>1263</v>
      </c>
      <c r="Y103" s="217" t="s">
        <v>1264</v>
      </c>
    </row>
    <row r="104" spans="1:25" s="790" customFormat="1" ht="15" x14ac:dyDescent="0.25">
      <c r="A104" s="2987"/>
      <c r="B104" s="2743"/>
      <c r="C104" s="217"/>
      <c r="D104" s="224"/>
      <c r="E104" s="217"/>
      <c r="F104" s="234"/>
      <c r="G104" s="217"/>
      <c r="H104" s="217"/>
      <c r="I104" s="217" t="s">
        <v>1217</v>
      </c>
      <c r="J104" s="217" t="s">
        <v>1218</v>
      </c>
      <c r="K104" s="217"/>
      <c r="L104" s="217" t="s">
        <v>1265</v>
      </c>
      <c r="M104" s="217" t="s">
        <v>1266</v>
      </c>
      <c r="N104" s="217" t="s">
        <v>1188</v>
      </c>
      <c r="O104" s="217" t="s">
        <v>1208</v>
      </c>
      <c r="P104" s="234">
        <v>59803322</v>
      </c>
      <c r="Q104" s="217"/>
      <c r="R104" s="217" t="s">
        <v>1189</v>
      </c>
      <c r="S104" s="217" t="s">
        <v>1209</v>
      </c>
      <c r="T104" s="217" t="s">
        <v>1191</v>
      </c>
      <c r="U104" s="217" t="s">
        <v>1192</v>
      </c>
      <c r="V104" s="224" t="s">
        <v>1211</v>
      </c>
      <c r="W104" s="822">
        <v>59803322</v>
      </c>
      <c r="X104" s="217"/>
      <c r="Y104" s="217"/>
    </row>
    <row r="105" spans="1:25" s="790" customFormat="1" ht="15" x14ac:dyDescent="0.25">
      <c r="A105" s="726"/>
      <c r="B105" s="2744"/>
      <c r="C105" s="726"/>
      <c r="D105" s="229"/>
      <c r="E105" s="726"/>
      <c r="F105" s="237"/>
      <c r="G105" s="726"/>
      <c r="H105" s="726"/>
      <c r="I105" s="726"/>
      <c r="J105" s="726"/>
      <c r="K105" s="726"/>
      <c r="L105" s="726"/>
      <c r="M105" s="726"/>
      <c r="N105" s="726"/>
      <c r="O105" s="726"/>
      <c r="P105" s="237"/>
      <c r="Q105" s="726"/>
      <c r="R105" s="726"/>
      <c r="S105" s="726"/>
      <c r="T105" s="726"/>
      <c r="U105" s="726"/>
      <c r="V105" s="229"/>
      <c r="W105" s="821"/>
      <c r="X105" s="726"/>
      <c r="Y105" s="726"/>
    </row>
    <row r="106" spans="1:25" s="790" customFormat="1" ht="30" x14ac:dyDescent="0.25">
      <c r="A106" s="2987" t="s">
        <v>1318</v>
      </c>
      <c r="B106" s="2743" t="s">
        <v>1319</v>
      </c>
      <c r="C106" s="217" t="s">
        <v>573</v>
      </c>
      <c r="D106" s="224" t="s">
        <v>1320</v>
      </c>
      <c r="E106" s="217" t="s">
        <v>7</v>
      </c>
      <c r="F106" s="234">
        <v>44460501</v>
      </c>
      <c r="G106" s="217" t="s">
        <v>1160</v>
      </c>
      <c r="H106" s="217" t="s">
        <v>285</v>
      </c>
      <c r="I106" s="217" t="s">
        <v>1321</v>
      </c>
      <c r="J106" s="217" t="s">
        <v>1322</v>
      </c>
      <c r="K106" s="217" t="s">
        <v>179</v>
      </c>
      <c r="L106" s="217" t="s">
        <v>1323</v>
      </c>
      <c r="M106" s="217" t="s">
        <v>1324</v>
      </c>
      <c r="N106" s="217" t="s">
        <v>1325</v>
      </c>
      <c r="O106" s="217" t="s">
        <v>1326</v>
      </c>
      <c r="P106" s="234">
        <v>231420781.22999999</v>
      </c>
      <c r="Q106" s="217"/>
      <c r="R106" s="217"/>
      <c r="S106" s="217"/>
      <c r="T106" s="217"/>
      <c r="U106" s="217" t="s">
        <v>1327</v>
      </c>
      <c r="V106" s="224" t="s">
        <v>1204</v>
      </c>
      <c r="W106" s="822">
        <v>231420781.22999999</v>
      </c>
      <c r="X106" s="217" t="s">
        <v>1088</v>
      </c>
      <c r="Y106" s="217" t="s">
        <v>1328</v>
      </c>
    </row>
    <row r="107" spans="1:25" s="790" customFormat="1" ht="30" x14ac:dyDescent="0.25">
      <c r="A107" s="2987"/>
      <c r="B107" s="2743"/>
      <c r="C107" s="217"/>
      <c r="D107" s="224"/>
      <c r="E107" s="217"/>
      <c r="F107" s="234"/>
      <c r="G107" s="217"/>
      <c r="H107" s="217"/>
      <c r="I107" s="217"/>
      <c r="J107" s="217"/>
      <c r="K107" s="217"/>
      <c r="L107" s="217" t="s">
        <v>1329</v>
      </c>
      <c r="M107" s="217" t="s">
        <v>1330</v>
      </c>
      <c r="N107" s="217" t="s">
        <v>1331</v>
      </c>
      <c r="O107" s="217" t="s">
        <v>1332</v>
      </c>
      <c r="P107" s="234"/>
      <c r="Q107" s="217" t="s">
        <v>1333</v>
      </c>
      <c r="R107" s="217" t="s">
        <v>1334</v>
      </c>
      <c r="S107" s="217" t="s">
        <v>1335</v>
      </c>
      <c r="T107" s="217" t="s">
        <v>1336</v>
      </c>
      <c r="U107" s="217"/>
      <c r="V107" s="224"/>
      <c r="W107" s="822"/>
      <c r="X107" s="217"/>
      <c r="Y107" s="217"/>
    </row>
    <row r="108" spans="1:25" s="790" customFormat="1" ht="15" x14ac:dyDescent="0.25">
      <c r="A108" s="726"/>
      <c r="B108" s="2744"/>
      <c r="C108" s="726"/>
      <c r="D108" s="229"/>
      <c r="E108" s="726"/>
      <c r="F108" s="237"/>
      <c r="G108" s="726"/>
      <c r="H108" s="726"/>
      <c r="I108" s="726"/>
      <c r="J108" s="726"/>
      <c r="K108" s="726"/>
      <c r="L108" s="726"/>
      <c r="M108" s="726"/>
      <c r="N108" s="726"/>
      <c r="O108" s="726"/>
      <c r="P108" s="237"/>
      <c r="Q108" s="726"/>
      <c r="R108" s="726"/>
      <c r="S108" s="726"/>
      <c r="T108" s="726"/>
      <c r="U108" s="726"/>
      <c r="V108" s="229"/>
      <c r="W108" s="821"/>
      <c r="X108" s="726"/>
      <c r="Y108" s="726"/>
    </row>
    <row r="109" spans="1:25" s="790" customFormat="1" ht="30" x14ac:dyDescent="0.25">
      <c r="A109" s="2987" t="s">
        <v>1337</v>
      </c>
      <c r="B109" s="2743" t="s">
        <v>1338</v>
      </c>
      <c r="C109" s="217" t="s">
        <v>602</v>
      </c>
      <c r="D109" s="224" t="s">
        <v>1339</v>
      </c>
      <c r="E109" s="217" t="s">
        <v>7</v>
      </c>
      <c r="F109" s="234">
        <v>83262735</v>
      </c>
      <c r="G109" s="217" t="s">
        <v>1160</v>
      </c>
      <c r="H109" s="217" t="s">
        <v>285</v>
      </c>
      <c r="I109" s="217" t="s">
        <v>1340</v>
      </c>
      <c r="J109" s="217" t="s">
        <v>1341</v>
      </c>
      <c r="K109" s="217" t="s">
        <v>1342</v>
      </c>
      <c r="L109" s="217" t="s">
        <v>1323</v>
      </c>
      <c r="M109" s="217" t="s">
        <v>1324</v>
      </c>
      <c r="N109" s="217" t="s">
        <v>1325</v>
      </c>
      <c r="O109" s="217" t="s">
        <v>1343</v>
      </c>
      <c r="P109" s="234">
        <v>328644078</v>
      </c>
      <c r="Q109" s="217"/>
      <c r="R109" s="217"/>
      <c r="S109" s="217"/>
      <c r="T109" s="217"/>
      <c r="U109" s="217" t="s">
        <v>1344</v>
      </c>
      <c r="V109" s="224" t="s">
        <v>1345</v>
      </c>
      <c r="W109" s="822">
        <v>328644078</v>
      </c>
      <c r="X109" s="217" t="s">
        <v>1182</v>
      </c>
      <c r="Y109" s="217" t="s">
        <v>1250</v>
      </c>
    </row>
    <row r="110" spans="1:25" s="790" customFormat="1" ht="30" x14ac:dyDescent="0.25">
      <c r="A110" s="2987"/>
      <c r="B110" s="2743"/>
      <c r="C110" s="217"/>
      <c r="D110" s="224"/>
      <c r="E110" s="217"/>
      <c r="F110" s="234"/>
      <c r="G110" s="217"/>
      <c r="H110" s="217"/>
      <c r="I110" s="217"/>
      <c r="J110" s="217"/>
      <c r="K110" s="217"/>
      <c r="L110" s="217"/>
      <c r="M110" s="217"/>
      <c r="N110" s="217"/>
      <c r="O110" s="217" t="s">
        <v>1346</v>
      </c>
      <c r="P110" s="234"/>
      <c r="Q110" s="217" t="s">
        <v>1347</v>
      </c>
      <c r="R110" s="217" t="s">
        <v>4131</v>
      </c>
      <c r="S110" s="217" t="s">
        <v>1348</v>
      </c>
      <c r="T110" s="217" t="s">
        <v>1349</v>
      </c>
      <c r="U110" s="217"/>
      <c r="V110" s="224"/>
      <c r="W110" s="822"/>
      <c r="X110" s="217"/>
      <c r="Y110" s="217"/>
    </row>
    <row r="111" spans="1:25" s="790" customFormat="1" ht="15" x14ac:dyDescent="0.25">
      <c r="A111" s="726"/>
      <c r="B111" s="2744"/>
      <c r="C111" s="726"/>
      <c r="D111" s="229"/>
      <c r="E111" s="726"/>
      <c r="F111" s="237"/>
      <c r="G111" s="726"/>
      <c r="H111" s="726"/>
      <c r="I111" s="726"/>
      <c r="J111" s="726"/>
      <c r="K111" s="726"/>
      <c r="L111" s="726"/>
      <c r="M111" s="726"/>
      <c r="N111" s="726"/>
      <c r="O111" s="726"/>
      <c r="P111" s="237"/>
      <c r="Q111" s="726"/>
      <c r="R111" s="726"/>
      <c r="S111" s="726"/>
      <c r="T111" s="726"/>
      <c r="U111" s="726"/>
      <c r="V111" s="229"/>
      <c r="W111" s="821"/>
      <c r="X111" s="726"/>
      <c r="Y111" s="726"/>
    </row>
    <row r="112" spans="1:25" s="790" customFormat="1" ht="30" x14ac:dyDescent="0.25">
      <c r="A112" s="2987" t="s">
        <v>1350</v>
      </c>
      <c r="B112" s="2743" t="s">
        <v>1351</v>
      </c>
      <c r="C112" s="217" t="s">
        <v>605</v>
      </c>
      <c r="D112" s="224" t="s">
        <v>1352</v>
      </c>
      <c r="E112" s="217" t="s">
        <v>7</v>
      </c>
      <c r="F112" s="234">
        <v>27574198</v>
      </c>
      <c r="G112" s="217" t="s">
        <v>1160</v>
      </c>
      <c r="H112" s="217" t="s">
        <v>285</v>
      </c>
      <c r="I112" s="217" t="s">
        <v>1353</v>
      </c>
      <c r="J112" s="217" t="s">
        <v>1354</v>
      </c>
      <c r="K112" s="217" t="s">
        <v>179</v>
      </c>
      <c r="L112" s="217" t="s">
        <v>1355</v>
      </c>
      <c r="M112" s="217" t="s">
        <v>1356</v>
      </c>
      <c r="N112" s="217" t="s">
        <v>1357</v>
      </c>
      <c r="O112" s="217" t="s">
        <v>1358</v>
      </c>
      <c r="P112" s="234">
        <v>225943799.81</v>
      </c>
      <c r="Q112" s="217" t="s">
        <v>179</v>
      </c>
      <c r="R112" s="217" t="s">
        <v>1359</v>
      </c>
      <c r="S112" s="217" t="s">
        <v>1216</v>
      </c>
      <c r="T112" s="217"/>
      <c r="U112" s="217" t="s">
        <v>1360</v>
      </c>
      <c r="V112" s="224" t="s">
        <v>1204</v>
      </c>
      <c r="W112" s="822">
        <v>225943799.81</v>
      </c>
      <c r="X112" s="217" t="s">
        <v>1205</v>
      </c>
      <c r="Y112" s="217" t="s">
        <v>1250</v>
      </c>
    </row>
    <row r="113" spans="1:25" s="790" customFormat="1" ht="15" x14ac:dyDescent="0.25">
      <c r="A113" s="2987"/>
      <c r="B113" s="2743"/>
      <c r="C113" s="217"/>
      <c r="D113" s="224"/>
      <c r="E113" s="217"/>
      <c r="F113" s="234"/>
      <c r="G113" s="217"/>
      <c r="H113" s="217"/>
      <c r="I113" s="217" t="s">
        <v>1361</v>
      </c>
      <c r="J113" s="217" t="s">
        <v>1362</v>
      </c>
      <c r="K113" s="217" t="s">
        <v>179</v>
      </c>
      <c r="L113" s="217" t="s">
        <v>1363</v>
      </c>
      <c r="M113" s="217" t="s">
        <v>1364</v>
      </c>
      <c r="N113" s="217" t="s">
        <v>1364</v>
      </c>
      <c r="O113" s="217" t="s">
        <v>1365</v>
      </c>
      <c r="P113" s="234">
        <v>225943799.81</v>
      </c>
      <c r="Q113" s="217"/>
      <c r="R113" s="217" t="s">
        <v>1366</v>
      </c>
      <c r="S113" s="217" t="s">
        <v>1367</v>
      </c>
      <c r="T113" s="217" t="s">
        <v>1368</v>
      </c>
      <c r="U113" s="217"/>
      <c r="V113" s="224"/>
      <c r="W113" s="822"/>
      <c r="X113" s="217"/>
      <c r="Y113" s="217"/>
    </row>
    <row r="114" spans="1:25" s="790" customFormat="1" ht="15" x14ac:dyDescent="0.25">
      <c r="A114" s="726"/>
      <c r="B114" s="2744"/>
      <c r="C114" s="726"/>
      <c r="D114" s="229"/>
      <c r="E114" s="726"/>
      <c r="F114" s="237"/>
      <c r="G114" s="726"/>
      <c r="H114" s="726"/>
      <c r="I114" s="726"/>
      <c r="J114" s="726"/>
      <c r="K114" s="726"/>
      <c r="L114" s="726"/>
      <c r="M114" s="726"/>
      <c r="N114" s="726"/>
      <c r="O114" s="726"/>
      <c r="P114" s="237"/>
      <c r="Q114" s="726"/>
      <c r="R114" s="726"/>
      <c r="S114" s="726"/>
      <c r="T114" s="726"/>
      <c r="U114" s="726"/>
      <c r="V114" s="229"/>
      <c r="W114" s="821"/>
      <c r="X114" s="726"/>
      <c r="Y114" s="726"/>
    </row>
    <row r="115" spans="1:25" s="790" customFormat="1" ht="30" x14ac:dyDescent="0.25">
      <c r="A115" s="2987" t="s">
        <v>1369</v>
      </c>
      <c r="B115" s="2743" t="s">
        <v>1370</v>
      </c>
      <c r="C115" s="217" t="s">
        <v>619</v>
      </c>
      <c r="D115" s="224" t="s">
        <v>1371</v>
      </c>
      <c r="E115" s="217" t="s">
        <v>7</v>
      </c>
      <c r="F115" s="234">
        <v>44128007</v>
      </c>
      <c r="G115" s="217" t="s">
        <v>1160</v>
      </c>
      <c r="H115" s="217" t="s">
        <v>285</v>
      </c>
      <c r="I115" s="217" t="s">
        <v>1353</v>
      </c>
      <c r="J115" s="217" t="s">
        <v>1354</v>
      </c>
      <c r="K115" s="217" t="s">
        <v>179</v>
      </c>
      <c r="L115" s="217" t="s">
        <v>1355</v>
      </c>
      <c r="M115" s="217" t="s">
        <v>1356</v>
      </c>
      <c r="N115" s="217" t="s">
        <v>1357</v>
      </c>
      <c r="O115" s="217" t="s">
        <v>1358</v>
      </c>
      <c r="P115" s="234">
        <v>92306731.310000002</v>
      </c>
      <c r="Q115" s="217" t="s">
        <v>179</v>
      </c>
      <c r="R115" s="217" t="s">
        <v>1359</v>
      </c>
      <c r="S115" s="217" t="s">
        <v>1216</v>
      </c>
      <c r="T115" s="217"/>
      <c r="U115" s="217" t="s">
        <v>1372</v>
      </c>
      <c r="V115" s="224" t="s">
        <v>1204</v>
      </c>
      <c r="W115" s="234">
        <v>92306731.310000002</v>
      </c>
      <c r="X115" s="217" t="s">
        <v>1088</v>
      </c>
      <c r="Y115" s="217" t="s">
        <v>1373</v>
      </c>
    </row>
    <row r="116" spans="1:25" s="790" customFormat="1" ht="15" x14ac:dyDescent="0.25">
      <c r="A116" s="2987"/>
      <c r="B116" s="2743"/>
      <c r="C116" s="217"/>
      <c r="D116" s="224"/>
      <c r="E116" s="217"/>
      <c r="F116" s="234"/>
      <c r="G116" s="217"/>
      <c r="H116" s="217"/>
      <c r="I116" s="217"/>
      <c r="J116" s="217"/>
      <c r="K116" s="217"/>
      <c r="L116" s="217" t="s">
        <v>1374</v>
      </c>
      <c r="M116" s="217" t="s">
        <v>1375</v>
      </c>
      <c r="N116" s="217" t="s">
        <v>1375</v>
      </c>
      <c r="O116" s="217" t="s">
        <v>1376</v>
      </c>
      <c r="P116" s="234">
        <v>92306731.310000002</v>
      </c>
      <c r="Q116" s="217"/>
      <c r="R116" s="217" t="s">
        <v>1366</v>
      </c>
      <c r="S116" s="217" t="s">
        <v>1377</v>
      </c>
      <c r="T116" s="217" t="s">
        <v>1378</v>
      </c>
      <c r="U116" s="217"/>
      <c r="V116" s="224"/>
      <c r="W116" s="822"/>
      <c r="X116" s="217"/>
      <c r="Y116" s="217"/>
    </row>
    <row r="117" spans="1:25" s="790" customFormat="1" ht="15" x14ac:dyDescent="0.25">
      <c r="A117" s="726"/>
      <c r="B117" s="2744"/>
      <c r="C117" s="726"/>
      <c r="D117" s="229"/>
      <c r="E117" s="726"/>
      <c r="F117" s="237"/>
      <c r="G117" s="726"/>
      <c r="H117" s="726"/>
      <c r="I117" s="726"/>
      <c r="J117" s="726"/>
      <c r="K117" s="726"/>
      <c r="L117" s="726"/>
      <c r="M117" s="726"/>
      <c r="N117" s="726"/>
      <c r="O117" s="726"/>
      <c r="P117" s="237"/>
      <c r="Q117" s="726"/>
      <c r="R117" s="726"/>
      <c r="S117" s="726"/>
      <c r="T117" s="726"/>
      <c r="U117" s="726"/>
      <c r="V117" s="229"/>
      <c r="W117" s="821"/>
      <c r="X117" s="726"/>
      <c r="Y117" s="726"/>
    </row>
    <row r="118" spans="1:25" s="790" customFormat="1" ht="30" x14ac:dyDescent="0.25">
      <c r="A118" s="2987" t="s">
        <v>1379</v>
      </c>
      <c r="B118" s="2743" t="s">
        <v>1380</v>
      </c>
      <c r="C118" s="217" t="s">
        <v>573</v>
      </c>
      <c r="D118" s="224" t="s">
        <v>1381</v>
      </c>
      <c r="E118" s="217" t="s">
        <v>7</v>
      </c>
      <c r="F118" s="234">
        <v>217787382</v>
      </c>
      <c r="G118" s="217" t="s">
        <v>1382</v>
      </c>
      <c r="H118" s="217" t="s">
        <v>124</v>
      </c>
      <c r="I118" s="217" t="s">
        <v>1383</v>
      </c>
      <c r="J118" s="217" t="s">
        <v>1384</v>
      </c>
      <c r="K118" s="217" t="s">
        <v>1383</v>
      </c>
      <c r="L118" s="217" t="s">
        <v>1385</v>
      </c>
      <c r="M118" s="217" t="s">
        <v>1386</v>
      </c>
      <c r="N118" s="217" t="s">
        <v>1387</v>
      </c>
      <c r="O118" s="217" t="s">
        <v>1388</v>
      </c>
      <c r="P118" s="234">
        <v>2200000000</v>
      </c>
      <c r="Q118" s="217" t="s">
        <v>1389</v>
      </c>
      <c r="R118" s="217" t="s">
        <v>1390</v>
      </c>
      <c r="S118" s="217" t="s">
        <v>1391</v>
      </c>
      <c r="T118" s="217" t="s">
        <v>1392</v>
      </c>
      <c r="U118" s="217" t="s">
        <v>1393</v>
      </c>
      <c r="V118" s="224" t="s">
        <v>1394</v>
      </c>
      <c r="W118" s="234">
        <v>2200000000</v>
      </c>
      <c r="X118" s="217" t="s">
        <v>1088</v>
      </c>
      <c r="Y118" s="217" t="s">
        <v>1296</v>
      </c>
    </row>
    <row r="119" spans="1:25" s="790" customFormat="1" ht="15" x14ac:dyDescent="0.25">
      <c r="A119" s="2990"/>
      <c r="B119" s="2743"/>
      <c r="C119" s="217"/>
      <c r="D119" s="224"/>
      <c r="E119" s="217"/>
      <c r="F119" s="234"/>
      <c r="G119" s="217"/>
      <c r="H119" s="217"/>
      <c r="I119" s="217"/>
      <c r="J119" s="217"/>
      <c r="K119" s="217"/>
      <c r="L119" s="217"/>
      <c r="M119" s="217"/>
      <c r="N119" s="217"/>
      <c r="O119" s="217"/>
      <c r="P119" s="234"/>
      <c r="Q119" s="217"/>
      <c r="R119" s="217"/>
      <c r="S119" s="217"/>
      <c r="T119" s="217"/>
      <c r="U119" s="217"/>
      <c r="V119" s="224"/>
      <c r="W119" s="822"/>
      <c r="X119" s="234"/>
      <c r="Y119" s="234"/>
    </row>
    <row r="120" spans="1:25" s="790" customFormat="1" ht="15" x14ac:dyDescent="0.25">
      <c r="A120" s="726"/>
      <c r="B120" s="2744"/>
      <c r="C120" s="726"/>
      <c r="D120" s="229"/>
      <c r="E120" s="726"/>
      <c r="F120" s="237"/>
      <c r="G120" s="726"/>
      <c r="H120" s="726"/>
      <c r="I120" s="726"/>
      <c r="J120" s="726"/>
      <c r="K120" s="726"/>
      <c r="L120" s="726"/>
      <c r="M120" s="726"/>
      <c r="N120" s="726"/>
      <c r="O120" s="726"/>
      <c r="P120" s="237"/>
      <c r="Q120" s="726"/>
      <c r="R120" s="726"/>
      <c r="S120" s="726"/>
      <c r="T120" s="726"/>
      <c r="U120" s="726"/>
      <c r="V120" s="229"/>
      <c r="W120" s="821"/>
      <c r="X120" s="726"/>
      <c r="Y120" s="726"/>
    </row>
    <row r="121" spans="1:25" s="790" customFormat="1" ht="30" x14ac:dyDescent="0.25">
      <c r="A121" s="2987" t="s">
        <v>1395</v>
      </c>
      <c r="B121" s="2743" t="s">
        <v>1237</v>
      </c>
      <c r="C121" s="217" t="s">
        <v>602</v>
      </c>
      <c r="D121" s="224" t="s">
        <v>1238</v>
      </c>
      <c r="E121" s="217" t="s">
        <v>7</v>
      </c>
      <c r="F121" s="234">
        <v>27574198</v>
      </c>
      <c r="G121" s="217" t="s">
        <v>1160</v>
      </c>
      <c r="H121" s="217" t="s">
        <v>285</v>
      </c>
      <c r="I121" s="217" t="s">
        <v>1254</v>
      </c>
      <c r="J121" s="217" t="s">
        <v>1240</v>
      </c>
      <c r="K121" s="217" t="s">
        <v>179</v>
      </c>
      <c r="L121" s="217" t="s">
        <v>1241</v>
      </c>
      <c r="M121" s="217" t="s">
        <v>1242</v>
      </c>
      <c r="N121" s="217" t="s">
        <v>1243</v>
      </c>
      <c r="O121" s="217" t="s">
        <v>1244</v>
      </c>
      <c r="P121" s="217" t="s">
        <v>1396</v>
      </c>
      <c r="Q121" s="217" t="s">
        <v>179</v>
      </c>
      <c r="R121" s="217" t="s">
        <v>1245</v>
      </c>
      <c r="S121" s="217" t="s">
        <v>1246</v>
      </c>
      <c r="T121" s="217" t="s">
        <v>1247</v>
      </c>
      <c r="U121" s="217" t="s">
        <v>1248</v>
      </c>
      <c r="V121" s="224" t="s">
        <v>1249</v>
      </c>
      <c r="W121" s="234">
        <v>275992880.5</v>
      </c>
      <c r="X121" s="217" t="s">
        <v>1205</v>
      </c>
      <c r="Y121" s="217" t="s">
        <v>1250</v>
      </c>
    </row>
    <row r="122" spans="1:25" s="790" customFormat="1" ht="15" x14ac:dyDescent="0.25">
      <c r="A122" s="2987"/>
      <c r="B122" s="2743"/>
      <c r="C122" s="217"/>
      <c r="D122" s="224"/>
      <c r="E122" s="217"/>
      <c r="F122" s="234"/>
      <c r="G122" s="217"/>
      <c r="H122" s="217"/>
      <c r="I122" s="217"/>
      <c r="J122" s="217"/>
      <c r="K122" s="217"/>
      <c r="L122" s="217"/>
      <c r="M122" s="217"/>
      <c r="N122" s="217"/>
      <c r="O122" s="217"/>
      <c r="P122" s="234"/>
      <c r="Q122" s="217"/>
      <c r="R122" s="217"/>
      <c r="S122" s="217"/>
      <c r="T122" s="217"/>
      <c r="U122" s="217"/>
      <c r="V122" s="224"/>
      <c r="W122" s="822"/>
      <c r="X122" s="217"/>
      <c r="Y122" s="217"/>
    </row>
    <row r="123" spans="1:25" s="790" customFormat="1" ht="15" x14ac:dyDescent="0.25">
      <c r="A123" s="726"/>
      <c r="B123" s="2744"/>
      <c r="C123" s="726"/>
      <c r="D123" s="229"/>
      <c r="E123" s="726"/>
      <c r="F123" s="237"/>
      <c r="G123" s="726"/>
      <c r="H123" s="726"/>
      <c r="I123" s="726"/>
      <c r="J123" s="726"/>
      <c r="K123" s="726"/>
      <c r="L123" s="726"/>
      <c r="M123" s="726"/>
      <c r="N123" s="726"/>
      <c r="O123" s="726"/>
      <c r="P123" s="237"/>
      <c r="Q123" s="726"/>
      <c r="R123" s="726"/>
      <c r="S123" s="726"/>
      <c r="T123" s="726"/>
      <c r="U123" s="726"/>
      <c r="V123" s="229"/>
      <c r="W123" s="821"/>
      <c r="X123" s="726"/>
      <c r="Y123" s="726"/>
    </row>
    <row r="124" spans="1:25" s="790" customFormat="1" ht="30" x14ac:dyDescent="0.25">
      <c r="A124" s="2987" t="s">
        <v>1397</v>
      </c>
      <c r="B124" s="2743" t="s">
        <v>1252</v>
      </c>
      <c r="C124" s="217" t="s">
        <v>605</v>
      </c>
      <c r="D124" s="224" t="s">
        <v>1398</v>
      </c>
      <c r="E124" s="217" t="s">
        <v>7</v>
      </c>
      <c r="F124" s="234">
        <v>16204230</v>
      </c>
      <c r="G124" s="217" t="s">
        <v>1160</v>
      </c>
      <c r="H124" s="217" t="s">
        <v>576</v>
      </c>
      <c r="I124" s="217" t="s">
        <v>1254</v>
      </c>
      <c r="J124" s="217" t="s">
        <v>1240</v>
      </c>
      <c r="K124" s="217" t="s">
        <v>179</v>
      </c>
      <c r="L124" s="217" t="s">
        <v>1241</v>
      </c>
      <c r="M124" s="217" t="s">
        <v>1242</v>
      </c>
      <c r="N124" s="217" t="s">
        <v>1243</v>
      </c>
      <c r="O124" s="217" t="s">
        <v>1244</v>
      </c>
      <c r="P124" s="234">
        <v>23004230</v>
      </c>
      <c r="Q124" s="217" t="s">
        <v>179</v>
      </c>
      <c r="R124" s="217" t="s">
        <v>1245</v>
      </c>
      <c r="S124" s="217" t="s">
        <v>1246</v>
      </c>
      <c r="T124" s="217" t="s">
        <v>1255</v>
      </c>
      <c r="U124" s="217" t="s">
        <v>1256</v>
      </c>
      <c r="V124" s="224" t="s">
        <v>1257</v>
      </c>
      <c r="W124" s="234">
        <v>23004230</v>
      </c>
      <c r="X124" s="217" t="s">
        <v>1399</v>
      </c>
      <c r="Y124" s="217" t="s">
        <v>1400</v>
      </c>
    </row>
    <row r="125" spans="1:25" s="790" customFormat="1" ht="15" x14ac:dyDescent="0.25">
      <c r="A125" s="2987"/>
      <c r="B125" s="2743"/>
      <c r="C125" s="217"/>
      <c r="D125" s="224"/>
      <c r="E125" s="217"/>
      <c r="F125" s="234"/>
      <c r="G125" s="217"/>
      <c r="H125" s="217"/>
      <c r="I125" s="217"/>
      <c r="J125" s="217"/>
      <c r="K125" s="217"/>
      <c r="L125" s="217"/>
      <c r="M125" s="217"/>
      <c r="N125" s="217"/>
      <c r="O125" s="217"/>
      <c r="P125" s="234"/>
      <c r="Q125" s="217"/>
      <c r="R125" s="217"/>
      <c r="S125" s="217"/>
      <c r="T125" s="217"/>
      <c r="U125" s="217"/>
      <c r="V125" s="224"/>
      <c r="W125" s="822"/>
      <c r="X125" s="217"/>
      <c r="Y125" s="217"/>
    </row>
    <row r="126" spans="1:25" s="790" customFormat="1" ht="15" x14ac:dyDescent="0.25">
      <c r="A126" s="726"/>
      <c r="B126" s="2744"/>
      <c r="C126" s="726"/>
      <c r="D126" s="229"/>
      <c r="E126" s="726"/>
      <c r="F126" s="237"/>
      <c r="G126" s="726"/>
      <c r="H126" s="726"/>
      <c r="I126" s="726"/>
      <c r="J126" s="726"/>
      <c r="K126" s="726"/>
      <c r="L126" s="726"/>
      <c r="M126" s="726"/>
      <c r="N126" s="726"/>
      <c r="O126" s="726"/>
      <c r="P126" s="237"/>
      <c r="Q126" s="726"/>
      <c r="R126" s="726"/>
      <c r="S126" s="726"/>
      <c r="T126" s="726"/>
      <c r="U126" s="726"/>
      <c r="V126" s="229"/>
      <c r="W126" s="821"/>
      <c r="X126" s="726"/>
      <c r="Y126" s="726"/>
    </row>
    <row r="127" spans="1:25" s="790" customFormat="1" ht="30" x14ac:dyDescent="0.25">
      <c r="A127" s="2987" t="s">
        <v>1401</v>
      </c>
      <c r="B127" s="2743" t="s">
        <v>1402</v>
      </c>
      <c r="C127" s="217" t="s">
        <v>619</v>
      </c>
      <c r="D127" s="224" t="s">
        <v>1403</v>
      </c>
      <c r="E127" s="217" t="s">
        <v>7</v>
      </c>
      <c r="F127" s="234">
        <v>13503525</v>
      </c>
      <c r="G127" s="217" t="s">
        <v>1160</v>
      </c>
      <c r="H127" s="217" t="s">
        <v>576</v>
      </c>
      <c r="I127" s="217" t="s">
        <v>1254</v>
      </c>
      <c r="J127" s="217" t="s">
        <v>1240</v>
      </c>
      <c r="K127" s="217" t="s">
        <v>179</v>
      </c>
      <c r="L127" s="217" t="s">
        <v>1241</v>
      </c>
      <c r="M127" s="217" t="s">
        <v>1242</v>
      </c>
      <c r="N127" s="217" t="s">
        <v>1243</v>
      </c>
      <c r="O127" s="217" t="s">
        <v>1244</v>
      </c>
      <c r="P127" s="234">
        <v>16000000</v>
      </c>
      <c r="Q127" s="217" t="s">
        <v>179</v>
      </c>
      <c r="R127" s="217" t="s">
        <v>1245</v>
      </c>
      <c r="S127" s="217" t="s">
        <v>1246</v>
      </c>
      <c r="T127" s="217" t="s">
        <v>1262</v>
      </c>
      <c r="U127" s="217" t="s">
        <v>1256</v>
      </c>
      <c r="V127" s="224" t="s">
        <v>1257</v>
      </c>
      <c r="W127" s="234">
        <v>25000000</v>
      </c>
      <c r="X127" s="217" t="s">
        <v>1404</v>
      </c>
      <c r="Y127" s="217" t="s">
        <v>1405</v>
      </c>
    </row>
    <row r="128" spans="1:25" s="790" customFormat="1" ht="15" x14ac:dyDescent="0.25">
      <c r="A128" s="2987"/>
      <c r="B128" s="2743"/>
      <c r="C128" s="217"/>
      <c r="D128" s="224"/>
      <c r="E128" s="217"/>
      <c r="F128" s="234"/>
      <c r="G128" s="217"/>
      <c r="H128" s="217"/>
      <c r="I128" s="217"/>
      <c r="J128" s="217"/>
      <c r="K128" s="217"/>
      <c r="L128" s="217"/>
      <c r="M128" s="217"/>
      <c r="N128" s="217"/>
      <c r="O128" s="217"/>
      <c r="P128" s="234"/>
      <c r="Q128" s="217"/>
      <c r="R128" s="217"/>
      <c r="S128" s="217"/>
      <c r="T128" s="217"/>
      <c r="U128" s="217"/>
      <c r="V128" s="224"/>
      <c r="W128" s="822"/>
      <c r="X128" s="217"/>
      <c r="Y128" s="217"/>
    </row>
    <row r="129" spans="1:25" s="790" customFormat="1" ht="15" x14ac:dyDescent="0.25">
      <c r="A129" s="726"/>
      <c r="B129" s="2744"/>
      <c r="C129" s="726"/>
      <c r="D129" s="229"/>
      <c r="E129" s="726"/>
      <c r="F129" s="237"/>
      <c r="G129" s="726"/>
      <c r="H129" s="726"/>
      <c r="I129" s="726"/>
      <c r="J129" s="726"/>
      <c r="K129" s="726"/>
      <c r="L129" s="726"/>
      <c r="M129" s="726"/>
      <c r="N129" s="726"/>
      <c r="O129" s="726"/>
      <c r="P129" s="237"/>
      <c r="Q129" s="726"/>
      <c r="R129" s="726"/>
      <c r="S129" s="726"/>
      <c r="T129" s="726"/>
      <c r="U129" s="726"/>
      <c r="V129" s="229"/>
      <c r="W129" s="821"/>
      <c r="X129" s="726"/>
      <c r="Y129" s="726"/>
    </row>
    <row r="130" spans="1:25" s="790" customFormat="1" ht="30" x14ac:dyDescent="0.25">
      <c r="A130" s="2987" t="s">
        <v>1406</v>
      </c>
      <c r="B130" s="2743" t="s">
        <v>1407</v>
      </c>
      <c r="C130" s="217" t="s">
        <v>629</v>
      </c>
      <c r="D130" s="224" t="s">
        <v>1408</v>
      </c>
      <c r="E130" s="217" t="s">
        <v>7</v>
      </c>
      <c r="F130" s="234">
        <v>49844678</v>
      </c>
      <c r="G130" s="217" t="s">
        <v>1382</v>
      </c>
      <c r="H130" s="217" t="s">
        <v>124</v>
      </c>
      <c r="I130" s="217" t="s">
        <v>1409</v>
      </c>
      <c r="J130" s="217" t="s">
        <v>1410</v>
      </c>
      <c r="K130" s="217" t="s">
        <v>179</v>
      </c>
      <c r="L130" s="217" t="s">
        <v>1411</v>
      </c>
      <c r="M130" s="217" t="s">
        <v>1412</v>
      </c>
      <c r="N130" s="217" t="s">
        <v>1413</v>
      </c>
      <c r="O130" s="217" t="s">
        <v>1414</v>
      </c>
      <c r="P130" s="234">
        <v>479080980</v>
      </c>
      <c r="Q130" s="217" t="s">
        <v>179</v>
      </c>
      <c r="R130" s="217" t="s">
        <v>1415</v>
      </c>
      <c r="S130" s="217" t="s">
        <v>1416</v>
      </c>
      <c r="T130" s="217" t="s">
        <v>1417</v>
      </c>
      <c r="U130" s="217" t="s">
        <v>1418</v>
      </c>
      <c r="V130" s="224" t="s">
        <v>1419</v>
      </c>
      <c r="W130" s="234">
        <v>479080980</v>
      </c>
      <c r="X130" s="217" t="s">
        <v>1088</v>
      </c>
      <c r="Y130" s="217" t="s">
        <v>1286</v>
      </c>
    </row>
    <row r="131" spans="1:25" s="790" customFormat="1" ht="15" x14ac:dyDescent="0.25">
      <c r="A131" s="2990"/>
      <c r="B131" s="2743"/>
      <c r="C131" s="217"/>
      <c r="D131" s="224"/>
      <c r="E131" s="217"/>
      <c r="F131" s="234"/>
      <c r="G131" s="217"/>
      <c r="H131" s="217"/>
      <c r="I131" s="217"/>
      <c r="J131" s="217"/>
      <c r="K131" s="217"/>
      <c r="L131" s="217"/>
      <c r="M131" s="217"/>
      <c r="N131" s="217"/>
      <c r="O131" s="217"/>
      <c r="P131" s="234"/>
      <c r="Q131" s="217"/>
      <c r="R131" s="217"/>
      <c r="S131" s="217"/>
      <c r="T131" s="217"/>
      <c r="U131" s="217"/>
      <c r="V131" s="224"/>
      <c r="W131" s="822"/>
      <c r="X131" s="217"/>
      <c r="Y131" s="234"/>
    </row>
    <row r="132" spans="1:25" s="790" customFormat="1" ht="15" hidden="1" x14ac:dyDescent="0.25">
      <c r="A132" s="467" t="s">
        <v>144</v>
      </c>
      <c r="B132" s="2744"/>
      <c r="C132" s="726"/>
      <c r="D132" s="229"/>
      <c r="E132" s="726"/>
      <c r="F132" s="234"/>
      <c r="G132" s="229"/>
      <c r="H132" s="726"/>
      <c r="I132" s="726"/>
      <c r="J132" s="726"/>
      <c r="K132" s="726"/>
      <c r="L132" s="726"/>
      <c r="M132" s="726"/>
      <c r="N132" s="726"/>
      <c r="O132" s="726"/>
      <c r="P132" s="234">
        <f>P106+P109+P112+P115+P118+P121+P124+P127+P134</f>
        <v>3374220406.3499999</v>
      </c>
      <c r="Q132" s="726"/>
      <c r="R132" s="726"/>
      <c r="S132" s="726"/>
      <c r="T132" s="726"/>
      <c r="U132" s="726"/>
      <c r="V132" s="229"/>
      <c r="W132" s="822">
        <f>W106+W109+W112+W115+W118+W121+W124+W127+W134</f>
        <v>3614062500.8499999</v>
      </c>
      <c r="X132" s="726"/>
      <c r="Y132" s="234"/>
    </row>
    <row r="133" spans="1:25" s="790" customFormat="1" ht="15" x14ac:dyDescent="0.25">
      <c r="A133" s="726"/>
      <c r="B133" s="2744"/>
      <c r="C133" s="726"/>
      <c r="D133" s="229"/>
      <c r="E133" s="726"/>
      <c r="F133" s="237"/>
      <c r="G133" s="726"/>
      <c r="H133" s="726"/>
      <c r="I133" s="726"/>
      <c r="J133" s="726"/>
      <c r="K133" s="726"/>
      <c r="L133" s="726"/>
      <c r="M133" s="726"/>
      <c r="N133" s="726"/>
      <c r="O133" s="726"/>
      <c r="P133" s="237"/>
      <c r="Q133" s="726"/>
      <c r="R133" s="726"/>
      <c r="S133" s="726"/>
      <c r="T133" s="726"/>
      <c r="U133" s="726"/>
      <c r="V133" s="229"/>
      <c r="W133" s="821"/>
      <c r="X133" s="726"/>
      <c r="Y133" s="726"/>
    </row>
    <row r="134" spans="1:25" s="790" customFormat="1" ht="30" x14ac:dyDescent="0.25">
      <c r="A134" s="2987" t="s">
        <v>1420</v>
      </c>
      <c r="B134" s="2743" t="s">
        <v>1421</v>
      </c>
      <c r="C134" s="217" t="s">
        <v>619</v>
      </c>
      <c r="D134" s="224" t="s">
        <v>1422</v>
      </c>
      <c r="E134" s="217" t="s">
        <v>7</v>
      </c>
      <c r="F134" s="234">
        <v>108204230</v>
      </c>
      <c r="G134" s="217" t="s">
        <v>1160</v>
      </c>
      <c r="H134" s="217" t="s">
        <v>285</v>
      </c>
      <c r="I134" s="217" t="s">
        <v>1254</v>
      </c>
      <c r="J134" s="217" t="s">
        <v>1240</v>
      </c>
      <c r="K134" s="217" t="s">
        <v>179</v>
      </c>
      <c r="L134" s="217" t="s">
        <v>1241</v>
      </c>
      <c r="M134" s="217" t="s">
        <v>1242</v>
      </c>
      <c r="N134" s="217" t="s">
        <v>1243</v>
      </c>
      <c r="O134" s="217" t="s">
        <v>1244</v>
      </c>
      <c r="P134" s="234">
        <v>211750000</v>
      </c>
      <c r="Q134" s="217" t="s">
        <v>179</v>
      </c>
      <c r="R134" s="217" t="s">
        <v>1245</v>
      </c>
      <c r="S134" s="217" t="s">
        <v>1246</v>
      </c>
      <c r="T134" s="217" t="s">
        <v>1423</v>
      </c>
      <c r="U134" s="217" t="s">
        <v>1424</v>
      </c>
      <c r="V134" s="224" t="s">
        <v>1425</v>
      </c>
      <c r="W134" s="234">
        <v>211750000</v>
      </c>
      <c r="X134" s="217" t="s">
        <v>1426</v>
      </c>
      <c r="Y134" s="217" t="s">
        <v>1427</v>
      </c>
    </row>
    <row r="135" spans="1:25" s="790" customFormat="1" ht="15" x14ac:dyDescent="0.25">
      <c r="A135" s="2990"/>
      <c r="B135" s="2743"/>
      <c r="C135" s="217"/>
      <c r="D135" s="224"/>
      <c r="E135" s="217"/>
      <c r="F135" s="234"/>
      <c r="G135" s="217"/>
      <c r="H135" s="217"/>
      <c r="I135" s="217"/>
      <c r="J135" s="217"/>
      <c r="K135" s="217"/>
      <c r="L135" s="217"/>
      <c r="M135" s="217"/>
      <c r="N135" s="217"/>
      <c r="O135" s="217"/>
      <c r="P135" s="234"/>
      <c r="Q135" s="217"/>
      <c r="R135" s="217"/>
      <c r="S135" s="217"/>
      <c r="T135" s="217"/>
      <c r="U135" s="217"/>
      <c r="V135" s="224"/>
      <c r="W135" s="822"/>
      <c r="X135" s="217"/>
      <c r="Y135" s="234"/>
    </row>
    <row r="136" spans="1:25" s="790" customFormat="1" ht="15" x14ac:dyDescent="0.25">
      <c r="A136" s="726"/>
      <c r="B136" s="2744"/>
      <c r="C136" s="726"/>
      <c r="D136" s="229"/>
      <c r="E136" s="726"/>
      <c r="F136" s="237"/>
      <c r="G136" s="726"/>
      <c r="H136" s="726"/>
      <c r="I136" s="726"/>
      <c r="J136" s="726"/>
      <c r="K136" s="726"/>
      <c r="L136" s="726"/>
      <c r="M136" s="726"/>
      <c r="N136" s="726"/>
      <c r="O136" s="726"/>
      <c r="P136" s="237"/>
      <c r="Q136" s="726"/>
      <c r="R136" s="726"/>
      <c r="S136" s="726"/>
      <c r="T136" s="726"/>
      <c r="U136" s="726"/>
      <c r="V136" s="229"/>
      <c r="W136" s="821"/>
      <c r="X136" s="726"/>
      <c r="Y136" s="726"/>
    </row>
    <row r="137" spans="1:25" s="790" customFormat="1" ht="30" x14ac:dyDescent="0.25">
      <c r="A137" s="2816" t="s">
        <v>1428</v>
      </c>
      <c r="B137" s="2733" t="s">
        <v>1429</v>
      </c>
      <c r="C137" s="220" t="s">
        <v>629</v>
      </c>
      <c r="D137" s="823">
        <v>53196889</v>
      </c>
      <c r="E137" s="159" t="s">
        <v>1143</v>
      </c>
      <c r="F137" s="159" t="s">
        <v>1430</v>
      </c>
      <c r="G137" s="159" t="s">
        <v>1160</v>
      </c>
      <c r="H137" s="159" t="s">
        <v>1129</v>
      </c>
      <c r="I137" s="217" t="s">
        <v>1254</v>
      </c>
      <c r="J137" s="217" t="s">
        <v>1240</v>
      </c>
      <c r="K137" s="217" t="s">
        <v>179</v>
      </c>
      <c r="L137" s="217" t="s">
        <v>1241</v>
      </c>
      <c r="M137" s="217" t="s">
        <v>1242</v>
      </c>
      <c r="N137" s="217" t="s">
        <v>1243</v>
      </c>
      <c r="O137" s="217" t="s">
        <v>1244</v>
      </c>
      <c r="P137" s="234"/>
      <c r="Q137" s="217" t="s">
        <v>179</v>
      </c>
      <c r="R137" s="217" t="s">
        <v>1245</v>
      </c>
      <c r="S137" s="217" t="s">
        <v>1246</v>
      </c>
      <c r="T137" s="217" t="s">
        <v>1247</v>
      </c>
      <c r="U137" s="217" t="s">
        <v>1256</v>
      </c>
      <c r="V137" s="224" t="s">
        <v>1257</v>
      </c>
      <c r="W137" s="234">
        <v>53198889</v>
      </c>
      <c r="X137" s="217" t="s">
        <v>1431</v>
      </c>
      <c r="Y137" s="217" t="s">
        <v>1432</v>
      </c>
    </row>
    <row r="138" spans="1:25" s="790" customFormat="1" ht="15" x14ac:dyDescent="0.25">
      <c r="A138" s="2816"/>
      <c r="B138" s="2733"/>
      <c r="C138" s="220"/>
      <c r="D138" s="823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220"/>
      <c r="Q138" s="159"/>
      <c r="R138" s="159"/>
      <c r="S138" s="159"/>
      <c r="T138" s="217"/>
      <c r="U138" s="159"/>
      <c r="V138" s="224"/>
      <c r="W138" s="159"/>
      <c r="X138" s="159"/>
      <c r="Y138" s="159"/>
    </row>
    <row r="139" spans="1:25" s="790" customFormat="1" ht="15" x14ac:dyDescent="0.25">
      <c r="A139" s="726"/>
      <c r="B139" s="2744"/>
      <c r="C139" s="726"/>
      <c r="D139" s="229"/>
      <c r="E139" s="726"/>
      <c r="F139" s="237"/>
      <c r="G139" s="726"/>
      <c r="H139" s="726"/>
      <c r="I139" s="726"/>
      <c r="J139" s="726"/>
      <c r="K139" s="726"/>
      <c r="L139" s="726"/>
      <c r="M139" s="726"/>
      <c r="N139" s="726"/>
      <c r="O139" s="726"/>
      <c r="P139" s="237"/>
      <c r="Q139" s="726"/>
      <c r="R139" s="726"/>
      <c r="S139" s="726"/>
      <c r="T139" s="726"/>
      <c r="U139" s="726"/>
      <c r="V139" s="229"/>
      <c r="W139" s="821"/>
      <c r="X139" s="726"/>
      <c r="Y139" s="726"/>
    </row>
    <row r="140" spans="1:25" s="790" customFormat="1" ht="15.75" customHeight="1" x14ac:dyDescent="0.25">
      <c r="A140" s="2816" t="s">
        <v>1433</v>
      </c>
      <c r="B140" s="2733" t="s">
        <v>1434</v>
      </c>
      <c r="C140" s="220" t="s">
        <v>636</v>
      </c>
      <c r="D140" s="823">
        <v>33005000</v>
      </c>
      <c r="E140" s="159" t="s">
        <v>1143</v>
      </c>
      <c r="F140" s="159" t="s">
        <v>1435</v>
      </c>
      <c r="G140" s="159" t="s">
        <v>1160</v>
      </c>
      <c r="H140" s="159" t="s">
        <v>1129</v>
      </c>
      <c r="I140" s="217" t="s">
        <v>1254</v>
      </c>
      <c r="J140" s="217" t="s">
        <v>1240</v>
      </c>
      <c r="K140" s="217" t="s">
        <v>179</v>
      </c>
      <c r="L140" s="217" t="s">
        <v>1241</v>
      </c>
      <c r="M140" s="217" t="s">
        <v>1242</v>
      </c>
      <c r="N140" s="217" t="s">
        <v>1243</v>
      </c>
      <c r="O140" s="217" t="s">
        <v>1244</v>
      </c>
      <c r="P140" s="234"/>
      <c r="Q140" s="217" t="s">
        <v>179</v>
      </c>
      <c r="R140" s="217" t="s">
        <v>1245</v>
      </c>
      <c r="S140" s="217" t="s">
        <v>1246</v>
      </c>
      <c r="T140" s="217" t="s">
        <v>1436</v>
      </c>
      <c r="U140" s="217" t="s">
        <v>1437</v>
      </c>
      <c r="V140" s="224" t="s">
        <v>1257</v>
      </c>
      <c r="W140" s="234">
        <v>33005000</v>
      </c>
      <c r="X140" s="217" t="s">
        <v>1438</v>
      </c>
      <c r="Y140" s="217" t="s">
        <v>1439</v>
      </c>
    </row>
    <row r="141" spans="1:25" s="790" customFormat="1" ht="15" x14ac:dyDescent="0.25">
      <c r="A141" s="2816"/>
      <c r="B141" s="2733"/>
      <c r="C141" s="220"/>
      <c r="D141" s="823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220"/>
      <c r="Q141" s="159"/>
      <c r="R141" s="159"/>
      <c r="S141" s="159"/>
      <c r="T141" s="217"/>
      <c r="U141" s="159"/>
      <c r="V141" s="224"/>
      <c r="W141" s="159"/>
      <c r="X141" s="159"/>
      <c r="Y141" s="159"/>
    </row>
    <row r="142" spans="1:25" s="790" customFormat="1" ht="15" x14ac:dyDescent="0.25">
      <c r="A142" s="726"/>
      <c r="B142" s="2744"/>
      <c r="C142" s="726"/>
      <c r="D142" s="229"/>
      <c r="E142" s="726"/>
      <c r="F142" s="237"/>
      <c r="G142" s="726"/>
      <c r="H142" s="726"/>
      <c r="I142" s="726"/>
      <c r="J142" s="726"/>
      <c r="K142" s="726"/>
      <c r="L142" s="726"/>
      <c r="M142" s="726"/>
      <c r="N142" s="726"/>
      <c r="O142" s="726"/>
      <c r="P142" s="726"/>
      <c r="Q142" s="237"/>
      <c r="R142" s="726"/>
      <c r="S142" s="726"/>
      <c r="T142" s="726"/>
      <c r="U142" s="726"/>
      <c r="V142" s="229"/>
      <c r="W142" s="726"/>
      <c r="X142" s="821"/>
      <c r="Y142" s="726"/>
    </row>
    <row r="143" spans="1:25" s="790" customFormat="1" ht="30" x14ac:dyDescent="0.25">
      <c r="A143" s="2816" t="s">
        <v>1440</v>
      </c>
      <c r="B143" s="2743" t="s">
        <v>1441</v>
      </c>
      <c r="C143" s="217" t="s">
        <v>629</v>
      </c>
      <c r="D143" s="224" t="s">
        <v>1442</v>
      </c>
      <c r="E143" s="217" t="s">
        <v>7</v>
      </c>
      <c r="F143" s="234"/>
      <c r="G143" s="217" t="s">
        <v>1382</v>
      </c>
      <c r="H143" s="217" t="s">
        <v>124</v>
      </c>
      <c r="I143" s="217" t="s">
        <v>1301</v>
      </c>
      <c r="J143" s="159" t="s">
        <v>179</v>
      </c>
      <c r="K143" s="159" t="s">
        <v>179</v>
      </c>
      <c r="L143" s="159" t="s">
        <v>1302</v>
      </c>
      <c r="M143" s="159" t="s">
        <v>1303</v>
      </c>
      <c r="N143" s="159" t="s">
        <v>1304</v>
      </c>
      <c r="O143" s="217"/>
      <c r="P143" s="217" t="s">
        <v>1442</v>
      </c>
      <c r="Q143" s="159" t="s">
        <v>179</v>
      </c>
      <c r="R143" s="159" t="s">
        <v>1443</v>
      </c>
      <c r="S143" s="159" t="s">
        <v>1444</v>
      </c>
      <c r="T143" s="217" t="s">
        <v>1445</v>
      </c>
      <c r="U143" s="159" t="s">
        <v>1446</v>
      </c>
      <c r="V143" s="224" t="s">
        <v>1447</v>
      </c>
      <c r="W143" s="822">
        <v>976492527.28999996</v>
      </c>
      <c r="X143" s="217" t="s">
        <v>1448</v>
      </c>
      <c r="Y143" s="217" t="s">
        <v>1088</v>
      </c>
    </row>
    <row r="144" spans="1:25" s="790" customFormat="1" ht="15" x14ac:dyDescent="0.25">
      <c r="A144" s="3166"/>
      <c r="B144" s="2733"/>
      <c r="C144" s="220"/>
      <c r="D144" s="823"/>
      <c r="E144" s="159"/>
      <c r="F144" s="159"/>
      <c r="G144" s="159"/>
      <c r="H144" s="159"/>
      <c r="I144" s="159"/>
      <c r="J144" s="159"/>
      <c r="K144" s="159" t="s">
        <v>1449</v>
      </c>
      <c r="L144" s="159" t="s">
        <v>1450</v>
      </c>
      <c r="M144" s="159" t="s">
        <v>1451</v>
      </c>
      <c r="N144" s="159" t="s">
        <v>1452</v>
      </c>
      <c r="O144" s="159" t="s">
        <v>1453</v>
      </c>
      <c r="P144" s="220"/>
      <c r="Q144" s="159"/>
      <c r="R144" s="159"/>
      <c r="S144" s="159"/>
      <c r="T144" s="217"/>
      <c r="U144" s="159"/>
      <c r="V144" s="224"/>
      <c r="W144" s="159"/>
      <c r="X144" s="159"/>
      <c r="Y144" s="159"/>
    </row>
    <row r="145" spans="1:25" s="790" customFormat="1" ht="15" x14ac:dyDescent="0.25">
      <c r="A145" s="726"/>
      <c r="B145" s="2744"/>
      <c r="C145" s="726"/>
      <c r="D145" s="229"/>
      <c r="E145" s="726"/>
      <c r="F145" s="237"/>
      <c r="G145" s="726"/>
      <c r="H145" s="726"/>
      <c r="I145" s="726"/>
      <c r="J145" s="726"/>
      <c r="K145" s="726"/>
      <c r="L145" s="726"/>
      <c r="M145" s="726"/>
      <c r="N145" s="726"/>
      <c r="O145" s="726"/>
      <c r="P145" s="726"/>
      <c r="Q145" s="237"/>
      <c r="R145" s="726"/>
      <c r="S145" s="726"/>
      <c r="T145" s="726"/>
      <c r="U145" s="726"/>
      <c r="V145" s="229"/>
      <c r="W145" s="726"/>
      <c r="X145" s="821"/>
      <c r="Y145" s="726"/>
    </row>
    <row r="146" spans="1:25" s="205" customFormat="1" ht="15" x14ac:dyDescent="0.2">
      <c r="B146" s="2736"/>
      <c r="D146" s="509"/>
      <c r="V146" s="752"/>
    </row>
    <row r="147" spans="1:25" s="205" customFormat="1" ht="15" x14ac:dyDescent="0.2">
      <c r="B147" s="2736"/>
      <c r="D147" s="509"/>
      <c r="W147" s="752"/>
    </row>
    <row r="148" spans="1:25" s="205" customFormat="1" ht="15" x14ac:dyDescent="0.2">
      <c r="B148" s="2736"/>
      <c r="D148" s="509"/>
      <c r="W148" s="752"/>
    </row>
    <row r="149" spans="1:25" x14ac:dyDescent="0.25">
      <c r="W149" s="825"/>
      <c r="X149" s="427"/>
    </row>
  </sheetData>
  <mergeCells count="62">
    <mergeCell ref="A2:C2"/>
    <mergeCell ref="A4:B4"/>
    <mergeCell ref="A106:A107"/>
    <mergeCell ref="A109:A110"/>
    <mergeCell ref="A70:A71"/>
    <mergeCell ref="A58:A59"/>
    <mergeCell ref="A22:A23"/>
    <mergeCell ref="A25:A26"/>
    <mergeCell ref="A28:A29"/>
    <mergeCell ref="A97:A98"/>
    <mergeCell ref="A100:A101"/>
    <mergeCell ref="A103:A104"/>
    <mergeCell ref="A79:A80"/>
    <mergeCell ref="A82:A83"/>
    <mergeCell ref="A85:A86"/>
    <mergeCell ref="A88:A89"/>
    <mergeCell ref="A91:A92"/>
    <mergeCell ref="A94:A95"/>
    <mergeCell ref="A140:A141"/>
    <mergeCell ref="A143:A144"/>
    <mergeCell ref="A112:A113"/>
    <mergeCell ref="A115:A116"/>
    <mergeCell ref="A118:A119"/>
    <mergeCell ref="A121:A122"/>
    <mergeCell ref="A124:A125"/>
    <mergeCell ref="A127:A128"/>
    <mergeCell ref="A130:A131"/>
    <mergeCell ref="A134:A135"/>
    <mergeCell ref="A137:A138"/>
    <mergeCell ref="T77:W77"/>
    <mergeCell ref="A61:A62"/>
    <mergeCell ref="A64:A65"/>
    <mergeCell ref="A67:A68"/>
    <mergeCell ref="A52:A53"/>
    <mergeCell ref="A55:A56"/>
    <mergeCell ref="I76:J77"/>
    <mergeCell ref="C77:H77"/>
    <mergeCell ref="L77:M77"/>
    <mergeCell ref="N77:O77"/>
    <mergeCell ref="P77:S77"/>
    <mergeCell ref="A49:A50"/>
    <mergeCell ref="H37:I38"/>
    <mergeCell ref="C38:G38"/>
    <mergeCell ref="K38:L38"/>
    <mergeCell ref="A19:A20"/>
    <mergeCell ref="A16:A17"/>
    <mergeCell ref="H4:I5"/>
    <mergeCell ref="F5:G5"/>
    <mergeCell ref="J5:K5"/>
    <mergeCell ref="A13:A14"/>
    <mergeCell ref="M38:N38"/>
    <mergeCell ref="O38:R38"/>
    <mergeCell ref="A40:A41"/>
    <mergeCell ref="A43:A44"/>
    <mergeCell ref="A46:A47"/>
    <mergeCell ref="L5:M5"/>
    <mergeCell ref="U5:W5"/>
    <mergeCell ref="X5:AA5"/>
    <mergeCell ref="A7:A8"/>
    <mergeCell ref="A10:A11"/>
    <mergeCell ref="N5:R5"/>
    <mergeCell ref="S5:T5"/>
  </mergeCells>
  <pageMargins left="0.25" right="0.25" top="0.75" bottom="0.75" header="0.3" footer="0.3"/>
  <pageSetup paperSize="8" scale="80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8"/>
  <sheetViews>
    <sheetView zoomScale="62" zoomScaleNormal="62" workbookViewId="0">
      <selection activeCell="C15" sqref="C15"/>
    </sheetView>
  </sheetViews>
  <sheetFormatPr defaultRowHeight="15" x14ac:dyDescent="0.2"/>
  <cols>
    <col min="1" max="1" width="70.7109375" style="828" customWidth="1"/>
    <col min="2" max="2" width="14.7109375" style="828" customWidth="1"/>
    <col min="3" max="3" width="21" style="828" customWidth="1"/>
    <col min="4" max="4" width="21.28515625" style="828" customWidth="1"/>
    <col min="5" max="5" width="20.42578125" style="828" customWidth="1"/>
    <col min="6" max="6" width="27" style="828" customWidth="1"/>
    <col min="7" max="7" width="21.5703125" style="828" customWidth="1"/>
    <col min="8" max="8" width="23.85546875" style="828" customWidth="1"/>
    <col min="9" max="9" width="27.42578125" style="828" customWidth="1"/>
    <col min="10" max="10" width="33.140625" style="828" customWidth="1"/>
    <col min="11" max="11" width="27.7109375" style="828" customWidth="1"/>
    <col min="12" max="12" width="20.5703125" style="828" customWidth="1"/>
    <col min="13" max="13" width="23.42578125" style="828" customWidth="1"/>
    <col min="14" max="14" width="18.85546875" style="828" customWidth="1"/>
    <col min="15" max="15" width="18.140625" style="828" customWidth="1"/>
    <col min="16" max="16" width="25.5703125" style="828" customWidth="1"/>
    <col min="17" max="17" width="18.7109375" style="828" customWidth="1"/>
    <col min="18" max="18" width="19.85546875" style="828" customWidth="1"/>
    <col min="19" max="19" width="20.7109375" style="828" customWidth="1"/>
    <col min="20" max="20" width="24.85546875" style="828" customWidth="1"/>
    <col min="21" max="21" width="20.140625" style="828" customWidth="1"/>
    <col min="22" max="22" width="21.140625" style="828" customWidth="1"/>
    <col min="23" max="23" width="21.85546875" style="828" customWidth="1"/>
    <col min="24" max="24" width="29.42578125" style="828" customWidth="1"/>
    <col min="25" max="25" width="20.140625" style="828" customWidth="1"/>
    <col min="26" max="26" width="21.140625" style="828" customWidth="1"/>
    <col min="27" max="27" width="19.28515625" style="828" customWidth="1"/>
    <col min="28" max="28" width="20.140625" style="828" customWidth="1"/>
    <col min="29" max="29" width="24.42578125" style="828" customWidth="1"/>
    <col min="30" max="30" width="87.85546875" style="828" bestFit="1" customWidth="1"/>
    <col min="31" max="31" width="12.28515625" style="828" bestFit="1" customWidth="1"/>
    <col min="32" max="32" width="17.7109375" style="828" bestFit="1" customWidth="1"/>
    <col min="33" max="34" width="13" style="828" bestFit="1" customWidth="1"/>
    <col min="35" max="35" width="16.28515625" style="828" bestFit="1" customWidth="1"/>
    <col min="36" max="36" width="18" style="828" bestFit="1" customWidth="1"/>
    <col min="37" max="37" width="18.28515625" style="828" bestFit="1" customWidth="1"/>
    <col min="38" max="16384" width="9.140625" style="828"/>
  </cols>
  <sheetData>
    <row r="1" spans="1:37" ht="18" x14ac:dyDescent="0.2">
      <c r="A1" s="2240" t="s">
        <v>1464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1246"/>
      <c r="AE1" s="1246"/>
      <c r="AF1" s="1246"/>
      <c r="AG1" s="1246"/>
      <c r="AH1" s="1246"/>
      <c r="AI1" s="827"/>
      <c r="AJ1" s="827"/>
      <c r="AK1" s="827"/>
    </row>
    <row r="2" spans="1:37" x14ac:dyDescent="0.2">
      <c r="A2" s="829"/>
      <c r="B2" s="829"/>
      <c r="C2" s="829"/>
      <c r="D2" s="829"/>
      <c r="E2" s="829"/>
      <c r="F2" s="829"/>
      <c r="G2" s="829"/>
      <c r="H2" s="829"/>
      <c r="I2" s="829"/>
      <c r="J2" s="829"/>
      <c r="K2" s="109"/>
      <c r="L2" s="830"/>
      <c r="M2" s="830"/>
      <c r="N2" s="830"/>
      <c r="O2" s="830"/>
      <c r="P2" s="830"/>
      <c r="Q2" s="830"/>
      <c r="R2" s="830"/>
      <c r="S2" s="830"/>
      <c r="T2" s="830"/>
      <c r="U2" s="829"/>
      <c r="V2" s="829"/>
      <c r="W2" s="829"/>
      <c r="X2" s="829"/>
      <c r="Y2" s="829"/>
      <c r="Z2" s="829"/>
      <c r="AA2" s="829"/>
      <c r="AB2" s="829"/>
      <c r="AC2" s="829"/>
      <c r="AD2" s="1247"/>
      <c r="AE2" s="1247"/>
      <c r="AF2" s="1247"/>
      <c r="AG2" s="1247"/>
      <c r="AH2" s="1247"/>
      <c r="AI2" s="829"/>
      <c r="AJ2" s="829"/>
      <c r="AK2" s="829"/>
    </row>
    <row r="3" spans="1:37" ht="18" x14ac:dyDescent="0.25">
      <c r="A3" s="2241" t="s">
        <v>6424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29"/>
      <c r="M3" s="829"/>
      <c r="N3" s="829"/>
      <c r="O3" s="829"/>
      <c r="P3" s="829"/>
      <c r="Q3" s="831"/>
      <c r="R3" s="831"/>
      <c r="S3" s="831"/>
      <c r="T3" s="831"/>
      <c r="U3" s="831"/>
      <c r="V3" s="829"/>
      <c r="W3" s="829"/>
      <c r="X3" s="831"/>
      <c r="Y3" s="831"/>
      <c r="Z3" s="831"/>
      <c r="AA3" s="831"/>
      <c r="AB3" s="831"/>
      <c r="AC3" s="829"/>
      <c r="AD3" s="1247"/>
      <c r="AE3" s="1248"/>
      <c r="AF3" s="1248"/>
      <c r="AG3" s="1248"/>
      <c r="AH3" s="1248"/>
      <c r="AI3" s="831"/>
      <c r="AJ3" s="829"/>
      <c r="AK3" s="829"/>
    </row>
    <row r="4" spans="1:37" ht="18" x14ac:dyDescent="0.2">
      <c r="A4" s="3171" t="s">
        <v>6423</v>
      </c>
      <c r="B4" s="3171"/>
      <c r="C4" s="3171"/>
      <c r="D4" s="3171"/>
      <c r="E4" s="464"/>
      <c r="F4" s="464"/>
      <c r="G4" s="464"/>
      <c r="H4" s="464"/>
      <c r="I4" s="464"/>
      <c r="J4" s="127"/>
      <c r="K4" s="127"/>
      <c r="L4" s="127"/>
      <c r="M4" s="127"/>
      <c r="N4" s="832"/>
      <c r="O4" s="832"/>
      <c r="P4" s="832"/>
      <c r="Q4" s="127"/>
      <c r="R4" s="127"/>
      <c r="S4" s="127"/>
      <c r="T4" s="127"/>
      <c r="U4" s="127"/>
      <c r="V4" s="112"/>
      <c r="W4" s="832"/>
      <c r="X4" s="832"/>
      <c r="Y4" s="832"/>
      <c r="Z4" s="112"/>
      <c r="AA4" s="127"/>
      <c r="AB4" s="127"/>
      <c r="AC4" s="127"/>
      <c r="AD4" s="1159"/>
      <c r="AE4" s="1159"/>
      <c r="AF4" s="1159"/>
      <c r="AG4" s="112"/>
      <c r="AH4" s="112"/>
      <c r="AI4" s="127"/>
      <c r="AJ4" s="127"/>
      <c r="AK4" s="127"/>
    </row>
    <row r="5" spans="1:37" ht="48" customHeight="1" x14ac:dyDescent="0.2">
      <c r="A5" s="120" t="s">
        <v>4357</v>
      </c>
      <c r="B5" s="110"/>
      <c r="C5" s="111"/>
      <c r="D5" s="112"/>
      <c r="E5" s="112"/>
      <c r="F5" s="978"/>
      <c r="G5" s="112"/>
      <c r="H5" s="112"/>
      <c r="I5" s="428"/>
      <c r="J5" s="838" t="s">
        <v>77</v>
      </c>
      <c r="K5" s="839"/>
      <c r="L5" s="127"/>
      <c r="M5" s="127"/>
      <c r="N5" s="978"/>
      <c r="O5" s="127"/>
      <c r="P5" s="127"/>
      <c r="Q5" s="127"/>
      <c r="R5" s="127"/>
      <c r="S5" s="127"/>
      <c r="T5" s="127"/>
      <c r="U5" s="127"/>
      <c r="V5" s="112"/>
      <c r="W5" s="120"/>
      <c r="X5" s="836"/>
      <c r="Y5" s="112"/>
      <c r="Z5" s="112"/>
      <c r="AA5" s="127"/>
      <c r="AB5" s="127"/>
      <c r="AC5" s="127"/>
      <c r="AD5" s="1159"/>
      <c r="AE5" s="112"/>
      <c r="AF5" s="112"/>
      <c r="AG5" s="112"/>
      <c r="AH5" s="112"/>
      <c r="AI5" s="127"/>
      <c r="AJ5" s="127"/>
      <c r="AK5" s="127"/>
    </row>
    <row r="6" spans="1:37" ht="45" x14ac:dyDescent="0.2">
      <c r="A6" s="837" t="s">
        <v>1465</v>
      </c>
      <c r="B6" s="113"/>
      <c r="C6" s="132" t="s">
        <v>79</v>
      </c>
      <c r="D6" s="119"/>
      <c r="E6" s="119"/>
      <c r="F6" s="838" t="s">
        <v>80</v>
      </c>
      <c r="G6" s="839"/>
      <c r="H6" s="840"/>
      <c r="I6" s="841"/>
      <c r="J6" s="838" t="s">
        <v>81</v>
      </c>
      <c r="K6" s="839"/>
      <c r="L6" s="838" t="s">
        <v>511</v>
      </c>
      <c r="M6" s="839"/>
      <c r="N6" s="2837" t="s">
        <v>83</v>
      </c>
      <c r="O6" s="2841"/>
      <c r="P6" s="2841"/>
      <c r="Q6" s="2841"/>
      <c r="R6" s="2838"/>
      <c r="S6" s="838"/>
      <c r="T6" s="839"/>
      <c r="U6" s="838" t="s">
        <v>84</v>
      </c>
      <c r="V6" s="120"/>
      <c r="W6" s="839"/>
      <c r="X6" s="838" t="s">
        <v>85</v>
      </c>
      <c r="Y6" s="120"/>
      <c r="Z6" s="120"/>
      <c r="AA6" s="839"/>
      <c r="AB6" s="119"/>
      <c r="AC6" s="119"/>
      <c r="AD6" s="123"/>
      <c r="AE6" s="123"/>
      <c r="AF6" s="123"/>
      <c r="AG6" s="123"/>
      <c r="AH6" s="123"/>
    </row>
    <row r="7" spans="1:37" ht="58.5" customHeight="1" thickBot="1" x14ac:dyDescent="0.25">
      <c r="A7" s="842" t="s">
        <v>512</v>
      </c>
      <c r="B7" s="843" t="s">
        <v>87</v>
      </c>
      <c r="C7" s="844" t="s">
        <v>88</v>
      </c>
      <c r="D7" s="843" t="s">
        <v>89</v>
      </c>
      <c r="E7" s="845" t="s">
        <v>90</v>
      </c>
      <c r="F7" s="843" t="s">
        <v>92</v>
      </c>
      <c r="G7" s="842" t="s">
        <v>93</v>
      </c>
      <c r="H7" s="843" t="s">
        <v>94</v>
      </c>
      <c r="I7" s="844" t="s">
        <v>95</v>
      </c>
      <c r="J7" s="843" t="s">
        <v>96</v>
      </c>
      <c r="K7" s="842" t="s">
        <v>93</v>
      </c>
      <c r="L7" s="844" t="s">
        <v>98</v>
      </c>
      <c r="M7" s="844" t="s">
        <v>99</v>
      </c>
      <c r="N7" s="843" t="s">
        <v>100</v>
      </c>
      <c r="O7" s="842" t="s">
        <v>93</v>
      </c>
      <c r="P7" s="843" t="s">
        <v>101</v>
      </c>
      <c r="Q7" s="843" t="s">
        <v>102</v>
      </c>
      <c r="R7" s="842" t="s">
        <v>4324</v>
      </c>
      <c r="S7" s="842" t="s">
        <v>103</v>
      </c>
      <c r="T7" s="842" t="s">
        <v>104</v>
      </c>
      <c r="U7" s="843" t="s">
        <v>105</v>
      </c>
      <c r="V7" s="843" t="s">
        <v>106</v>
      </c>
      <c r="W7" s="843" t="s">
        <v>107</v>
      </c>
      <c r="X7" s="844" t="s">
        <v>108</v>
      </c>
      <c r="Y7" s="844" t="s">
        <v>109</v>
      </c>
      <c r="Z7" s="844" t="s">
        <v>110</v>
      </c>
      <c r="AA7" s="844" t="s">
        <v>111</v>
      </c>
      <c r="AB7" s="845" t="s">
        <v>112</v>
      </c>
      <c r="AC7" s="1157" t="s">
        <v>113</v>
      </c>
      <c r="AD7" s="123"/>
      <c r="AE7" s="123"/>
      <c r="AF7" s="123"/>
      <c r="AG7" s="123"/>
      <c r="AH7" s="123"/>
    </row>
    <row r="8" spans="1:37" ht="15.75" thickTop="1" x14ac:dyDescent="0.2">
      <c r="A8" s="846" t="s">
        <v>114</v>
      </c>
      <c r="B8" s="847"/>
      <c r="C8" s="847"/>
      <c r="D8" s="848"/>
      <c r="E8" s="849"/>
      <c r="F8" s="850" t="s">
        <v>115</v>
      </c>
      <c r="G8" s="847" t="s">
        <v>116</v>
      </c>
      <c r="H8" s="850" t="s">
        <v>117</v>
      </c>
      <c r="I8" s="850" t="s">
        <v>118</v>
      </c>
      <c r="J8" s="847"/>
      <c r="K8" s="851" t="s">
        <v>116</v>
      </c>
      <c r="L8" s="847" t="s">
        <v>117</v>
      </c>
      <c r="M8" s="847" t="s">
        <v>119</v>
      </c>
      <c r="N8" s="847" t="s">
        <v>117</v>
      </c>
      <c r="O8" s="847" t="s">
        <v>117</v>
      </c>
      <c r="P8" s="847" t="s">
        <v>117</v>
      </c>
      <c r="Q8" s="847" t="s">
        <v>117</v>
      </c>
      <c r="R8" s="847" t="s">
        <v>117</v>
      </c>
      <c r="S8" s="851" t="s">
        <v>117</v>
      </c>
      <c r="T8" s="847" t="s">
        <v>117</v>
      </c>
      <c r="U8" s="848"/>
      <c r="V8" s="851" t="s">
        <v>120</v>
      </c>
      <c r="W8" s="847" t="s">
        <v>117</v>
      </c>
      <c r="X8" s="849"/>
      <c r="Y8" s="849"/>
      <c r="Z8" s="849"/>
      <c r="AA8" s="849"/>
      <c r="AB8" s="852"/>
      <c r="AC8" s="855"/>
      <c r="AD8" s="123"/>
      <c r="AE8" s="123"/>
      <c r="AF8" s="123"/>
      <c r="AG8" s="123"/>
      <c r="AH8" s="123"/>
    </row>
    <row r="9" spans="1:37" x14ac:dyDescent="0.2">
      <c r="A9" s="853"/>
      <c r="B9" s="852"/>
      <c r="C9" s="852"/>
      <c r="D9" s="854"/>
      <c r="E9" s="852"/>
      <c r="F9" s="852"/>
      <c r="G9" s="855"/>
      <c r="H9" s="855"/>
      <c r="I9" s="855"/>
      <c r="J9" s="852"/>
      <c r="K9" s="856"/>
      <c r="L9" s="852"/>
      <c r="M9" s="852"/>
      <c r="N9" s="852"/>
      <c r="O9" s="852"/>
      <c r="P9" s="852"/>
      <c r="Q9" s="852"/>
      <c r="R9" s="852"/>
      <c r="S9" s="856"/>
      <c r="T9" s="852"/>
      <c r="U9" s="854"/>
      <c r="V9" s="856"/>
      <c r="W9" s="852"/>
      <c r="X9" s="852"/>
      <c r="Y9" s="852"/>
      <c r="Z9" s="852"/>
      <c r="AA9" s="852"/>
      <c r="AB9" s="852"/>
      <c r="AC9" s="855"/>
      <c r="AD9" s="123"/>
      <c r="AE9" s="123"/>
      <c r="AF9" s="123"/>
      <c r="AG9" s="123"/>
      <c r="AH9" s="123"/>
    </row>
    <row r="10" spans="1:37" ht="15.75" thickBot="1" x14ac:dyDescent="0.25">
      <c r="A10" s="857" t="s">
        <v>121</v>
      </c>
      <c r="B10" s="857"/>
      <c r="C10" s="857"/>
      <c r="D10" s="858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7"/>
      <c r="Q10" s="857"/>
      <c r="R10" s="857"/>
      <c r="S10" s="859"/>
      <c r="T10" s="857"/>
      <c r="U10" s="858"/>
      <c r="V10" s="857"/>
      <c r="W10" s="857"/>
      <c r="X10" s="857"/>
      <c r="Y10" s="857"/>
      <c r="Z10" s="857"/>
      <c r="AA10" s="857"/>
      <c r="AB10" s="860"/>
      <c r="AC10" s="964"/>
      <c r="AD10" s="123"/>
      <c r="AE10" s="123"/>
      <c r="AF10" s="123"/>
      <c r="AG10" s="123"/>
      <c r="AH10" s="123"/>
    </row>
    <row r="11" spans="1:37" ht="45" x14ac:dyDescent="0.2">
      <c r="A11" s="861" t="s">
        <v>1466</v>
      </c>
      <c r="B11" s="862" t="s">
        <v>1467</v>
      </c>
      <c r="C11" s="862" t="s">
        <v>1468</v>
      </c>
      <c r="D11" s="863">
        <v>10000000</v>
      </c>
      <c r="E11" s="862" t="s">
        <v>285</v>
      </c>
      <c r="F11" s="862" t="s">
        <v>1469</v>
      </c>
      <c r="G11" s="864" t="s">
        <v>1470</v>
      </c>
      <c r="H11" s="864" t="s">
        <v>1471</v>
      </c>
      <c r="I11" s="864" t="s">
        <v>1472</v>
      </c>
      <c r="J11" s="862" t="s">
        <v>1473</v>
      </c>
      <c r="K11" s="865" t="s">
        <v>1474</v>
      </c>
      <c r="L11" s="866" t="s">
        <v>1475</v>
      </c>
      <c r="M11" s="866" t="s">
        <v>1476</v>
      </c>
      <c r="N11" s="866" t="s">
        <v>1477</v>
      </c>
      <c r="O11" s="866" t="s">
        <v>1478</v>
      </c>
      <c r="P11" s="866" t="s">
        <v>297</v>
      </c>
      <c r="Q11" s="866" t="s">
        <v>297</v>
      </c>
      <c r="R11" s="866" t="s">
        <v>1479</v>
      </c>
      <c r="S11" s="865" t="s">
        <v>297</v>
      </c>
      <c r="T11" s="862" t="s">
        <v>297</v>
      </c>
      <c r="U11" s="867">
        <v>10000000</v>
      </c>
      <c r="V11" s="865" t="s">
        <v>1480</v>
      </c>
      <c r="W11" s="862" t="s">
        <v>1481</v>
      </c>
      <c r="X11" s="862" t="s">
        <v>1482</v>
      </c>
      <c r="Y11" s="866" t="s">
        <v>1483</v>
      </c>
      <c r="Z11" s="866" t="s">
        <v>1484</v>
      </c>
      <c r="AA11" s="867">
        <v>10000000</v>
      </c>
      <c r="AB11" s="852" t="s">
        <v>1485</v>
      </c>
      <c r="AC11" s="855" t="s">
        <v>1486</v>
      </c>
      <c r="AD11" s="123"/>
      <c r="AE11" s="123"/>
      <c r="AF11" s="123"/>
      <c r="AG11" s="123"/>
      <c r="AH11" s="123"/>
    </row>
    <row r="12" spans="1:37" x14ac:dyDescent="0.2">
      <c r="A12" s="868"/>
      <c r="B12" s="869"/>
      <c r="C12" s="870"/>
      <c r="D12" s="870"/>
      <c r="E12" s="869"/>
      <c r="F12" s="869"/>
      <c r="G12" s="871"/>
      <c r="H12" s="871"/>
      <c r="I12" s="871"/>
      <c r="J12" s="869"/>
      <c r="K12" s="872"/>
      <c r="L12" s="869"/>
      <c r="M12" s="869"/>
      <c r="N12" s="869"/>
      <c r="O12" s="869"/>
      <c r="P12" s="869"/>
      <c r="Q12" s="869"/>
      <c r="R12" s="869"/>
      <c r="S12" s="872"/>
      <c r="T12" s="869"/>
      <c r="U12" s="873"/>
      <c r="V12" s="872"/>
      <c r="W12" s="869"/>
      <c r="X12" s="866"/>
      <c r="Y12" s="866"/>
      <c r="Z12" s="866"/>
      <c r="AA12" s="866"/>
      <c r="AB12" s="852"/>
      <c r="AC12" s="855"/>
      <c r="AD12" s="123"/>
      <c r="AE12" s="123"/>
      <c r="AF12" s="123"/>
      <c r="AG12" s="123"/>
      <c r="AH12" s="123"/>
    </row>
    <row r="13" spans="1:37" ht="15.75" thickBot="1" x14ac:dyDescent="0.25">
      <c r="A13" s="860"/>
      <c r="B13" s="860"/>
      <c r="C13" s="860"/>
      <c r="D13" s="874"/>
      <c r="E13" s="860"/>
      <c r="F13" s="860"/>
      <c r="G13" s="860"/>
      <c r="H13" s="860"/>
      <c r="I13" s="860"/>
      <c r="J13" s="860"/>
      <c r="K13" s="860"/>
      <c r="L13" s="860"/>
      <c r="M13" s="860"/>
      <c r="N13" s="860"/>
      <c r="O13" s="860"/>
      <c r="P13" s="860"/>
      <c r="Q13" s="860"/>
      <c r="R13" s="860"/>
      <c r="S13" s="875"/>
      <c r="T13" s="860"/>
      <c r="U13" s="874"/>
      <c r="V13" s="860"/>
      <c r="W13" s="860"/>
      <c r="X13" s="860"/>
      <c r="Y13" s="860"/>
      <c r="Z13" s="860"/>
      <c r="AA13" s="860"/>
      <c r="AB13" s="860"/>
      <c r="AC13" s="964"/>
      <c r="AD13" s="123"/>
      <c r="AE13" s="123"/>
      <c r="AF13" s="123"/>
      <c r="AG13" s="123"/>
      <c r="AH13" s="123"/>
    </row>
    <row r="14" spans="1:37" ht="15.75" thickTop="1" x14ac:dyDescent="0.2">
      <c r="A14" s="876" t="s">
        <v>144</v>
      </c>
      <c r="B14" s="877"/>
      <c r="C14" s="877"/>
      <c r="D14" s="878">
        <f>D11</f>
        <v>10000000</v>
      </c>
      <c r="E14" s="877"/>
      <c r="F14" s="877"/>
      <c r="G14" s="877"/>
      <c r="H14" s="877"/>
      <c r="I14" s="877"/>
      <c r="J14" s="877"/>
      <c r="K14" s="879"/>
      <c r="L14" s="877"/>
      <c r="M14" s="877"/>
      <c r="N14" s="877"/>
      <c r="O14" s="877"/>
      <c r="P14" s="877"/>
      <c r="Q14" s="877"/>
      <c r="R14" s="877"/>
      <c r="S14" s="880"/>
      <c r="T14" s="881"/>
      <c r="U14" s="878">
        <f>AA11</f>
        <v>10000000</v>
      </c>
      <c r="V14" s="877"/>
      <c r="W14" s="877"/>
      <c r="X14" s="877"/>
      <c r="Y14" s="877"/>
      <c r="Z14" s="877"/>
      <c r="AA14" s="882">
        <f>AA11</f>
        <v>10000000</v>
      </c>
      <c r="AB14" s="860"/>
      <c r="AC14" s="1245"/>
      <c r="AD14" s="123"/>
      <c r="AE14" s="123"/>
      <c r="AF14" s="123"/>
      <c r="AG14" s="123"/>
      <c r="AH14" s="123"/>
    </row>
    <row r="15" spans="1:37" x14ac:dyDescent="0.2">
      <c r="A15" s="860"/>
      <c r="B15" s="860"/>
      <c r="C15" s="860"/>
      <c r="D15" s="854"/>
      <c r="E15" s="860"/>
      <c r="F15" s="860"/>
      <c r="G15" s="860"/>
      <c r="H15" s="860"/>
      <c r="I15" s="860"/>
      <c r="J15" s="860"/>
      <c r="K15" s="875"/>
      <c r="L15" s="860"/>
      <c r="M15" s="860"/>
      <c r="N15" s="860"/>
      <c r="O15" s="860"/>
      <c r="P15" s="860"/>
      <c r="Q15" s="860"/>
      <c r="R15" s="860"/>
      <c r="S15" s="875"/>
      <c r="T15" s="860"/>
      <c r="U15" s="854"/>
      <c r="V15" s="860"/>
      <c r="W15" s="860"/>
      <c r="X15" s="860"/>
      <c r="Y15" s="860"/>
      <c r="Z15" s="860"/>
      <c r="AA15" s="854"/>
      <c r="AB15" s="860"/>
      <c r="AC15" s="1245"/>
      <c r="AD15" s="123"/>
      <c r="AE15" s="123"/>
      <c r="AF15" s="123"/>
      <c r="AG15" s="123"/>
      <c r="AH15" s="123"/>
    </row>
    <row r="16" spans="1:37" x14ac:dyDescent="0.2">
      <c r="A16" s="883"/>
      <c r="B16" s="127"/>
      <c r="C16" s="127"/>
      <c r="D16" s="127"/>
      <c r="E16" s="127"/>
      <c r="F16" s="883"/>
      <c r="G16" s="127"/>
      <c r="H16" s="127"/>
      <c r="I16" s="127"/>
      <c r="J16" s="127"/>
      <c r="K16" s="127"/>
      <c r="L16" s="127"/>
      <c r="M16" s="127"/>
      <c r="N16" s="883"/>
      <c r="O16" s="127"/>
      <c r="P16" s="127"/>
      <c r="Q16" s="127"/>
      <c r="R16" s="127"/>
      <c r="S16" s="127"/>
      <c r="T16" s="127"/>
      <c r="U16" s="127"/>
      <c r="V16" s="112"/>
      <c r="W16" s="883"/>
      <c r="X16" s="884"/>
      <c r="Y16" s="112"/>
      <c r="Z16" s="112"/>
      <c r="AA16" s="127"/>
      <c r="AB16" s="127"/>
      <c r="AC16" s="127"/>
      <c r="AD16" s="947"/>
      <c r="AE16" s="112"/>
      <c r="AF16" s="112"/>
      <c r="AG16" s="112"/>
      <c r="AH16" s="112"/>
      <c r="AI16" s="127"/>
      <c r="AJ16" s="127"/>
      <c r="AK16" s="127"/>
    </row>
    <row r="17" spans="1:37" x14ac:dyDescent="0.2">
      <c r="A17" s="883"/>
      <c r="B17" s="127"/>
      <c r="C17" s="127"/>
      <c r="D17" s="127"/>
      <c r="E17" s="127"/>
      <c r="F17" s="883"/>
      <c r="G17" s="127"/>
      <c r="H17" s="127"/>
      <c r="I17" s="127"/>
      <c r="J17" s="127"/>
      <c r="K17" s="127"/>
      <c r="L17" s="127"/>
      <c r="M17" s="127"/>
      <c r="N17" s="883"/>
      <c r="O17" s="127"/>
      <c r="P17" s="127"/>
      <c r="Q17" s="127"/>
      <c r="R17" s="127"/>
      <c r="S17" s="127"/>
      <c r="T17" s="127"/>
      <c r="U17" s="127"/>
      <c r="V17" s="112"/>
      <c r="W17" s="883"/>
      <c r="X17" s="112"/>
      <c r="Y17" s="112"/>
      <c r="Z17" s="112"/>
      <c r="AA17" s="127"/>
      <c r="AB17" s="127"/>
      <c r="AC17" s="127"/>
      <c r="AD17" s="947"/>
      <c r="AE17" s="112"/>
      <c r="AF17" s="112"/>
      <c r="AG17" s="112"/>
      <c r="AH17" s="112"/>
      <c r="AI17" s="127"/>
      <c r="AJ17" s="127"/>
      <c r="AK17" s="127"/>
    </row>
    <row r="18" spans="1:37" x14ac:dyDescent="0.2">
      <c r="AD18" s="123"/>
      <c r="AE18" s="123"/>
      <c r="AF18" s="123"/>
      <c r="AG18" s="123"/>
      <c r="AH18" s="123"/>
    </row>
    <row r="19" spans="1:37" ht="18" x14ac:dyDescent="0.25">
      <c r="A19" s="831" t="s">
        <v>4353</v>
      </c>
      <c r="B19" s="831"/>
      <c r="C19" s="831"/>
      <c r="D19" s="831"/>
      <c r="E19" s="831"/>
      <c r="F19" s="831"/>
      <c r="G19" s="831"/>
      <c r="H19" s="831"/>
      <c r="I19" s="831"/>
      <c r="J19" s="831"/>
      <c r="K19" s="831"/>
      <c r="Q19" s="831"/>
      <c r="R19" s="831"/>
      <c r="S19" s="831"/>
      <c r="T19" s="831"/>
      <c r="U19" s="831"/>
      <c r="X19" s="831"/>
      <c r="Y19" s="831"/>
      <c r="Z19" s="831"/>
      <c r="AA19" s="831"/>
      <c r="AB19" s="831"/>
      <c r="AD19" s="123"/>
      <c r="AE19" s="1248"/>
      <c r="AF19" s="1248"/>
      <c r="AG19" s="1248"/>
      <c r="AH19" s="1248"/>
      <c r="AI19" s="831"/>
    </row>
    <row r="20" spans="1:37" ht="63" customHeight="1" x14ac:dyDescent="0.2">
      <c r="A20" s="120" t="s">
        <v>540</v>
      </c>
      <c r="B20" s="110"/>
      <c r="C20" s="114"/>
      <c r="D20" s="115"/>
      <c r="E20" s="115"/>
      <c r="F20" s="120" t="s">
        <v>540</v>
      </c>
      <c r="G20" s="112"/>
      <c r="H20" s="112"/>
      <c r="I20" s="833"/>
      <c r="J20" s="834" t="s">
        <v>77</v>
      </c>
      <c r="K20" s="835"/>
      <c r="L20" s="127"/>
      <c r="M20" s="127"/>
      <c r="N20" s="120"/>
      <c r="O20" s="127"/>
      <c r="P20" s="127"/>
      <c r="Q20" s="127"/>
      <c r="R20" s="127"/>
      <c r="S20" s="127"/>
      <c r="T20" s="127"/>
      <c r="U20" s="127"/>
      <c r="V20" s="112"/>
      <c r="W20" s="120"/>
      <c r="X20" s="836"/>
      <c r="Y20" s="112"/>
      <c r="Z20" s="112"/>
      <c r="AA20" s="127"/>
      <c r="AB20" s="127"/>
      <c r="AC20" s="127"/>
      <c r="AD20" s="1159"/>
      <c r="AE20" s="112"/>
      <c r="AF20" s="112"/>
      <c r="AG20" s="112"/>
      <c r="AH20" s="112"/>
      <c r="AI20" s="127"/>
      <c r="AJ20" s="127"/>
      <c r="AK20" s="127"/>
    </row>
    <row r="21" spans="1:37" ht="57" customHeight="1" x14ac:dyDescent="0.2">
      <c r="A21" s="837" t="s">
        <v>1571</v>
      </c>
      <c r="B21" s="113"/>
      <c r="C21" s="132" t="s">
        <v>79</v>
      </c>
      <c r="D21" s="119"/>
      <c r="E21" s="119"/>
      <c r="F21" s="838" t="s">
        <v>80</v>
      </c>
      <c r="G21" s="839"/>
      <c r="H21" s="840"/>
      <c r="I21" s="841"/>
      <c r="J21" s="838" t="s">
        <v>81</v>
      </c>
      <c r="K21" s="839"/>
      <c r="L21" s="838" t="s">
        <v>511</v>
      </c>
      <c r="M21" s="839"/>
      <c r="N21" s="2837" t="s">
        <v>83</v>
      </c>
      <c r="O21" s="2841"/>
      <c r="P21" s="2841"/>
      <c r="Q21" s="2841"/>
      <c r="R21" s="2838"/>
      <c r="S21" s="838"/>
      <c r="T21" s="839"/>
      <c r="U21" s="838" t="s">
        <v>84</v>
      </c>
      <c r="V21" s="120"/>
      <c r="W21" s="839"/>
      <c r="X21" s="838" t="s">
        <v>85</v>
      </c>
      <c r="Y21" s="120"/>
      <c r="Z21" s="120"/>
      <c r="AA21" s="839"/>
      <c r="AB21" s="119"/>
      <c r="AC21" s="119"/>
      <c r="AD21" s="123"/>
      <c r="AE21" s="123"/>
      <c r="AF21" s="123"/>
      <c r="AG21" s="123"/>
      <c r="AH21" s="123"/>
    </row>
    <row r="22" spans="1:37" ht="45.75" thickBot="1" x14ac:dyDescent="0.25">
      <c r="A22" s="842" t="s">
        <v>512</v>
      </c>
      <c r="B22" s="843" t="s">
        <v>87</v>
      </c>
      <c r="C22" s="844" t="s">
        <v>88</v>
      </c>
      <c r="D22" s="843" t="s">
        <v>89</v>
      </c>
      <c r="E22" s="845" t="s">
        <v>90</v>
      </c>
      <c r="F22" s="843" t="s">
        <v>92</v>
      </c>
      <c r="G22" s="842" t="s">
        <v>93</v>
      </c>
      <c r="H22" s="843" t="s">
        <v>94</v>
      </c>
      <c r="I22" s="844" t="s">
        <v>95</v>
      </c>
      <c r="J22" s="843" t="s">
        <v>96</v>
      </c>
      <c r="K22" s="842" t="s">
        <v>93</v>
      </c>
      <c r="L22" s="844" t="s">
        <v>98</v>
      </c>
      <c r="M22" s="844" t="s">
        <v>99</v>
      </c>
      <c r="N22" s="843" t="s">
        <v>100</v>
      </c>
      <c r="O22" s="842" t="s">
        <v>93</v>
      </c>
      <c r="P22" s="843" t="s">
        <v>101</v>
      </c>
      <c r="Q22" s="843" t="s">
        <v>102</v>
      </c>
      <c r="R22" s="842" t="s">
        <v>4324</v>
      </c>
      <c r="S22" s="842" t="s">
        <v>103</v>
      </c>
      <c r="T22" s="842" t="s">
        <v>104</v>
      </c>
      <c r="U22" s="843" t="s">
        <v>105</v>
      </c>
      <c r="V22" s="843" t="s">
        <v>106</v>
      </c>
      <c r="W22" s="843" t="s">
        <v>107</v>
      </c>
      <c r="X22" s="844" t="s">
        <v>108</v>
      </c>
      <c r="Y22" s="844" t="s">
        <v>109</v>
      </c>
      <c r="Z22" s="844" t="s">
        <v>110</v>
      </c>
      <c r="AA22" s="844" t="s">
        <v>111</v>
      </c>
      <c r="AB22" s="845" t="s">
        <v>112</v>
      </c>
      <c r="AC22" s="1157" t="s">
        <v>113</v>
      </c>
      <c r="AD22" s="123"/>
      <c r="AE22" s="123"/>
      <c r="AF22" s="123"/>
      <c r="AG22" s="123"/>
      <c r="AH22" s="123"/>
    </row>
    <row r="23" spans="1:37" ht="15.75" thickTop="1" x14ac:dyDescent="0.2">
      <c r="A23" s="846" t="s">
        <v>114</v>
      </c>
      <c r="B23" s="847"/>
      <c r="C23" s="847"/>
      <c r="D23" s="848"/>
      <c r="E23" s="849"/>
      <c r="F23" s="850" t="s">
        <v>115</v>
      </c>
      <c r="G23" s="847" t="s">
        <v>116</v>
      </c>
      <c r="H23" s="850" t="s">
        <v>117</v>
      </c>
      <c r="I23" s="850" t="s">
        <v>118</v>
      </c>
      <c r="J23" s="847"/>
      <c r="K23" s="851" t="s">
        <v>116</v>
      </c>
      <c r="L23" s="847" t="s">
        <v>117</v>
      </c>
      <c r="M23" s="847" t="s">
        <v>119</v>
      </c>
      <c r="N23" s="847" t="s">
        <v>117</v>
      </c>
      <c r="O23" s="847" t="s">
        <v>117</v>
      </c>
      <c r="P23" s="847" t="s">
        <v>117</v>
      </c>
      <c r="Q23" s="847" t="s">
        <v>117</v>
      </c>
      <c r="R23" s="847" t="s">
        <v>117</v>
      </c>
      <c r="S23" s="851" t="s">
        <v>117</v>
      </c>
      <c r="T23" s="847" t="s">
        <v>117</v>
      </c>
      <c r="U23" s="848"/>
      <c r="V23" s="851" t="s">
        <v>120</v>
      </c>
      <c r="W23" s="847" t="s">
        <v>117</v>
      </c>
      <c r="X23" s="849"/>
      <c r="Y23" s="849"/>
      <c r="Z23" s="849"/>
      <c r="AA23" s="849"/>
      <c r="AB23" s="852"/>
      <c r="AC23" s="855"/>
      <c r="AD23" s="123"/>
      <c r="AE23" s="123"/>
      <c r="AF23" s="123"/>
      <c r="AG23" s="123"/>
      <c r="AH23" s="123"/>
    </row>
    <row r="24" spans="1:37" x14ac:dyDescent="0.2">
      <c r="A24" s="853"/>
      <c r="B24" s="852"/>
      <c r="C24" s="852"/>
      <c r="D24" s="854"/>
      <c r="E24" s="852"/>
      <c r="F24" s="852"/>
      <c r="G24" s="855"/>
      <c r="H24" s="855"/>
      <c r="I24" s="855"/>
      <c r="J24" s="852"/>
      <c r="K24" s="856"/>
      <c r="L24" s="852"/>
      <c r="M24" s="852"/>
      <c r="N24" s="852"/>
      <c r="O24" s="852"/>
      <c r="P24" s="852"/>
      <c r="Q24" s="852"/>
      <c r="R24" s="852"/>
      <c r="S24" s="856"/>
      <c r="T24" s="852"/>
      <c r="U24" s="854"/>
      <c r="V24" s="856"/>
      <c r="W24" s="852"/>
      <c r="X24" s="852"/>
      <c r="Y24" s="852"/>
      <c r="Z24" s="852"/>
      <c r="AA24" s="852"/>
      <c r="AB24" s="852"/>
      <c r="AC24" s="855"/>
      <c r="AD24" s="123"/>
      <c r="AE24" s="123"/>
      <c r="AF24" s="123"/>
      <c r="AG24" s="123"/>
      <c r="AH24" s="123"/>
    </row>
    <row r="25" spans="1:37" ht="15.75" thickBot="1" x14ac:dyDescent="0.25">
      <c r="A25" s="857" t="s">
        <v>121</v>
      </c>
      <c r="B25" s="857"/>
      <c r="C25" s="857"/>
      <c r="D25" s="858"/>
      <c r="E25" s="857"/>
      <c r="F25" s="857"/>
      <c r="G25" s="857"/>
      <c r="H25" s="857"/>
      <c r="I25" s="857"/>
      <c r="J25" s="857"/>
      <c r="K25" s="857"/>
      <c r="L25" s="857"/>
      <c r="M25" s="857"/>
      <c r="N25" s="857"/>
      <c r="O25" s="857"/>
      <c r="P25" s="857"/>
      <c r="Q25" s="857"/>
      <c r="R25" s="857"/>
      <c r="S25" s="859"/>
      <c r="T25" s="857"/>
      <c r="U25" s="858"/>
      <c r="V25" s="857"/>
      <c r="W25" s="857"/>
      <c r="X25" s="857"/>
      <c r="Y25" s="857"/>
      <c r="Z25" s="857"/>
      <c r="AA25" s="857"/>
      <c r="AB25" s="860"/>
      <c r="AC25" s="964"/>
      <c r="AD25" s="123"/>
      <c r="AE25" s="123"/>
      <c r="AF25" s="123"/>
      <c r="AG25" s="123"/>
      <c r="AH25" s="123"/>
    </row>
    <row r="26" spans="1:37" ht="30" x14ac:dyDescent="0.2">
      <c r="A26" s="861" t="s">
        <v>1572</v>
      </c>
      <c r="B26" s="862" t="s">
        <v>1467</v>
      </c>
      <c r="C26" s="862" t="s">
        <v>1573</v>
      </c>
      <c r="D26" s="863">
        <v>129754290</v>
      </c>
      <c r="E26" s="862" t="s">
        <v>285</v>
      </c>
      <c r="F26" s="862" t="s">
        <v>1574</v>
      </c>
      <c r="G26" s="864" t="s">
        <v>1575</v>
      </c>
      <c r="H26" s="864" t="s">
        <v>1576</v>
      </c>
      <c r="I26" s="864" t="s">
        <v>1577</v>
      </c>
      <c r="J26" s="862" t="s">
        <v>1578</v>
      </c>
      <c r="K26" s="865" t="s">
        <v>1579</v>
      </c>
      <c r="L26" s="866" t="s">
        <v>1580</v>
      </c>
      <c r="M26" s="866" t="s">
        <v>1581</v>
      </c>
      <c r="N26" s="866" t="s">
        <v>1582</v>
      </c>
      <c r="O26" s="866" t="s">
        <v>1583</v>
      </c>
      <c r="P26" s="866" t="s">
        <v>297</v>
      </c>
      <c r="Q26" s="866" t="s">
        <v>297</v>
      </c>
      <c r="R26" s="866" t="s">
        <v>1584</v>
      </c>
      <c r="S26" s="865" t="s">
        <v>297</v>
      </c>
      <c r="T26" s="862" t="s">
        <v>297</v>
      </c>
      <c r="U26" s="863">
        <v>129754290</v>
      </c>
      <c r="V26" s="865" t="s">
        <v>1585</v>
      </c>
      <c r="W26" s="862" t="s">
        <v>1586</v>
      </c>
      <c r="X26" s="862" t="s">
        <v>1482</v>
      </c>
      <c r="Y26" s="866" t="s">
        <v>1483</v>
      </c>
      <c r="Z26" s="866" t="s">
        <v>1587</v>
      </c>
      <c r="AA26" s="863">
        <v>129754290</v>
      </c>
      <c r="AB26" s="852" t="s">
        <v>1588</v>
      </c>
      <c r="AC26" s="855" t="s">
        <v>1589</v>
      </c>
      <c r="AD26" s="123"/>
      <c r="AE26" s="123"/>
      <c r="AF26" s="123"/>
      <c r="AG26" s="123"/>
      <c r="AH26" s="123"/>
    </row>
    <row r="27" spans="1:37" x14ac:dyDescent="0.2">
      <c r="A27" s="868"/>
      <c r="B27" s="869"/>
      <c r="C27" s="870"/>
      <c r="D27" s="870"/>
      <c r="E27" s="869"/>
      <c r="F27" s="869"/>
      <c r="G27" s="871"/>
      <c r="H27" s="871"/>
      <c r="I27" s="871"/>
      <c r="J27" s="869"/>
      <c r="K27" s="872"/>
      <c r="L27" s="869"/>
      <c r="M27" s="869"/>
      <c r="N27" s="869"/>
      <c r="O27" s="869"/>
      <c r="P27" s="869"/>
      <c r="Q27" s="869"/>
      <c r="R27" s="869"/>
      <c r="S27" s="872"/>
      <c r="T27" s="869"/>
      <c r="U27" s="870"/>
      <c r="V27" s="872"/>
      <c r="W27" s="869"/>
      <c r="X27" s="866"/>
      <c r="Y27" s="866"/>
      <c r="Z27" s="866"/>
      <c r="AA27" s="870"/>
      <c r="AB27" s="852"/>
      <c r="AC27" s="855"/>
      <c r="AD27" s="123"/>
      <c r="AE27" s="123"/>
      <c r="AF27" s="123"/>
      <c r="AG27" s="123"/>
      <c r="AH27" s="123"/>
    </row>
    <row r="28" spans="1:37" x14ac:dyDescent="0.2">
      <c r="A28" s="868"/>
      <c r="B28" s="869"/>
      <c r="C28" s="870"/>
      <c r="D28" s="870"/>
      <c r="E28" s="869"/>
      <c r="F28" s="869"/>
      <c r="G28" s="871"/>
      <c r="H28" s="871"/>
      <c r="I28" s="871"/>
      <c r="J28" s="869"/>
      <c r="K28" s="872"/>
      <c r="L28" s="869"/>
      <c r="M28" s="869"/>
      <c r="N28" s="869"/>
      <c r="O28" s="869"/>
      <c r="P28" s="869"/>
      <c r="Q28" s="869"/>
      <c r="R28" s="869"/>
      <c r="S28" s="872"/>
      <c r="T28" s="869"/>
      <c r="U28" s="870"/>
      <c r="V28" s="872"/>
      <c r="W28" s="869"/>
      <c r="X28" s="866"/>
      <c r="Y28" s="866"/>
      <c r="Z28" s="866"/>
      <c r="AA28" s="870"/>
      <c r="AB28" s="852"/>
      <c r="AC28" s="855"/>
      <c r="AD28" s="123"/>
      <c r="AE28" s="123"/>
      <c r="AF28" s="123"/>
      <c r="AG28" s="123"/>
      <c r="AH28" s="123"/>
    </row>
    <row r="29" spans="1:37" ht="30" x14ac:dyDescent="0.2">
      <c r="A29" s="885" t="s">
        <v>1590</v>
      </c>
      <c r="B29" s="862" t="s">
        <v>1467</v>
      </c>
      <c r="C29" s="862" t="s">
        <v>1573</v>
      </c>
      <c r="D29" s="870" t="s">
        <v>1591</v>
      </c>
      <c r="E29" s="862" t="s">
        <v>285</v>
      </c>
      <c r="F29" s="862" t="s">
        <v>1574</v>
      </c>
      <c r="G29" s="864" t="s">
        <v>1575</v>
      </c>
      <c r="H29" s="864" t="s">
        <v>1576</v>
      </c>
      <c r="I29" s="864" t="s">
        <v>1577</v>
      </c>
      <c r="J29" s="862" t="s">
        <v>1578</v>
      </c>
      <c r="K29" s="865" t="s">
        <v>1579</v>
      </c>
      <c r="L29" s="866" t="s">
        <v>1580</v>
      </c>
      <c r="M29" s="866" t="s">
        <v>1581</v>
      </c>
      <c r="N29" s="866" t="s">
        <v>1582</v>
      </c>
      <c r="O29" s="866" t="s">
        <v>1583</v>
      </c>
      <c r="P29" s="866" t="s">
        <v>297</v>
      </c>
      <c r="Q29" s="866" t="s">
        <v>297</v>
      </c>
      <c r="R29" s="866" t="s">
        <v>1584</v>
      </c>
      <c r="S29" s="865" t="s">
        <v>297</v>
      </c>
      <c r="T29" s="862" t="s">
        <v>297</v>
      </c>
      <c r="U29" s="870" t="s">
        <v>1591</v>
      </c>
      <c r="V29" s="865" t="s">
        <v>1585</v>
      </c>
      <c r="W29" s="862" t="s">
        <v>1586</v>
      </c>
      <c r="X29" s="862" t="s">
        <v>1482</v>
      </c>
      <c r="Y29" s="866" t="s">
        <v>1483</v>
      </c>
      <c r="Z29" s="866" t="s">
        <v>1587</v>
      </c>
      <c r="AA29" s="870" t="s">
        <v>1591</v>
      </c>
      <c r="AB29" s="852" t="s">
        <v>1588</v>
      </c>
      <c r="AC29" s="855" t="s">
        <v>1589</v>
      </c>
      <c r="AD29" s="123"/>
      <c r="AE29" s="123"/>
      <c r="AF29" s="123"/>
      <c r="AG29" s="123"/>
      <c r="AH29" s="123"/>
    </row>
    <row r="30" spans="1:37" ht="15.75" thickBot="1" x14ac:dyDescent="0.25">
      <c r="A30" s="886"/>
      <c r="B30" s="869"/>
      <c r="C30" s="870"/>
      <c r="D30" s="870"/>
      <c r="E30" s="869"/>
      <c r="F30" s="869"/>
      <c r="G30" s="871"/>
      <c r="H30" s="871"/>
      <c r="I30" s="871"/>
      <c r="J30" s="869"/>
      <c r="K30" s="872"/>
      <c r="L30" s="869"/>
      <c r="M30" s="869"/>
      <c r="N30" s="869"/>
      <c r="O30" s="869"/>
      <c r="P30" s="869"/>
      <c r="Q30" s="869"/>
      <c r="R30" s="869"/>
      <c r="S30" s="872"/>
      <c r="T30" s="869"/>
      <c r="U30" s="870"/>
      <c r="V30" s="872"/>
      <c r="W30" s="869"/>
      <c r="X30" s="866"/>
      <c r="Y30" s="866"/>
      <c r="Z30" s="866"/>
      <c r="AA30" s="870"/>
      <c r="AB30" s="852"/>
      <c r="AC30" s="855"/>
      <c r="AD30" s="123"/>
      <c r="AE30" s="123"/>
      <c r="AF30" s="123"/>
      <c r="AG30" s="123"/>
      <c r="AH30" s="123"/>
    </row>
    <row r="31" spans="1:37" ht="15.75" thickTop="1" x14ac:dyDescent="0.2">
      <c r="A31" s="860"/>
      <c r="B31" s="860"/>
      <c r="C31" s="860"/>
      <c r="D31" s="874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75"/>
      <c r="T31" s="860"/>
      <c r="U31" s="874"/>
      <c r="V31" s="860"/>
      <c r="W31" s="860"/>
      <c r="X31" s="860"/>
      <c r="Y31" s="860"/>
      <c r="Z31" s="860"/>
      <c r="AA31" s="874"/>
      <c r="AB31" s="860"/>
      <c r="AC31" s="964"/>
      <c r="AD31" s="123"/>
      <c r="AE31" s="123"/>
      <c r="AF31" s="123"/>
      <c r="AG31" s="123"/>
      <c r="AH31" s="123"/>
    </row>
    <row r="32" spans="1:37" ht="45" x14ac:dyDescent="0.2">
      <c r="A32" s="885" t="s">
        <v>1592</v>
      </c>
      <c r="B32" s="862" t="s">
        <v>1467</v>
      </c>
      <c r="C32" s="862" t="s">
        <v>1573</v>
      </c>
      <c r="D32" s="887">
        <v>35000000</v>
      </c>
      <c r="E32" s="862" t="s">
        <v>285</v>
      </c>
      <c r="F32" s="862" t="s">
        <v>1574</v>
      </c>
      <c r="G32" s="864" t="s">
        <v>1575</v>
      </c>
      <c r="H32" s="864" t="s">
        <v>1576</v>
      </c>
      <c r="I32" s="864" t="s">
        <v>1577</v>
      </c>
      <c r="J32" s="862" t="s">
        <v>1578</v>
      </c>
      <c r="K32" s="865" t="s">
        <v>1579</v>
      </c>
      <c r="L32" s="866" t="s">
        <v>1580</v>
      </c>
      <c r="M32" s="866" t="s">
        <v>1581</v>
      </c>
      <c r="N32" s="866" t="s">
        <v>1582</v>
      </c>
      <c r="O32" s="866" t="s">
        <v>1583</v>
      </c>
      <c r="P32" s="866" t="s">
        <v>297</v>
      </c>
      <c r="Q32" s="866" t="s">
        <v>297</v>
      </c>
      <c r="R32" s="866" t="s">
        <v>1584</v>
      </c>
      <c r="S32" s="865" t="s">
        <v>297</v>
      </c>
      <c r="T32" s="862" t="s">
        <v>297</v>
      </c>
      <c r="U32" s="887">
        <v>35000000</v>
      </c>
      <c r="V32" s="865" t="s">
        <v>1585</v>
      </c>
      <c r="W32" s="862" t="s">
        <v>1586</v>
      </c>
      <c r="X32" s="862" t="s">
        <v>1482</v>
      </c>
      <c r="Y32" s="866" t="s">
        <v>1483</v>
      </c>
      <c r="Z32" s="866" t="s">
        <v>1587</v>
      </c>
      <c r="AA32" s="887">
        <v>35000000</v>
      </c>
      <c r="AB32" s="852"/>
      <c r="AC32" s="855" t="s">
        <v>1593</v>
      </c>
      <c r="AD32" s="123"/>
      <c r="AE32" s="123"/>
      <c r="AF32" s="123"/>
      <c r="AG32" s="123"/>
      <c r="AH32" s="123"/>
    </row>
    <row r="33" spans="1:37" x14ac:dyDescent="0.2">
      <c r="A33" s="888"/>
      <c r="B33" s="889"/>
      <c r="C33" s="889"/>
      <c r="D33" s="890"/>
      <c r="E33" s="889"/>
      <c r="F33" s="889"/>
      <c r="G33" s="891"/>
      <c r="H33" s="852"/>
      <c r="I33" s="852"/>
      <c r="J33" s="852"/>
      <c r="K33" s="852"/>
      <c r="L33" s="889"/>
      <c r="M33" s="889"/>
      <c r="N33" s="889"/>
      <c r="O33" s="889"/>
      <c r="P33" s="889"/>
      <c r="Q33" s="889"/>
      <c r="R33" s="889"/>
      <c r="S33" s="892"/>
      <c r="T33" s="892"/>
      <c r="U33" s="890"/>
      <c r="V33" s="892"/>
      <c r="W33" s="889"/>
      <c r="X33" s="892"/>
      <c r="Y33" s="892"/>
      <c r="Z33" s="892"/>
      <c r="AA33" s="890"/>
      <c r="AB33" s="852"/>
      <c r="AC33" s="855"/>
      <c r="AD33" s="123"/>
      <c r="AE33" s="123"/>
      <c r="AF33" s="123"/>
      <c r="AG33" s="123"/>
      <c r="AH33" s="123"/>
    </row>
    <row r="34" spans="1:37" x14ac:dyDescent="0.2">
      <c r="A34" s="888"/>
      <c r="B34" s="889"/>
      <c r="C34" s="889"/>
      <c r="D34" s="890"/>
      <c r="E34" s="889"/>
      <c r="F34" s="889"/>
      <c r="G34" s="891"/>
      <c r="H34" s="852"/>
      <c r="I34" s="852"/>
      <c r="J34" s="852"/>
      <c r="K34" s="852"/>
      <c r="L34" s="889"/>
      <c r="M34" s="889"/>
      <c r="N34" s="889"/>
      <c r="O34" s="889"/>
      <c r="P34" s="889"/>
      <c r="Q34" s="889"/>
      <c r="R34" s="889"/>
      <c r="S34" s="892"/>
      <c r="T34" s="892"/>
      <c r="U34" s="890"/>
      <c r="V34" s="892"/>
      <c r="W34" s="889"/>
      <c r="X34" s="892"/>
      <c r="Y34" s="892"/>
      <c r="Z34" s="892"/>
      <c r="AA34" s="890"/>
      <c r="AB34" s="852"/>
      <c r="AC34" s="855"/>
      <c r="AD34" s="123"/>
      <c r="AE34" s="123"/>
      <c r="AF34" s="123"/>
      <c r="AG34" s="123"/>
      <c r="AH34" s="123"/>
    </row>
    <row r="35" spans="1:37" x14ac:dyDescent="0.2">
      <c r="A35" s="885" t="s">
        <v>1594</v>
      </c>
      <c r="B35" s="862" t="s">
        <v>1467</v>
      </c>
      <c r="C35" s="862" t="s">
        <v>1595</v>
      </c>
      <c r="D35" s="887">
        <v>35000000</v>
      </c>
      <c r="E35" s="862" t="s">
        <v>285</v>
      </c>
      <c r="F35" s="862" t="s">
        <v>1574</v>
      </c>
      <c r="G35" s="864" t="s">
        <v>1575</v>
      </c>
      <c r="H35" s="864" t="s">
        <v>1576</v>
      </c>
      <c r="I35" s="864" t="s">
        <v>1577</v>
      </c>
      <c r="J35" s="862" t="s">
        <v>1578</v>
      </c>
      <c r="K35" s="865" t="s">
        <v>1579</v>
      </c>
      <c r="L35" s="866" t="s">
        <v>1580</v>
      </c>
      <c r="M35" s="866" t="s">
        <v>1581</v>
      </c>
      <c r="N35" s="866" t="s">
        <v>1582</v>
      </c>
      <c r="O35" s="866" t="s">
        <v>1583</v>
      </c>
      <c r="P35" s="866" t="s">
        <v>297</v>
      </c>
      <c r="Q35" s="866" t="s">
        <v>297</v>
      </c>
      <c r="R35" s="866" t="s">
        <v>1584</v>
      </c>
      <c r="S35" s="865" t="s">
        <v>297</v>
      </c>
      <c r="T35" s="862" t="s">
        <v>297</v>
      </c>
      <c r="U35" s="887">
        <v>35000000</v>
      </c>
      <c r="V35" s="865" t="s">
        <v>1585</v>
      </c>
      <c r="W35" s="862" t="s">
        <v>1586</v>
      </c>
      <c r="X35" s="862" t="s">
        <v>1482</v>
      </c>
      <c r="Y35" s="866" t="s">
        <v>1483</v>
      </c>
      <c r="Z35" s="866" t="s">
        <v>1587</v>
      </c>
      <c r="AA35" s="887">
        <v>35000000</v>
      </c>
      <c r="AB35" s="852"/>
      <c r="AC35" s="855" t="s">
        <v>1596</v>
      </c>
      <c r="AD35" s="123"/>
      <c r="AE35" s="123"/>
      <c r="AF35" s="123"/>
      <c r="AG35" s="123"/>
      <c r="AH35" s="123"/>
    </row>
    <row r="36" spans="1:37" x14ac:dyDescent="0.2">
      <c r="A36" s="893"/>
      <c r="B36" s="889"/>
      <c r="C36" s="889"/>
      <c r="D36" s="890"/>
      <c r="E36" s="889"/>
      <c r="F36" s="889"/>
      <c r="G36" s="891"/>
      <c r="H36" s="852"/>
      <c r="I36" s="852"/>
      <c r="J36" s="852"/>
      <c r="K36" s="852"/>
      <c r="L36" s="889"/>
      <c r="M36" s="889"/>
      <c r="N36" s="889"/>
      <c r="O36" s="889"/>
      <c r="P36" s="889"/>
      <c r="Q36" s="889"/>
      <c r="R36" s="889"/>
      <c r="S36" s="892"/>
      <c r="T36" s="892"/>
      <c r="U36" s="890"/>
      <c r="V36" s="894"/>
      <c r="W36" s="889"/>
      <c r="X36" s="892"/>
      <c r="Y36" s="892"/>
      <c r="Z36" s="892"/>
      <c r="AA36" s="890"/>
      <c r="AB36" s="852"/>
      <c r="AC36" s="855"/>
      <c r="AD36" s="123"/>
      <c r="AE36" s="123"/>
      <c r="AF36" s="123"/>
      <c r="AG36" s="123"/>
      <c r="AH36" s="123"/>
    </row>
    <row r="37" spans="1:37" x14ac:dyDescent="0.2">
      <c r="A37" s="888"/>
      <c r="B37" s="889"/>
      <c r="C37" s="889"/>
      <c r="D37" s="890"/>
      <c r="E37" s="889"/>
      <c r="F37" s="889"/>
      <c r="G37" s="891"/>
      <c r="H37" s="852"/>
      <c r="I37" s="852"/>
      <c r="J37" s="852"/>
      <c r="K37" s="852"/>
      <c r="L37" s="889"/>
      <c r="M37" s="889"/>
      <c r="N37" s="889"/>
      <c r="O37" s="889"/>
      <c r="P37" s="889"/>
      <c r="Q37" s="889"/>
      <c r="R37" s="889"/>
      <c r="S37" s="892"/>
      <c r="T37" s="892"/>
      <c r="U37" s="890"/>
      <c r="V37" s="892"/>
      <c r="W37" s="889"/>
      <c r="X37" s="892"/>
      <c r="Y37" s="892"/>
      <c r="Z37" s="892"/>
      <c r="AA37" s="890"/>
      <c r="AB37" s="852"/>
      <c r="AC37" s="855"/>
      <c r="AD37" s="123"/>
      <c r="AE37" s="123"/>
      <c r="AF37" s="123"/>
      <c r="AG37" s="123"/>
      <c r="AH37" s="123"/>
    </row>
    <row r="38" spans="1:37" ht="30" x14ac:dyDescent="0.2">
      <c r="A38" s="885" t="s">
        <v>1597</v>
      </c>
      <c r="B38" s="889" t="s">
        <v>1598</v>
      </c>
      <c r="C38" s="889" t="s">
        <v>1599</v>
      </c>
      <c r="D38" s="890">
        <v>15400000</v>
      </c>
      <c r="E38" s="862" t="s">
        <v>285</v>
      </c>
      <c r="F38" s="862" t="s">
        <v>1574</v>
      </c>
      <c r="G38" s="864" t="s">
        <v>1575</v>
      </c>
      <c r="H38" s="864" t="s">
        <v>1576</v>
      </c>
      <c r="I38" s="864" t="s">
        <v>1577</v>
      </c>
      <c r="J38" s="862" t="s">
        <v>1578</v>
      </c>
      <c r="K38" s="865" t="s">
        <v>1579</v>
      </c>
      <c r="L38" s="866" t="s">
        <v>1580</v>
      </c>
      <c r="M38" s="866" t="s">
        <v>1581</v>
      </c>
      <c r="N38" s="866" t="s">
        <v>1582</v>
      </c>
      <c r="O38" s="866" t="s">
        <v>1583</v>
      </c>
      <c r="P38" s="866" t="s">
        <v>297</v>
      </c>
      <c r="Q38" s="866" t="s">
        <v>297</v>
      </c>
      <c r="R38" s="866" t="s">
        <v>1584</v>
      </c>
      <c r="S38" s="865" t="s">
        <v>297</v>
      </c>
      <c r="T38" s="862" t="s">
        <v>297</v>
      </c>
      <c r="U38" s="890">
        <v>15400000</v>
      </c>
      <c r="V38" s="865" t="s">
        <v>1585</v>
      </c>
      <c r="W38" s="862" t="s">
        <v>1586</v>
      </c>
      <c r="X38" s="862" t="s">
        <v>1482</v>
      </c>
      <c r="Y38" s="866" t="s">
        <v>1483</v>
      </c>
      <c r="Z38" s="866" t="s">
        <v>1587</v>
      </c>
      <c r="AA38" s="890">
        <v>15400000</v>
      </c>
      <c r="AB38" s="852"/>
      <c r="AC38" s="855" t="s">
        <v>1600</v>
      </c>
      <c r="AD38" s="123"/>
      <c r="AE38" s="123"/>
      <c r="AF38" s="123"/>
      <c r="AG38" s="123"/>
      <c r="AH38" s="123"/>
    </row>
    <row r="39" spans="1:37" x14ac:dyDescent="0.2">
      <c r="A39" s="893"/>
      <c r="B39" s="889"/>
      <c r="C39" s="889"/>
      <c r="D39" s="890"/>
      <c r="E39" s="889"/>
      <c r="F39" s="889"/>
      <c r="G39" s="891"/>
      <c r="H39" s="852"/>
      <c r="I39" s="852"/>
      <c r="J39" s="852"/>
      <c r="K39" s="852"/>
      <c r="L39" s="889"/>
      <c r="M39" s="889"/>
      <c r="N39" s="889"/>
      <c r="O39" s="889"/>
      <c r="P39" s="889"/>
      <c r="Q39" s="889"/>
      <c r="R39" s="889"/>
      <c r="S39" s="892"/>
      <c r="T39" s="892"/>
      <c r="U39" s="890"/>
      <c r="V39" s="892"/>
      <c r="W39" s="889"/>
      <c r="X39" s="892"/>
      <c r="Y39" s="892"/>
      <c r="Z39" s="892"/>
      <c r="AA39" s="890"/>
      <c r="AB39" s="852"/>
      <c r="AC39" s="855"/>
      <c r="AD39" s="123"/>
      <c r="AE39" s="123"/>
      <c r="AF39" s="123"/>
      <c r="AG39" s="123"/>
      <c r="AH39" s="123"/>
    </row>
    <row r="40" spans="1:37" x14ac:dyDescent="0.2">
      <c r="A40" s="888"/>
      <c r="B40" s="889"/>
      <c r="C40" s="889"/>
      <c r="D40" s="890"/>
      <c r="E40" s="889"/>
      <c r="F40" s="889"/>
      <c r="G40" s="891"/>
      <c r="H40" s="852"/>
      <c r="I40" s="852"/>
      <c r="J40" s="852"/>
      <c r="K40" s="852"/>
      <c r="L40" s="889"/>
      <c r="M40" s="889"/>
      <c r="N40" s="889"/>
      <c r="O40" s="889"/>
      <c r="P40" s="889"/>
      <c r="Q40" s="889"/>
      <c r="R40" s="889"/>
      <c r="S40" s="892"/>
      <c r="T40" s="892"/>
      <c r="U40" s="890"/>
      <c r="V40" s="892"/>
      <c r="W40" s="889"/>
      <c r="X40" s="892"/>
      <c r="Y40" s="892"/>
      <c r="Z40" s="892"/>
      <c r="AA40" s="890"/>
      <c r="AB40" s="852"/>
      <c r="AC40" s="855"/>
      <c r="AD40" s="123"/>
      <c r="AE40" s="123"/>
      <c r="AF40" s="123"/>
      <c r="AG40" s="123"/>
      <c r="AH40" s="123"/>
    </row>
    <row r="41" spans="1:37" ht="30" x14ac:dyDescent="0.2">
      <c r="A41" s="885" t="s">
        <v>1601</v>
      </c>
      <c r="B41" s="862" t="s">
        <v>1467</v>
      </c>
      <c r="C41" s="862" t="s">
        <v>1573</v>
      </c>
      <c r="D41" s="890" t="s">
        <v>1602</v>
      </c>
      <c r="E41" s="862" t="s">
        <v>285</v>
      </c>
      <c r="F41" s="862" t="s">
        <v>1574</v>
      </c>
      <c r="G41" s="864" t="s">
        <v>1575</v>
      </c>
      <c r="H41" s="864" t="s">
        <v>1576</v>
      </c>
      <c r="I41" s="864" t="s">
        <v>1577</v>
      </c>
      <c r="J41" s="862" t="s">
        <v>1578</v>
      </c>
      <c r="K41" s="865" t="s">
        <v>1579</v>
      </c>
      <c r="L41" s="866" t="s">
        <v>1580</v>
      </c>
      <c r="M41" s="866" t="s">
        <v>1581</v>
      </c>
      <c r="N41" s="866" t="s">
        <v>1582</v>
      </c>
      <c r="O41" s="866" t="s">
        <v>1583</v>
      </c>
      <c r="P41" s="866" t="s">
        <v>297</v>
      </c>
      <c r="Q41" s="866" t="s">
        <v>297</v>
      </c>
      <c r="R41" s="866" t="s">
        <v>1584</v>
      </c>
      <c r="S41" s="865" t="s">
        <v>297</v>
      </c>
      <c r="T41" s="862" t="s">
        <v>297</v>
      </c>
      <c r="U41" s="890" t="s">
        <v>1602</v>
      </c>
      <c r="V41" s="865" t="s">
        <v>1585</v>
      </c>
      <c r="W41" s="862" t="s">
        <v>1586</v>
      </c>
      <c r="X41" s="862" t="s">
        <v>1482</v>
      </c>
      <c r="Y41" s="866" t="s">
        <v>1483</v>
      </c>
      <c r="Z41" s="866" t="s">
        <v>1587</v>
      </c>
      <c r="AA41" s="890" t="s">
        <v>1602</v>
      </c>
      <c r="AB41" s="852"/>
      <c r="AC41" s="855" t="s">
        <v>1600</v>
      </c>
      <c r="AD41" s="123"/>
      <c r="AE41" s="123"/>
      <c r="AF41" s="123"/>
      <c r="AG41" s="123"/>
      <c r="AH41" s="123"/>
    </row>
    <row r="42" spans="1:37" x14ac:dyDescent="0.2">
      <c r="A42" s="888"/>
      <c r="B42" s="889"/>
      <c r="C42" s="889"/>
      <c r="D42" s="890"/>
      <c r="E42" s="889"/>
      <c r="F42" s="889"/>
      <c r="G42" s="891"/>
      <c r="H42" s="852"/>
      <c r="I42" s="852"/>
      <c r="J42" s="852"/>
      <c r="K42" s="852"/>
      <c r="L42" s="889"/>
      <c r="M42" s="889"/>
      <c r="N42" s="889"/>
      <c r="O42" s="889"/>
      <c r="P42" s="889"/>
      <c r="Q42" s="889"/>
      <c r="R42" s="889"/>
      <c r="S42" s="892"/>
      <c r="T42" s="892"/>
      <c r="U42" s="890"/>
      <c r="V42" s="892"/>
      <c r="W42" s="889"/>
      <c r="X42" s="892"/>
      <c r="Y42" s="892"/>
      <c r="Z42" s="892"/>
      <c r="AA42" s="892"/>
      <c r="AB42" s="852"/>
      <c r="AC42" s="855"/>
      <c r="AD42" s="123"/>
      <c r="AE42" s="123"/>
      <c r="AF42" s="123"/>
      <c r="AG42" s="123"/>
      <c r="AH42" s="123"/>
    </row>
    <row r="43" spans="1:37" ht="15.75" thickBot="1" x14ac:dyDescent="0.25">
      <c r="A43" s="888"/>
      <c r="B43" s="889"/>
      <c r="C43" s="889"/>
      <c r="D43" s="890"/>
      <c r="E43" s="889"/>
      <c r="F43" s="889"/>
      <c r="G43" s="891"/>
      <c r="H43" s="895"/>
      <c r="I43" s="895"/>
      <c r="J43" s="895"/>
      <c r="K43" s="896"/>
      <c r="L43" s="889"/>
      <c r="M43" s="889"/>
      <c r="N43" s="889"/>
      <c r="O43" s="889"/>
      <c r="P43" s="889"/>
      <c r="Q43" s="889"/>
      <c r="R43" s="889"/>
      <c r="S43" s="892"/>
      <c r="T43" s="892"/>
      <c r="U43" s="890"/>
      <c r="V43" s="892"/>
      <c r="W43" s="889"/>
      <c r="X43" s="892"/>
      <c r="Y43" s="892"/>
      <c r="Z43" s="892"/>
      <c r="AA43" s="892"/>
      <c r="AB43" s="852"/>
      <c r="AC43" s="855"/>
      <c r="AD43" s="123"/>
      <c r="AE43" s="123"/>
      <c r="AF43" s="123"/>
      <c r="AG43" s="123"/>
      <c r="AH43" s="123"/>
    </row>
    <row r="44" spans="1:37" ht="15.75" thickTop="1" x14ac:dyDescent="0.2">
      <c r="A44" s="897" t="s">
        <v>144</v>
      </c>
      <c r="B44" s="877"/>
      <c r="C44" s="877"/>
      <c r="D44" s="878">
        <f>D26</f>
        <v>129754290</v>
      </c>
      <c r="E44" s="877"/>
      <c r="F44" s="877"/>
      <c r="G44" s="877"/>
      <c r="H44" s="877"/>
      <c r="I44" s="877"/>
      <c r="J44" s="877"/>
      <c r="K44" s="879"/>
      <c r="L44" s="877"/>
      <c r="M44" s="877"/>
      <c r="N44" s="877"/>
      <c r="O44" s="877"/>
      <c r="P44" s="877"/>
      <c r="Q44" s="877"/>
      <c r="R44" s="877"/>
      <c r="S44" s="880"/>
      <c r="T44" s="881"/>
      <c r="U44" s="878">
        <f>U26</f>
        <v>129754290</v>
      </c>
      <c r="V44" s="877"/>
      <c r="W44" s="877"/>
      <c r="X44" s="877"/>
      <c r="Y44" s="877"/>
      <c r="Z44" s="877"/>
      <c r="AA44" s="882">
        <f>AA26</f>
        <v>129754290</v>
      </c>
      <c r="AB44" s="860"/>
      <c r="AC44" s="1245"/>
      <c r="AD44" s="123"/>
      <c r="AE44" s="123"/>
      <c r="AF44" s="123"/>
      <c r="AG44" s="123"/>
      <c r="AH44" s="123"/>
    </row>
    <row r="45" spans="1:37" x14ac:dyDescent="0.2">
      <c r="A45" s="860"/>
      <c r="B45" s="860"/>
      <c r="C45" s="860"/>
      <c r="D45" s="854"/>
      <c r="E45" s="860"/>
      <c r="F45" s="860"/>
      <c r="G45" s="860"/>
      <c r="H45" s="860"/>
      <c r="I45" s="860"/>
      <c r="J45" s="860"/>
      <c r="K45" s="875"/>
      <c r="L45" s="860"/>
      <c r="M45" s="860"/>
      <c r="N45" s="860"/>
      <c r="O45" s="860"/>
      <c r="P45" s="860"/>
      <c r="Q45" s="860"/>
      <c r="R45" s="860"/>
      <c r="S45" s="875"/>
      <c r="T45" s="860"/>
      <c r="U45" s="854" t="e">
        <f>U27+#REF!+#REF!+#REF!+#REF!+#REF!+#REF!+#REF!+#REF!</f>
        <v>#REF!</v>
      </c>
      <c r="V45" s="860"/>
      <c r="W45" s="860"/>
      <c r="X45" s="860"/>
      <c r="Y45" s="860"/>
      <c r="Z45" s="860"/>
      <c r="AA45" s="854"/>
      <c r="AB45" s="860"/>
      <c r="AC45" s="1245"/>
      <c r="AD45" s="123"/>
      <c r="AE45" s="123"/>
      <c r="AF45" s="123"/>
      <c r="AG45" s="123"/>
      <c r="AH45" s="123"/>
    </row>
    <row r="46" spans="1:37" x14ac:dyDescent="0.2">
      <c r="A46" s="883"/>
      <c r="B46" s="127"/>
      <c r="C46" s="127"/>
      <c r="D46" s="127"/>
      <c r="E46" s="127"/>
      <c r="F46" s="883"/>
      <c r="G46" s="127"/>
      <c r="H46" s="127"/>
      <c r="I46" s="127"/>
      <c r="J46" s="127"/>
      <c r="K46" s="127"/>
      <c r="L46" s="127"/>
      <c r="M46" s="127"/>
      <c r="N46" s="883"/>
      <c r="O46" s="127"/>
      <c r="P46" s="127"/>
      <c r="Q46" s="127"/>
      <c r="R46" s="127"/>
      <c r="S46" s="127"/>
      <c r="T46" s="127"/>
      <c r="U46" s="127"/>
      <c r="V46" s="112"/>
      <c r="W46" s="883"/>
      <c r="X46" s="884"/>
      <c r="Y46" s="112"/>
      <c r="Z46" s="112"/>
      <c r="AA46" s="127"/>
      <c r="AB46" s="127"/>
      <c r="AC46" s="127"/>
      <c r="AD46" s="947"/>
      <c r="AE46" s="112"/>
      <c r="AF46" s="112"/>
      <c r="AG46" s="112"/>
      <c r="AH46" s="112"/>
      <c r="AI46" s="127"/>
      <c r="AJ46" s="127"/>
      <c r="AK46" s="127"/>
    </row>
    <row r="47" spans="1:37" x14ac:dyDescent="0.2">
      <c r="AD47" s="123"/>
      <c r="AE47" s="123"/>
      <c r="AF47" s="123"/>
      <c r="AG47" s="123"/>
      <c r="AH47" s="123"/>
    </row>
    <row r="48" spans="1:37" x14ac:dyDescent="0.2">
      <c r="H48" s="123"/>
      <c r="AD48" s="123"/>
      <c r="AE48" s="123"/>
      <c r="AF48" s="123"/>
      <c r="AG48" s="123"/>
      <c r="AH48" s="123"/>
    </row>
    <row r="49" spans="1:34" ht="45" x14ac:dyDescent="0.2">
      <c r="A49" s="120" t="s">
        <v>4347</v>
      </c>
      <c r="B49" s="898"/>
      <c r="C49" s="128"/>
      <c r="D49" s="128"/>
      <c r="E49" s="128"/>
      <c r="F49" s="128"/>
      <c r="G49" s="128"/>
      <c r="H49" s="978"/>
      <c r="I49" s="128"/>
      <c r="J49" s="899" t="s">
        <v>147</v>
      </c>
      <c r="K49" s="129"/>
      <c r="L49" s="124"/>
      <c r="M49" s="117"/>
      <c r="N49" s="118"/>
      <c r="O49" s="119"/>
      <c r="P49" s="119"/>
      <c r="Q49" s="120"/>
      <c r="R49" s="119"/>
      <c r="S49" s="128"/>
      <c r="T49" s="128"/>
      <c r="U49" s="128"/>
      <c r="V49" s="128"/>
      <c r="W49" s="128"/>
      <c r="X49" s="128"/>
      <c r="Y49" s="128"/>
      <c r="Z49" s="130"/>
      <c r="AA49" s="130"/>
      <c r="AD49" s="123"/>
      <c r="AE49" s="123"/>
      <c r="AF49" s="123"/>
      <c r="AG49" s="123"/>
      <c r="AH49" s="123"/>
    </row>
    <row r="50" spans="1:34" ht="30" x14ac:dyDescent="0.2">
      <c r="A50" s="837" t="s">
        <v>1465</v>
      </c>
      <c r="B50" s="901"/>
      <c r="C50" s="838" t="s">
        <v>149</v>
      </c>
      <c r="D50" s="120"/>
      <c r="E50" s="120"/>
      <c r="F50" s="120"/>
      <c r="G50" s="839"/>
      <c r="H50" s="902"/>
      <c r="I50" s="903"/>
      <c r="J50" s="904" t="s">
        <v>150</v>
      </c>
      <c r="K50" s="838" t="s">
        <v>151</v>
      </c>
      <c r="L50" s="839"/>
      <c r="M50" s="838" t="s">
        <v>152</v>
      </c>
      <c r="N50" s="839"/>
      <c r="O50" s="838" t="s">
        <v>84</v>
      </c>
      <c r="P50" s="120"/>
      <c r="Q50" s="120"/>
      <c r="R50" s="120"/>
      <c r="S50" s="905"/>
      <c r="T50" s="838" t="s">
        <v>85</v>
      </c>
      <c r="U50" s="906"/>
      <c r="V50" s="902"/>
      <c r="W50" s="129"/>
      <c r="AD50" s="123"/>
      <c r="AE50" s="123"/>
      <c r="AF50" s="123"/>
      <c r="AG50" s="123"/>
      <c r="AH50" s="123"/>
    </row>
    <row r="51" spans="1:34" ht="45.75" thickBot="1" x14ac:dyDescent="0.25">
      <c r="A51" s="907" t="s">
        <v>512</v>
      </c>
      <c r="B51" s="908" t="s">
        <v>153</v>
      </c>
      <c r="C51" s="908" t="s">
        <v>154</v>
      </c>
      <c r="D51" s="908" t="s">
        <v>155</v>
      </c>
      <c r="E51" s="908" t="s">
        <v>156</v>
      </c>
      <c r="F51" s="908" t="s">
        <v>157</v>
      </c>
      <c r="G51" s="909" t="s">
        <v>158</v>
      </c>
      <c r="H51" s="907" t="s">
        <v>92</v>
      </c>
      <c r="I51" s="842" t="s">
        <v>93</v>
      </c>
      <c r="J51" s="908" t="s">
        <v>159</v>
      </c>
      <c r="K51" s="908" t="s">
        <v>160</v>
      </c>
      <c r="L51" s="908" t="s">
        <v>161</v>
      </c>
      <c r="M51" s="908" t="s">
        <v>162</v>
      </c>
      <c r="N51" s="907" t="s">
        <v>163</v>
      </c>
      <c r="O51" s="907" t="s">
        <v>164</v>
      </c>
      <c r="P51" s="907" t="s">
        <v>104</v>
      </c>
      <c r="Q51" s="907" t="s">
        <v>165</v>
      </c>
      <c r="R51" s="904" t="s">
        <v>166</v>
      </c>
      <c r="S51" s="906" t="s">
        <v>167</v>
      </c>
      <c r="T51" s="904" t="s">
        <v>168</v>
      </c>
      <c r="U51" s="904" t="s">
        <v>169</v>
      </c>
      <c r="V51" s="904" t="s">
        <v>112</v>
      </c>
      <c r="W51" s="904" t="s">
        <v>113</v>
      </c>
      <c r="AD51" s="123"/>
      <c r="AE51" s="123"/>
      <c r="AF51" s="123"/>
      <c r="AG51" s="123"/>
      <c r="AH51" s="123"/>
    </row>
    <row r="52" spans="1:34" ht="15.75" thickTop="1" x14ac:dyDescent="0.2">
      <c r="A52" s="910" t="s">
        <v>114</v>
      </c>
      <c r="B52" s="893"/>
      <c r="C52" s="911"/>
      <c r="D52" s="911"/>
      <c r="E52" s="893"/>
      <c r="F52" s="893" t="s">
        <v>170</v>
      </c>
      <c r="G52" s="893"/>
      <c r="H52" s="893" t="s">
        <v>171</v>
      </c>
      <c r="I52" s="893" t="s">
        <v>116</v>
      </c>
      <c r="J52" s="893" t="s">
        <v>117</v>
      </c>
      <c r="K52" s="893" t="s">
        <v>172</v>
      </c>
      <c r="L52" s="893" t="s">
        <v>173</v>
      </c>
      <c r="M52" s="893" t="s">
        <v>117</v>
      </c>
      <c r="N52" s="893" t="s">
        <v>116</v>
      </c>
      <c r="O52" s="911"/>
      <c r="P52" s="893" t="s">
        <v>117</v>
      </c>
      <c r="Q52" s="893" t="s">
        <v>116</v>
      </c>
      <c r="R52" s="893" t="s">
        <v>117</v>
      </c>
      <c r="S52" s="893" t="s">
        <v>171</v>
      </c>
      <c r="T52" s="893" t="s">
        <v>174</v>
      </c>
      <c r="U52" s="893" t="s">
        <v>117</v>
      </c>
      <c r="V52" s="893"/>
      <c r="W52" s="893"/>
      <c r="AD52" s="123"/>
      <c r="AE52" s="123"/>
      <c r="AF52" s="123"/>
      <c r="AG52" s="123"/>
      <c r="AH52" s="123"/>
    </row>
    <row r="53" spans="1:34" x14ac:dyDescent="0.2">
      <c r="A53" s="912"/>
      <c r="B53" s="913"/>
      <c r="C53" s="914"/>
      <c r="D53" s="914"/>
      <c r="E53" s="913"/>
      <c r="F53" s="893" t="s">
        <v>175</v>
      </c>
      <c r="G53" s="913"/>
      <c r="H53" s="893"/>
      <c r="I53" s="913"/>
      <c r="J53" s="913"/>
      <c r="K53" s="913"/>
      <c r="L53" s="913"/>
      <c r="M53" s="913"/>
      <c r="N53" s="913"/>
      <c r="O53" s="914"/>
      <c r="P53" s="913"/>
      <c r="Q53" s="913"/>
      <c r="R53" s="913"/>
      <c r="S53" s="893"/>
      <c r="T53" s="893"/>
      <c r="U53" s="893"/>
      <c r="V53" s="893"/>
      <c r="W53" s="893"/>
      <c r="AD53" s="123"/>
      <c r="AE53" s="123"/>
      <c r="AF53" s="123"/>
      <c r="AG53" s="123"/>
      <c r="AH53" s="123"/>
    </row>
    <row r="54" spans="1:34" ht="15.75" thickBot="1" x14ac:dyDescent="0.25">
      <c r="A54" s="915" t="s">
        <v>121</v>
      </c>
      <c r="B54" s="916"/>
      <c r="C54" s="917"/>
      <c r="D54" s="917"/>
      <c r="E54" s="916"/>
      <c r="F54" s="916"/>
      <c r="G54" s="916"/>
      <c r="H54" s="916"/>
      <c r="I54" s="916"/>
      <c r="J54" s="918"/>
      <c r="K54" s="918"/>
      <c r="L54" s="916"/>
      <c r="M54" s="916"/>
      <c r="N54" s="916"/>
      <c r="O54" s="917"/>
      <c r="P54" s="916"/>
      <c r="Q54" s="916"/>
      <c r="R54" s="916"/>
      <c r="S54" s="916"/>
      <c r="T54" s="916"/>
      <c r="U54" s="916"/>
      <c r="V54" s="916"/>
      <c r="W54" s="916"/>
      <c r="AD54" s="123"/>
      <c r="AE54" s="123"/>
      <c r="AF54" s="123"/>
      <c r="AG54" s="123"/>
      <c r="AH54" s="123"/>
    </row>
    <row r="55" spans="1:34" ht="45" x14ac:dyDescent="0.2">
      <c r="A55" s="861" t="s">
        <v>1487</v>
      </c>
      <c r="B55" s="794" t="s">
        <v>1488</v>
      </c>
      <c r="C55" s="887">
        <v>4</v>
      </c>
      <c r="D55" s="919">
        <v>170307500</v>
      </c>
      <c r="E55" s="852" t="s">
        <v>1489</v>
      </c>
      <c r="F55" s="796" t="s">
        <v>179</v>
      </c>
      <c r="G55" s="796" t="s">
        <v>1490</v>
      </c>
      <c r="H55" s="796" t="s">
        <v>179</v>
      </c>
      <c r="I55" s="794" t="s">
        <v>179</v>
      </c>
      <c r="J55" s="794" t="s">
        <v>179</v>
      </c>
      <c r="K55" s="119" t="s">
        <v>179</v>
      </c>
      <c r="L55" s="794" t="s">
        <v>179</v>
      </c>
      <c r="M55" s="794" t="s">
        <v>179</v>
      </c>
      <c r="N55" s="794" t="s">
        <v>179</v>
      </c>
      <c r="O55" s="920">
        <v>152990500</v>
      </c>
      <c r="P55" s="794" t="s">
        <v>179</v>
      </c>
      <c r="Q55" s="794" t="s">
        <v>179</v>
      </c>
      <c r="R55" s="794" t="s">
        <v>179</v>
      </c>
      <c r="S55" s="794" t="s">
        <v>179</v>
      </c>
      <c r="T55" s="794" t="s">
        <v>1491</v>
      </c>
      <c r="U55" s="794" t="s">
        <v>1492</v>
      </c>
      <c r="V55" s="893" t="s">
        <v>1493</v>
      </c>
      <c r="W55" s="921" t="s">
        <v>1494</v>
      </c>
      <c r="AD55" s="123"/>
      <c r="AE55" s="123"/>
      <c r="AF55" s="123"/>
      <c r="AG55" s="123"/>
      <c r="AH55" s="123"/>
    </row>
    <row r="56" spans="1:34" ht="15.75" thickBot="1" x14ac:dyDescent="0.25">
      <c r="A56" s="868"/>
      <c r="B56" s="794"/>
      <c r="C56" s="887"/>
      <c r="D56" s="922"/>
      <c r="E56" s="794"/>
      <c r="F56" s="849"/>
      <c r="G56" s="852"/>
      <c r="H56" s="796"/>
      <c r="I56" s="794"/>
      <c r="J56" s="852"/>
      <c r="K56" s="852"/>
      <c r="L56" s="852"/>
      <c r="M56" s="852"/>
      <c r="N56" s="852"/>
      <c r="O56" s="923"/>
      <c r="P56" s="852"/>
      <c r="Q56" s="852"/>
      <c r="R56" s="852"/>
      <c r="S56" s="852"/>
      <c r="T56" s="852"/>
      <c r="U56" s="852"/>
      <c r="V56" s="913"/>
      <c r="W56" s="913"/>
      <c r="AD56" s="123"/>
      <c r="AE56" s="123"/>
      <c r="AF56" s="123"/>
      <c r="AG56" s="123"/>
      <c r="AH56" s="123"/>
    </row>
    <row r="57" spans="1:34" ht="15.75" thickTop="1" x14ac:dyDescent="0.2">
      <c r="A57" s="924" t="s">
        <v>144</v>
      </c>
      <c r="B57" s="925"/>
      <c r="C57" s="926"/>
      <c r="D57" s="882">
        <v>170307500</v>
      </c>
      <c r="E57" s="927"/>
      <c r="F57" s="928"/>
      <c r="G57" s="925"/>
      <c r="H57" s="928"/>
      <c r="I57" s="925"/>
      <c r="J57" s="925"/>
      <c r="K57" s="925"/>
      <c r="L57" s="925"/>
      <c r="M57" s="925"/>
      <c r="N57" s="925"/>
      <c r="O57" s="882">
        <v>152990500</v>
      </c>
      <c r="P57" s="925"/>
      <c r="Q57" s="925"/>
      <c r="R57" s="925"/>
      <c r="S57" s="912"/>
      <c r="T57" s="912"/>
      <c r="U57" s="912"/>
      <c r="V57" s="912"/>
      <c r="W57" s="912"/>
      <c r="AD57" s="123"/>
      <c r="AE57" s="123"/>
      <c r="AF57" s="123"/>
      <c r="AG57" s="123"/>
      <c r="AH57" s="123"/>
    </row>
    <row r="58" spans="1:34" ht="15.75" thickBot="1" x14ac:dyDescent="0.25">
      <c r="A58" s="929"/>
      <c r="B58" s="929"/>
      <c r="C58" s="914"/>
      <c r="D58" s="914"/>
      <c r="E58" s="929"/>
      <c r="F58" s="930"/>
      <c r="G58" s="929"/>
      <c r="H58" s="930"/>
      <c r="I58" s="929"/>
      <c r="J58" s="929"/>
      <c r="K58" s="929"/>
      <c r="L58" s="929"/>
      <c r="M58" s="929"/>
      <c r="N58" s="929"/>
      <c r="O58" s="914" t="e">
        <f>O53+#REF!+#REF!+#REF!+#REF!+#REF!+#REF!+#REF!+O56</f>
        <v>#REF!</v>
      </c>
      <c r="P58" s="929"/>
      <c r="Q58" s="929"/>
      <c r="R58" s="929"/>
      <c r="S58" s="929"/>
      <c r="T58" s="929"/>
      <c r="U58" s="929"/>
      <c r="V58" s="929"/>
      <c r="W58" s="929"/>
      <c r="AD58" s="123"/>
      <c r="AE58" s="123"/>
      <c r="AF58" s="123"/>
      <c r="AG58" s="123"/>
      <c r="AH58" s="123"/>
    </row>
    <row r="59" spans="1:34" ht="15.75" thickTop="1" x14ac:dyDescent="0.2">
      <c r="A59" s="931"/>
      <c r="B59" s="925"/>
      <c r="C59" s="926"/>
      <c r="D59" s="882"/>
      <c r="E59" s="927"/>
      <c r="F59" s="928"/>
      <c r="G59" s="925"/>
      <c r="H59" s="928"/>
      <c r="I59" s="925"/>
      <c r="J59" s="925"/>
      <c r="K59" s="925"/>
      <c r="L59" s="925"/>
      <c r="M59" s="925"/>
      <c r="N59" s="925"/>
      <c r="O59" s="931"/>
      <c r="P59" s="928"/>
      <c r="Q59" s="882"/>
      <c r="R59" s="925"/>
      <c r="S59" s="925"/>
      <c r="T59" s="925"/>
      <c r="U59" s="912"/>
      <c r="V59" s="912"/>
      <c r="W59" s="912"/>
      <c r="X59" s="912"/>
      <c r="Y59" s="912"/>
    </row>
    <row r="62" spans="1:34" ht="18" x14ac:dyDescent="0.2">
      <c r="A62" s="121" t="s">
        <v>4354</v>
      </c>
      <c r="B62" s="121"/>
      <c r="C62" s="121"/>
      <c r="D62" s="121"/>
      <c r="E62" s="121"/>
      <c r="G62" s="122"/>
      <c r="H62" s="122"/>
      <c r="I62" s="122"/>
      <c r="J62" s="121" t="s">
        <v>1603</v>
      </c>
      <c r="K62" s="121"/>
      <c r="L62" s="121"/>
      <c r="M62" s="121"/>
      <c r="N62" s="123"/>
      <c r="O62" s="123"/>
      <c r="P62" s="123"/>
      <c r="Q62" s="123"/>
      <c r="R62" s="123"/>
      <c r="S62" s="121"/>
      <c r="T62" s="121"/>
      <c r="U62" s="121"/>
      <c r="V62" s="121"/>
      <c r="W62" s="123"/>
      <c r="X62" s="123"/>
      <c r="Y62" s="123"/>
    </row>
    <row r="63" spans="1:34" x14ac:dyDescent="0.2">
      <c r="A63" s="125"/>
      <c r="B63" s="126"/>
      <c r="C63" s="127"/>
      <c r="D63" s="128"/>
      <c r="E63" s="128"/>
      <c r="F63" s="119"/>
      <c r="G63" s="128"/>
      <c r="H63" s="125"/>
      <c r="I63" s="126"/>
      <c r="J63" s="127"/>
      <c r="K63" s="128"/>
      <c r="L63" s="128"/>
      <c r="M63" s="124"/>
      <c r="N63" s="124"/>
      <c r="O63" s="124"/>
      <c r="P63" s="124"/>
      <c r="Q63" s="125"/>
      <c r="R63" s="126"/>
      <c r="S63" s="127"/>
      <c r="T63" s="128"/>
      <c r="U63" s="128"/>
      <c r="V63" s="128"/>
      <c r="W63" s="128"/>
      <c r="X63" s="128"/>
      <c r="Y63" s="128"/>
      <c r="Z63" s="128"/>
      <c r="AA63" s="128"/>
    </row>
    <row r="64" spans="1:34" ht="45" x14ac:dyDescent="0.2">
      <c r="A64" s="120" t="s">
        <v>540</v>
      </c>
      <c r="B64" s="898"/>
      <c r="C64" s="128"/>
      <c r="D64" s="128"/>
      <c r="E64" s="128"/>
      <c r="F64" s="128"/>
      <c r="G64" s="128"/>
      <c r="H64" s="120"/>
      <c r="I64" s="128"/>
      <c r="J64" s="899" t="s">
        <v>147</v>
      </c>
      <c r="K64" s="900"/>
      <c r="L64" s="116"/>
      <c r="M64" s="117"/>
      <c r="N64" s="118"/>
      <c r="O64" s="119"/>
      <c r="P64" s="119"/>
      <c r="Q64" s="120"/>
      <c r="R64" s="119"/>
      <c r="S64" s="128"/>
      <c r="T64" s="128"/>
      <c r="U64" s="128"/>
      <c r="V64" s="128"/>
      <c r="W64" s="128"/>
      <c r="X64" s="128"/>
      <c r="Y64" s="128"/>
      <c r="Z64" s="130"/>
      <c r="AA64" s="130"/>
    </row>
    <row r="65" spans="1:23" ht="30" x14ac:dyDescent="0.2">
      <c r="A65" s="837" t="s">
        <v>1604</v>
      </c>
      <c r="B65" s="901"/>
      <c r="C65" s="838" t="s">
        <v>149</v>
      </c>
      <c r="D65" s="120"/>
      <c r="E65" s="120"/>
      <c r="F65" s="120"/>
      <c r="G65" s="839"/>
      <c r="H65" s="902"/>
      <c r="I65" s="903"/>
      <c r="J65" s="904" t="s">
        <v>150</v>
      </c>
      <c r="K65" s="838" t="s">
        <v>151</v>
      </c>
      <c r="L65" s="839"/>
      <c r="M65" s="838" t="s">
        <v>152</v>
      </c>
      <c r="N65" s="839"/>
      <c r="O65" s="838" t="s">
        <v>84</v>
      </c>
      <c r="P65" s="120"/>
      <c r="Q65" s="120"/>
      <c r="R65" s="120"/>
      <c r="S65" s="845" t="s">
        <v>85</v>
      </c>
      <c r="T65" s="845"/>
      <c r="U65" s="845"/>
      <c r="V65" s="129"/>
      <c r="W65" s="129"/>
    </row>
    <row r="66" spans="1:23" ht="58.5" customHeight="1" thickBot="1" x14ac:dyDescent="0.25">
      <c r="A66" s="907" t="s">
        <v>512</v>
      </c>
      <c r="B66" s="908" t="s">
        <v>153</v>
      </c>
      <c r="C66" s="908" t="s">
        <v>154</v>
      </c>
      <c r="D66" s="908" t="s">
        <v>155</v>
      </c>
      <c r="E66" s="908" t="s">
        <v>156</v>
      </c>
      <c r="F66" s="908" t="s">
        <v>157</v>
      </c>
      <c r="G66" s="909" t="s">
        <v>158</v>
      </c>
      <c r="H66" s="907" t="s">
        <v>92</v>
      </c>
      <c r="I66" s="842" t="s">
        <v>93</v>
      </c>
      <c r="J66" s="908" t="s">
        <v>159</v>
      </c>
      <c r="K66" s="908" t="s">
        <v>160</v>
      </c>
      <c r="L66" s="908" t="s">
        <v>161</v>
      </c>
      <c r="M66" s="908" t="s">
        <v>162</v>
      </c>
      <c r="N66" s="907" t="s">
        <v>163</v>
      </c>
      <c r="O66" s="907" t="s">
        <v>164</v>
      </c>
      <c r="P66" s="907" t="s">
        <v>104</v>
      </c>
      <c r="Q66" s="907" t="s">
        <v>165</v>
      </c>
      <c r="R66" s="904" t="s">
        <v>166</v>
      </c>
      <c r="S66" s="906" t="s">
        <v>167</v>
      </c>
      <c r="T66" s="904" t="s">
        <v>168</v>
      </c>
      <c r="U66" s="904" t="s">
        <v>169</v>
      </c>
      <c r="V66" s="904" t="s">
        <v>112</v>
      </c>
      <c r="W66" s="904" t="s">
        <v>113</v>
      </c>
    </row>
    <row r="67" spans="1:23" ht="15.75" thickTop="1" x14ac:dyDescent="0.2">
      <c r="A67" s="910" t="s">
        <v>114</v>
      </c>
      <c r="B67" s="893"/>
      <c r="C67" s="911"/>
      <c r="D67" s="911"/>
      <c r="E67" s="893"/>
      <c r="F67" s="893" t="s">
        <v>170</v>
      </c>
      <c r="G67" s="893"/>
      <c r="H67" s="893" t="s">
        <v>171</v>
      </c>
      <c r="I67" s="893" t="s">
        <v>116</v>
      </c>
      <c r="J67" s="893" t="s">
        <v>117</v>
      </c>
      <c r="K67" s="893" t="s">
        <v>172</v>
      </c>
      <c r="L67" s="893" t="s">
        <v>173</v>
      </c>
      <c r="M67" s="893" t="s">
        <v>117</v>
      </c>
      <c r="N67" s="893" t="s">
        <v>116</v>
      </c>
      <c r="O67" s="911"/>
      <c r="P67" s="893" t="s">
        <v>117</v>
      </c>
      <c r="Q67" s="893" t="s">
        <v>116</v>
      </c>
      <c r="R67" s="893" t="s">
        <v>117</v>
      </c>
      <c r="S67" s="893" t="s">
        <v>171</v>
      </c>
      <c r="T67" s="893" t="s">
        <v>174</v>
      </c>
      <c r="U67" s="893" t="s">
        <v>117</v>
      </c>
      <c r="V67" s="893"/>
      <c r="W67" s="893"/>
    </row>
    <row r="68" spans="1:23" x14ac:dyDescent="0.2">
      <c r="A68" s="912"/>
      <c r="B68" s="913"/>
      <c r="C68" s="914"/>
      <c r="D68" s="914"/>
      <c r="E68" s="913"/>
      <c r="F68" s="893" t="s">
        <v>175</v>
      </c>
      <c r="G68" s="913"/>
      <c r="H68" s="893"/>
      <c r="I68" s="913"/>
      <c r="J68" s="913"/>
      <c r="K68" s="913"/>
      <c r="L68" s="913"/>
      <c r="M68" s="913"/>
      <c r="N68" s="913"/>
      <c r="O68" s="914"/>
      <c r="P68" s="913"/>
      <c r="Q68" s="913"/>
      <c r="R68" s="913"/>
      <c r="S68" s="893"/>
      <c r="T68" s="893"/>
      <c r="U68" s="893"/>
      <c r="V68" s="893"/>
      <c r="W68" s="893"/>
    </row>
    <row r="69" spans="1:23" ht="15.75" thickBot="1" x14ac:dyDescent="0.25">
      <c r="A69" s="932" t="s">
        <v>121</v>
      </c>
      <c r="B69" s="916"/>
      <c r="C69" s="917"/>
      <c r="D69" s="933"/>
      <c r="E69" s="916"/>
      <c r="F69" s="916"/>
      <c r="G69" s="916"/>
      <c r="H69" s="916"/>
      <c r="I69" s="916"/>
      <c r="J69" s="918"/>
      <c r="K69" s="918"/>
      <c r="L69" s="916"/>
      <c r="M69" s="916"/>
      <c r="N69" s="916"/>
      <c r="O69" s="917"/>
      <c r="P69" s="916"/>
      <c r="Q69" s="916"/>
      <c r="R69" s="916"/>
      <c r="S69" s="916"/>
      <c r="T69" s="916"/>
      <c r="U69" s="916"/>
      <c r="V69" s="916"/>
      <c r="W69" s="916"/>
    </row>
    <row r="70" spans="1:23" ht="45" x14ac:dyDescent="0.2">
      <c r="A70" s="934" t="s">
        <v>1605</v>
      </c>
      <c r="B70" s="794" t="s">
        <v>1039</v>
      </c>
      <c r="C70" s="887">
        <v>2</v>
      </c>
      <c r="D70" s="935">
        <v>10000000</v>
      </c>
      <c r="E70" s="852" t="s">
        <v>1501</v>
      </c>
      <c r="F70" s="796" t="s">
        <v>179</v>
      </c>
      <c r="G70" s="796" t="s">
        <v>1606</v>
      </c>
      <c r="H70" s="796" t="s">
        <v>179</v>
      </c>
      <c r="I70" s="794" t="s">
        <v>179</v>
      </c>
      <c r="J70" s="794" t="s">
        <v>179</v>
      </c>
      <c r="K70" s="119" t="s">
        <v>1607</v>
      </c>
      <c r="L70" s="794" t="s">
        <v>1608</v>
      </c>
      <c r="M70" s="794" t="s">
        <v>1609</v>
      </c>
      <c r="N70" s="794" t="s">
        <v>1610</v>
      </c>
      <c r="O70" s="935">
        <v>10000000</v>
      </c>
      <c r="P70" s="794" t="s">
        <v>179</v>
      </c>
      <c r="Q70" s="794" t="s">
        <v>1611</v>
      </c>
      <c r="R70" s="794" t="s">
        <v>1612</v>
      </c>
      <c r="S70" s="794" t="s">
        <v>705</v>
      </c>
      <c r="T70" s="794" t="s">
        <v>1491</v>
      </c>
      <c r="U70" s="794" t="s">
        <v>1613</v>
      </c>
      <c r="V70" s="893" t="s">
        <v>1614</v>
      </c>
      <c r="W70" s="921" t="s">
        <v>1615</v>
      </c>
    </row>
    <row r="71" spans="1:23" x14ac:dyDescent="0.2">
      <c r="A71" s="936"/>
      <c r="B71" s="794"/>
      <c r="C71" s="887"/>
      <c r="D71" s="922"/>
      <c r="E71" s="794"/>
      <c r="F71" s="849"/>
      <c r="G71" s="852"/>
      <c r="H71" s="796"/>
      <c r="I71" s="794"/>
      <c r="J71" s="852"/>
      <c r="K71" s="852"/>
      <c r="L71" s="852"/>
      <c r="M71" s="852"/>
      <c r="N71" s="852"/>
      <c r="O71" s="922"/>
      <c r="P71" s="852"/>
      <c r="Q71" s="852"/>
      <c r="R71" s="852"/>
      <c r="S71" s="852"/>
      <c r="T71" s="852"/>
      <c r="U71" s="852"/>
      <c r="V71" s="913"/>
      <c r="W71" s="913"/>
    </row>
    <row r="72" spans="1:23" x14ac:dyDescent="0.2">
      <c r="B72" s="929"/>
      <c r="C72" s="937"/>
      <c r="D72" s="874"/>
      <c r="E72" s="929"/>
      <c r="F72" s="929"/>
      <c r="G72" s="929"/>
      <c r="H72" s="929"/>
      <c r="I72" s="929"/>
      <c r="J72" s="938"/>
      <c r="K72" s="938"/>
      <c r="L72" s="929"/>
      <c r="M72" s="929"/>
      <c r="N72" s="929"/>
      <c r="O72" s="874"/>
      <c r="P72" s="929"/>
      <c r="Q72" s="929"/>
      <c r="R72" s="929"/>
      <c r="S72" s="929"/>
      <c r="T72" s="929"/>
      <c r="U72" s="929"/>
      <c r="V72" s="929"/>
      <c r="W72" s="929"/>
    </row>
    <row r="73" spans="1:23" ht="45" x14ac:dyDescent="0.2">
      <c r="A73" s="939" t="s">
        <v>1616</v>
      </c>
      <c r="B73" s="798" t="s">
        <v>1541</v>
      </c>
      <c r="C73" s="798" t="s">
        <v>1541</v>
      </c>
      <c r="D73" s="940">
        <v>81000000</v>
      </c>
      <c r="E73" s="794" t="s">
        <v>1501</v>
      </c>
      <c r="F73" s="796" t="s">
        <v>179</v>
      </c>
      <c r="G73" s="796" t="s">
        <v>1606</v>
      </c>
      <c r="H73" s="796" t="s">
        <v>179</v>
      </c>
      <c r="I73" s="794" t="s">
        <v>179</v>
      </c>
      <c r="J73" s="794" t="s">
        <v>179</v>
      </c>
      <c r="K73" s="119" t="s">
        <v>1607</v>
      </c>
      <c r="L73" s="794" t="s">
        <v>1608</v>
      </c>
      <c r="M73" s="794" t="s">
        <v>1609</v>
      </c>
      <c r="N73" s="794" t="s">
        <v>1610</v>
      </c>
      <c r="O73" s="940">
        <v>81000000</v>
      </c>
      <c r="P73" s="794" t="s">
        <v>179</v>
      </c>
      <c r="Q73" s="794" t="s">
        <v>1611</v>
      </c>
      <c r="R73" s="794" t="s">
        <v>1612</v>
      </c>
      <c r="S73" s="794" t="s">
        <v>705</v>
      </c>
      <c r="T73" s="794" t="s">
        <v>1491</v>
      </c>
      <c r="U73" s="794" t="s">
        <v>1613</v>
      </c>
      <c r="V73" s="893" t="s">
        <v>1614</v>
      </c>
      <c r="W73" s="921" t="s">
        <v>1617</v>
      </c>
    </row>
    <row r="74" spans="1:23" x14ac:dyDescent="0.2">
      <c r="A74" s="939"/>
      <c r="B74" s="798"/>
      <c r="C74" s="798"/>
      <c r="D74" s="860"/>
      <c r="E74" s="798"/>
      <c r="F74" s="799"/>
      <c r="G74" s="885"/>
      <c r="H74" s="893"/>
      <c r="I74" s="885"/>
      <c r="J74" s="885"/>
      <c r="K74" s="885"/>
      <c r="L74" s="885"/>
      <c r="M74" s="885"/>
      <c r="N74" s="885"/>
      <c r="O74" s="860"/>
      <c r="P74" s="885"/>
      <c r="Q74" s="885"/>
      <c r="R74" s="885"/>
      <c r="S74" s="885"/>
      <c r="T74" s="913"/>
      <c r="U74" s="913"/>
      <c r="V74" s="913"/>
      <c r="W74" s="913"/>
    </row>
    <row r="75" spans="1:23" x14ac:dyDescent="0.2">
      <c r="A75" s="929"/>
      <c r="B75" s="885"/>
      <c r="C75" s="885"/>
      <c r="D75" s="890"/>
      <c r="E75" s="885"/>
      <c r="F75" s="893"/>
      <c r="G75" s="885"/>
      <c r="H75" s="893"/>
      <c r="I75" s="885"/>
      <c r="J75" s="885"/>
      <c r="K75" s="885"/>
      <c r="L75" s="885"/>
      <c r="M75" s="885"/>
      <c r="N75" s="885"/>
      <c r="O75" s="890"/>
      <c r="P75" s="885"/>
      <c r="Q75" s="885"/>
      <c r="R75" s="885"/>
      <c r="S75" s="885"/>
      <c r="T75" s="913"/>
      <c r="U75" s="913"/>
      <c r="V75" s="913"/>
      <c r="W75" s="913"/>
    </row>
    <row r="76" spans="1:23" ht="45" x14ac:dyDescent="0.2">
      <c r="A76" s="885" t="s">
        <v>1618</v>
      </c>
      <c r="B76" s="803" t="s">
        <v>1049</v>
      </c>
      <c r="C76" s="803" t="s">
        <v>1049</v>
      </c>
      <c r="D76" s="941">
        <v>122000000</v>
      </c>
      <c r="E76" s="852" t="s">
        <v>1501</v>
      </c>
      <c r="F76" s="796" t="s">
        <v>179</v>
      </c>
      <c r="G76" s="796" t="s">
        <v>1606</v>
      </c>
      <c r="H76" s="796" t="s">
        <v>179</v>
      </c>
      <c r="I76" s="794" t="s">
        <v>179</v>
      </c>
      <c r="J76" s="794" t="s">
        <v>179</v>
      </c>
      <c r="K76" s="119" t="s">
        <v>1607</v>
      </c>
      <c r="L76" s="794" t="s">
        <v>1608</v>
      </c>
      <c r="M76" s="794" t="s">
        <v>1609</v>
      </c>
      <c r="N76" s="794" t="s">
        <v>1610</v>
      </c>
      <c r="O76" s="941">
        <v>122000000</v>
      </c>
      <c r="P76" s="794" t="s">
        <v>179</v>
      </c>
      <c r="Q76" s="794" t="s">
        <v>1611</v>
      </c>
      <c r="R76" s="794" t="s">
        <v>1612</v>
      </c>
      <c r="S76" s="794" t="s">
        <v>705</v>
      </c>
      <c r="T76" s="794" t="s">
        <v>1491</v>
      </c>
      <c r="U76" s="794" t="s">
        <v>1613</v>
      </c>
      <c r="V76" s="893" t="s">
        <v>1614</v>
      </c>
      <c r="W76" s="921" t="s">
        <v>1619</v>
      </c>
    </row>
    <row r="77" spans="1:23" x14ac:dyDescent="0.2">
      <c r="A77" s="893"/>
      <c r="B77" s="885"/>
      <c r="C77" s="885"/>
      <c r="D77" s="890"/>
      <c r="E77" s="885"/>
      <c r="F77" s="893"/>
      <c r="G77" s="885"/>
      <c r="H77" s="893"/>
      <c r="I77" s="885"/>
      <c r="J77" s="885"/>
      <c r="K77" s="885"/>
      <c r="L77" s="885"/>
      <c r="M77" s="885"/>
      <c r="N77" s="885"/>
      <c r="O77" s="890"/>
      <c r="P77" s="885"/>
      <c r="Q77" s="885"/>
      <c r="R77" s="885"/>
      <c r="S77" s="885"/>
      <c r="T77" s="913"/>
      <c r="U77" s="913"/>
      <c r="V77" s="913"/>
      <c r="W77" s="913"/>
    </row>
    <row r="78" spans="1:23" x14ac:dyDescent="0.2">
      <c r="A78" s="888"/>
      <c r="B78" s="885"/>
      <c r="C78" s="885"/>
      <c r="D78" s="890"/>
      <c r="E78" s="885"/>
      <c r="F78" s="893"/>
      <c r="G78" s="885"/>
      <c r="H78" s="893"/>
      <c r="I78" s="885"/>
      <c r="J78" s="885"/>
      <c r="K78" s="885"/>
      <c r="L78" s="885"/>
      <c r="M78" s="885"/>
      <c r="N78" s="885"/>
      <c r="O78" s="890"/>
      <c r="P78" s="885"/>
      <c r="Q78" s="885"/>
      <c r="R78" s="885"/>
      <c r="S78" s="885"/>
      <c r="T78" s="913"/>
      <c r="U78" s="913"/>
      <c r="V78" s="913"/>
      <c r="W78" s="913"/>
    </row>
    <row r="79" spans="1:23" ht="45" x14ac:dyDescent="0.2">
      <c r="A79" s="885" t="s">
        <v>1620</v>
      </c>
      <c r="B79" s="803" t="s">
        <v>1541</v>
      </c>
      <c r="C79" s="803" t="s">
        <v>1541</v>
      </c>
      <c r="D79" s="941">
        <v>90000000</v>
      </c>
      <c r="E79" s="852" t="s">
        <v>1501</v>
      </c>
      <c r="F79" s="796" t="s">
        <v>179</v>
      </c>
      <c r="G79" s="796" t="s">
        <v>1606</v>
      </c>
      <c r="H79" s="796" t="s">
        <v>179</v>
      </c>
      <c r="I79" s="794" t="s">
        <v>179</v>
      </c>
      <c r="J79" s="794" t="s">
        <v>179</v>
      </c>
      <c r="K79" s="119" t="s">
        <v>1607</v>
      </c>
      <c r="L79" s="794" t="s">
        <v>1608</v>
      </c>
      <c r="M79" s="794" t="s">
        <v>1609</v>
      </c>
      <c r="N79" s="794" t="s">
        <v>1610</v>
      </c>
      <c r="O79" s="941">
        <v>90000000</v>
      </c>
      <c r="P79" s="794" t="s">
        <v>179</v>
      </c>
      <c r="Q79" s="794" t="s">
        <v>1611</v>
      </c>
      <c r="R79" s="794" t="s">
        <v>1612</v>
      </c>
      <c r="S79" s="794" t="s">
        <v>705</v>
      </c>
      <c r="T79" s="794" t="s">
        <v>1491</v>
      </c>
      <c r="U79" s="794" t="s">
        <v>1613</v>
      </c>
      <c r="V79" s="893" t="s">
        <v>1614</v>
      </c>
      <c r="W79" s="921" t="s">
        <v>1619</v>
      </c>
    </row>
    <row r="80" spans="1:23" x14ac:dyDescent="0.2">
      <c r="A80" s="893"/>
      <c r="B80" s="803"/>
      <c r="C80" s="803"/>
      <c r="D80" s="890"/>
      <c r="E80" s="885"/>
      <c r="F80" s="893"/>
      <c r="G80" s="885"/>
      <c r="H80" s="893"/>
      <c r="I80" s="885"/>
      <c r="J80" s="885"/>
      <c r="K80" s="885"/>
      <c r="L80" s="885"/>
      <c r="M80" s="885"/>
      <c r="N80" s="885"/>
      <c r="O80" s="890"/>
      <c r="P80" s="885"/>
      <c r="Q80" s="885"/>
      <c r="R80" s="885"/>
      <c r="S80" s="885"/>
      <c r="T80" s="913"/>
      <c r="U80" s="913"/>
      <c r="V80" s="913"/>
      <c r="W80" s="913"/>
    </row>
    <row r="81" spans="1:27" x14ac:dyDescent="0.2">
      <c r="A81" s="888"/>
      <c r="B81" s="803"/>
      <c r="C81" s="803"/>
      <c r="D81" s="890"/>
      <c r="E81" s="885"/>
      <c r="F81" s="893"/>
      <c r="G81" s="885"/>
      <c r="H81" s="893"/>
      <c r="I81" s="885"/>
      <c r="J81" s="885"/>
      <c r="K81" s="885"/>
      <c r="L81" s="885"/>
      <c r="M81" s="885"/>
      <c r="N81" s="885"/>
      <c r="O81" s="890"/>
      <c r="P81" s="885"/>
      <c r="Q81" s="885"/>
      <c r="R81" s="885"/>
      <c r="S81" s="885"/>
      <c r="T81" s="913"/>
      <c r="U81" s="913"/>
      <c r="V81" s="913"/>
      <c r="W81" s="913"/>
    </row>
    <row r="82" spans="1:27" ht="45" x14ac:dyDescent="0.2">
      <c r="A82" s="913" t="s">
        <v>1621</v>
      </c>
      <c r="B82" s="803" t="s">
        <v>1549</v>
      </c>
      <c r="C82" s="803" t="s">
        <v>1549</v>
      </c>
      <c r="D82" s="941">
        <v>70000000</v>
      </c>
      <c r="E82" s="852" t="s">
        <v>1501</v>
      </c>
      <c r="F82" s="796" t="s">
        <v>179</v>
      </c>
      <c r="G82" s="796" t="s">
        <v>1606</v>
      </c>
      <c r="H82" s="796" t="s">
        <v>179</v>
      </c>
      <c r="I82" s="794" t="s">
        <v>179</v>
      </c>
      <c r="J82" s="794" t="s">
        <v>179</v>
      </c>
      <c r="K82" s="119" t="s">
        <v>1607</v>
      </c>
      <c r="L82" s="794" t="s">
        <v>1608</v>
      </c>
      <c r="M82" s="794" t="s">
        <v>1609</v>
      </c>
      <c r="N82" s="794" t="s">
        <v>1610</v>
      </c>
      <c r="O82" s="941">
        <v>70000000</v>
      </c>
      <c r="P82" s="794" t="s">
        <v>179</v>
      </c>
      <c r="Q82" s="794" t="s">
        <v>1611</v>
      </c>
      <c r="R82" s="794" t="s">
        <v>1612</v>
      </c>
      <c r="S82" s="794" t="s">
        <v>705</v>
      </c>
      <c r="T82" s="794" t="s">
        <v>1491</v>
      </c>
      <c r="U82" s="794" t="s">
        <v>1613</v>
      </c>
      <c r="V82" s="893" t="s">
        <v>1614</v>
      </c>
      <c r="W82" s="921" t="s">
        <v>1619</v>
      </c>
    </row>
    <row r="83" spans="1:27" x14ac:dyDescent="0.2">
      <c r="A83" s="913"/>
      <c r="B83" s="885"/>
      <c r="C83" s="885"/>
      <c r="D83" s="890"/>
      <c r="E83" s="885"/>
      <c r="F83" s="893"/>
      <c r="G83" s="885"/>
      <c r="H83" s="893"/>
      <c r="I83" s="885"/>
      <c r="J83" s="885"/>
      <c r="K83" s="885"/>
      <c r="L83" s="885"/>
      <c r="M83" s="885"/>
      <c r="N83" s="885"/>
      <c r="O83" s="942"/>
      <c r="P83" s="885"/>
      <c r="Q83" s="885"/>
      <c r="R83" s="885"/>
      <c r="S83" s="885"/>
      <c r="T83" s="913"/>
      <c r="U83" s="913"/>
      <c r="V83" s="913"/>
      <c r="W83" s="913"/>
    </row>
    <row r="84" spans="1:27" ht="15.75" thickBot="1" x14ac:dyDescent="0.25">
      <c r="A84" s="886"/>
      <c r="B84" s="885"/>
      <c r="C84" s="943"/>
      <c r="D84" s="943"/>
      <c r="E84" s="944"/>
      <c r="F84" s="893"/>
      <c r="G84" s="885"/>
      <c r="H84" s="893"/>
      <c r="I84" s="885"/>
      <c r="J84" s="885"/>
      <c r="K84" s="885"/>
      <c r="L84" s="885"/>
      <c r="M84" s="885"/>
      <c r="N84" s="885"/>
      <c r="O84" s="943"/>
      <c r="P84" s="885"/>
      <c r="Q84" s="885"/>
      <c r="R84" s="885"/>
      <c r="S84" s="944"/>
      <c r="T84" s="913"/>
      <c r="U84" s="913"/>
      <c r="V84" s="913"/>
      <c r="W84" s="913"/>
    </row>
    <row r="85" spans="1:27" ht="15.75" thickTop="1" x14ac:dyDescent="0.2">
      <c r="A85" s="931" t="s">
        <v>144</v>
      </c>
      <c r="B85" s="925"/>
      <c r="C85" s="926"/>
      <c r="D85" s="945">
        <f>D70+D73+D76+D79+D82</f>
        <v>373000000</v>
      </c>
      <c r="E85" s="927"/>
      <c r="F85" s="928"/>
      <c r="G85" s="925"/>
      <c r="H85" s="928"/>
      <c r="I85" s="925"/>
      <c r="J85" s="925"/>
      <c r="K85" s="925"/>
      <c r="L85" s="925"/>
      <c r="M85" s="925"/>
      <c r="N85" s="925"/>
      <c r="O85" s="945">
        <f>O70+O73+O76+O79+O82</f>
        <v>373000000</v>
      </c>
      <c r="P85" s="925"/>
      <c r="Q85" s="925"/>
      <c r="R85" s="925"/>
      <c r="S85" s="912"/>
      <c r="T85" s="912"/>
      <c r="U85" s="912"/>
      <c r="V85" s="912"/>
      <c r="W85" s="912"/>
    </row>
    <row r="86" spans="1:27" x14ac:dyDescent="0.2">
      <c r="A86" s="929"/>
      <c r="B86" s="929"/>
      <c r="C86" s="914"/>
      <c r="D86" s="914"/>
      <c r="E86" s="929"/>
      <c r="F86" s="930"/>
      <c r="G86" s="929"/>
      <c r="H86" s="930"/>
      <c r="I86" s="929"/>
      <c r="J86" s="929"/>
      <c r="K86" s="929"/>
      <c r="L86" s="929"/>
      <c r="M86" s="929"/>
      <c r="N86" s="929"/>
      <c r="O86" s="914" t="e">
        <f>O71+#REF!+#REF!+#REF!+#REF!+#REF!+#REF!+#REF!+O84</f>
        <v>#REF!</v>
      </c>
      <c r="P86" s="929"/>
      <c r="Q86" s="929"/>
      <c r="R86" s="929"/>
      <c r="S86" s="929"/>
      <c r="T86" s="929"/>
      <c r="U86" s="929"/>
      <c r="V86" s="929"/>
      <c r="W86" s="929"/>
    </row>
    <row r="87" spans="1:27" x14ac:dyDescent="0.2">
      <c r="A87" s="946"/>
      <c r="B87" s="128"/>
      <c r="C87" s="128"/>
      <c r="D87" s="128"/>
      <c r="E87" s="128"/>
      <c r="F87" s="128"/>
      <c r="G87" s="128"/>
      <c r="H87" s="946"/>
      <c r="I87" s="128"/>
      <c r="J87" s="128"/>
      <c r="K87" s="128"/>
      <c r="L87" s="128"/>
      <c r="M87" s="128"/>
      <c r="N87" s="128"/>
      <c r="O87" s="128"/>
      <c r="P87" s="128"/>
      <c r="Q87" s="946"/>
      <c r="R87" s="128"/>
      <c r="S87" s="128"/>
      <c r="T87" s="128"/>
      <c r="U87" s="128"/>
      <c r="V87" s="130"/>
      <c r="W87" s="130"/>
      <c r="X87" s="128"/>
      <c r="Y87" s="128"/>
      <c r="Z87" s="128"/>
      <c r="AA87" s="128"/>
    </row>
    <row r="91" spans="1:27" ht="46.5" customHeight="1" x14ac:dyDescent="0.2">
      <c r="A91" s="464" t="s">
        <v>4358</v>
      </c>
      <c r="B91" s="464"/>
      <c r="C91" s="464"/>
      <c r="D91" s="464"/>
      <c r="E91" s="464"/>
      <c r="F91" s="464"/>
      <c r="G91" s="832"/>
      <c r="H91" s="832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948"/>
      <c r="Z91" s="127"/>
      <c r="AA91" s="127"/>
    </row>
    <row r="92" spans="1:27" ht="45" x14ac:dyDescent="0.2">
      <c r="A92" s="120" t="s">
        <v>508</v>
      </c>
      <c r="B92" s="110"/>
      <c r="C92" s="127"/>
      <c r="D92" s="127"/>
      <c r="E92" s="127"/>
      <c r="F92" s="127"/>
      <c r="G92" s="127"/>
      <c r="H92" s="127"/>
      <c r="I92" s="834" t="s">
        <v>147</v>
      </c>
      <c r="J92" s="835"/>
      <c r="K92" s="3172" t="s">
        <v>148</v>
      </c>
      <c r="L92" s="3173"/>
      <c r="M92" s="3174"/>
      <c r="N92" s="860"/>
      <c r="O92" s="860"/>
      <c r="P92" s="860"/>
      <c r="Q92" s="127"/>
      <c r="R92" s="127"/>
      <c r="S92" s="127"/>
      <c r="T92" s="127"/>
      <c r="U92" s="127"/>
      <c r="V92" s="127"/>
      <c r="W92" s="127"/>
      <c r="X92" s="948"/>
      <c r="Y92" s="127"/>
      <c r="Z92" s="127"/>
    </row>
    <row r="93" spans="1:27" ht="45" x14ac:dyDescent="0.2">
      <c r="A93" s="837" t="s">
        <v>1497</v>
      </c>
      <c r="B93" s="949"/>
      <c r="C93" s="838" t="s">
        <v>215</v>
      </c>
      <c r="D93" s="120"/>
      <c r="E93" s="120"/>
      <c r="F93" s="120"/>
      <c r="G93" s="120"/>
      <c r="H93" s="839"/>
      <c r="I93" s="840"/>
      <c r="J93" s="841"/>
      <c r="K93" s="845" t="s">
        <v>150</v>
      </c>
      <c r="L93" s="838" t="s">
        <v>151</v>
      </c>
      <c r="M93" s="839"/>
      <c r="N93" s="838" t="s">
        <v>152</v>
      </c>
      <c r="O93" s="839"/>
      <c r="P93" s="132"/>
      <c r="Q93" s="838" t="s">
        <v>84</v>
      </c>
      <c r="R93" s="120"/>
      <c r="S93" s="120"/>
      <c r="T93" s="120"/>
      <c r="U93" s="120" t="s">
        <v>85</v>
      </c>
      <c r="V93" s="120"/>
      <c r="W93" s="120"/>
      <c r="X93" s="839"/>
      <c r="Y93" s="883" t="s">
        <v>1498</v>
      </c>
      <c r="Z93" s="127"/>
    </row>
    <row r="94" spans="1:27" ht="45.75" thickBot="1" x14ac:dyDescent="0.25">
      <c r="A94" s="845" t="s">
        <v>512</v>
      </c>
      <c r="B94" s="950" t="s">
        <v>153</v>
      </c>
      <c r="C94" s="844" t="s">
        <v>217</v>
      </c>
      <c r="D94" s="844" t="s">
        <v>218</v>
      </c>
      <c r="E94" s="844" t="s">
        <v>156</v>
      </c>
      <c r="F94" s="844" t="s">
        <v>219</v>
      </c>
      <c r="G94" s="844" t="s">
        <v>220</v>
      </c>
      <c r="H94" s="844" t="s">
        <v>90</v>
      </c>
      <c r="I94" s="842" t="s">
        <v>92</v>
      </c>
      <c r="J94" s="842" t="s">
        <v>93</v>
      </c>
      <c r="K94" s="843" t="s">
        <v>159</v>
      </c>
      <c r="L94" s="843" t="s">
        <v>160</v>
      </c>
      <c r="M94" s="843" t="s">
        <v>161</v>
      </c>
      <c r="N94" s="843" t="s">
        <v>162</v>
      </c>
      <c r="O94" s="842" t="s">
        <v>93</v>
      </c>
      <c r="P94" s="844" t="s">
        <v>91</v>
      </c>
      <c r="Q94" s="842" t="s">
        <v>4325</v>
      </c>
      <c r="R94" s="842" t="s">
        <v>1499</v>
      </c>
      <c r="S94" s="951" t="s">
        <v>221</v>
      </c>
      <c r="T94" s="845" t="s">
        <v>166</v>
      </c>
      <c r="U94" s="843" t="s">
        <v>108</v>
      </c>
      <c r="V94" s="843" t="s">
        <v>222</v>
      </c>
      <c r="W94" s="843" t="s">
        <v>223</v>
      </c>
      <c r="X94" s="952" t="s">
        <v>111</v>
      </c>
      <c r="Y94" s="843" t="s">
        <v>112</v>
      </c>
      <c r="Z94" s="843" t="s">
        <v>113</v>
      </c>
    </row>
    <row r="95" spans="1:27" ht="15.75" thickTop="1" x14ac:dyDescent="0.2">
      <c r="A95" s="846" t="s">
        <v>114</v>
      </c>
      <c r="B95" s="847"/>
      <c r="C95" s="849"/>
      <c r="D95" s="849"/>
      <c r="E95" s="849"/>
      <c r="F95" s="953"/>
      <c r="G95" s="849" t="s">
        <v>170</v>
      </c>
      <c r="H95" s="849"/>
      <c r="I95" s="849" t="s">
        <v>171</v>
      </c>
      <c r="J95" s="849" t="s">
        <v>116</v>
      </c>
      <c r="K95" s="849" t="s">
        <v>117</v>
      </c>
      <c r="L95" s="849" t="s">
        <v>224</v>
      </c>
      <c r="M95" s="849" t="s">
        <v>173</v>
      </c>
      <c r="N95" s="849" t="s">
        <v>171</v>
      </c>
      <c r="O95" s="849" t="s">
        <v>116</v>
      </c>
      <c r="P95" s="954" t="s">
        <v>27</v>
      </c>
      <c r="Q95" s="849"/>
      <c r="R95" s="849" t="s">
        <v>225</v>
      </c>
      <c r="S95" s="955" t="s">
        <v>116</v>
      </c>
      <c r="T95" s="852" t="s">
        <v>118</v>
      </c>
      <c r="U95" s="956"/>
      <c r="V95" s="849"/>
      <c r="W95" s="849" t="s">
        <v>226</v>
      </c>
      <c r="X95" s="957"/>
      <c r="Y95" s="849"/>
      <c r="Z95" s="849"/>
    </row>
    <row r="96" spans="1:27" x14ac:dyDescent="0.2">
      <c r="A96" s="796"/>
      <c r="B96" s="852"/>
      <c r="C96" s="852"/>
      <c r="D96" s="852"/>
      <c r="E96" s="852"/>
      <c r="F96" s="854"/>
      <c r="G96" s="849" t="s">
        <v>175</v>
      </c>
      <c r="H96" s="852"/>
      <c r="I96" s="849"/>
      <c r="J96" s="852"/>
      <c r="K96" s="852"/>
      <c r="L96" s="852"/>
      <c r="M96" s="852"/>
      <c r="N96" s="852"/>
      <c r="O96" s="852"/>
      <c r="P96" s="875" t="s">
        <v>31</v>
      </c>
      <c r="Q96" s="854"/>
      <c r="R96" s="852"/>
      <c r="S96" s="855"/>
      <c r="T96" s="852"/>
      <c r="U96" s="856"/>
      <c r="V96" s="852"/>
      <c r="W96" s="852"/>
      <c r="X96" s="958"/>
      <c r="Y96" s="852"/>
      <c r="Z96" s="852"/>
    </row>
    <row r="97" spans="1:26" ht="15.75" thickBot="1" x14ac:dyDescent="0.25">
      <c r="A97" s="857" t="s">
        <v>121</v>
      </c>
      <c r="B97" s="857"/>
      <c r="C97" s="857"/>
      <c r="D97" s="857"/>
      <c r="E97" s="857"/>
      <c r="F97" s="858"/>
      <c r="G97" s="857"/>
      <c r="H97" s="857"/>
      <c r="I97" s="857"/>
      <c r="J97" s="857"/>
      <c r="K97" s="959"/>
      <c r="L97" s="959"/>
      <c r="M97" s="857"/>
      <c r="N97" s="857"/>
      <c r="O97" s="857"/>
      <c r="P97" s="857"/>
      <c r="Q97" s="858"/>
      <c r="R97" s="857"/>
      <c r="S97" s="959"/>
      <c r="T97" s="860"/>
      <c r="U97" s="960"/>
      <c r="V97" s="961"/>
      <c r="W97" s="857"/>
      <c r="X97" s="962"/>
      <c r="Y97" s="857"/>
      <c r="Z97" s="857"/>
    </row>
    <row r="98" spans="1:26" ht="45" x14ac:dyDescent="0.2">
      <c r="A98" s="963" t="s">
        <v>1500</v>
      </c>
      <c r="B98" s="796" t="s">
        <v>1026</v>
      </c>
      <c r="C98" s="796" t="s">
        <v>1026</v>
      </c>
      <c r="D98" s="794" t="s">
        <v>6</v>
      </c>
      <c r="E98" s="852" t="s">
        <v>1501</v>
      </c>
      <c r="F98" s="794" t="s">
        <v>1502</v>
      </c>
      <c r="G98" s="796" t="s">
        <v>1160</v>
      </c>
      <c r="H98" s="796" t="s">
        <v>1503</v>
      </c>
      <c r="I98" s="796" t="s">
        <v>179</v>
      </c>
      <c r="J98" s="794" t="s">
        <v>179</v>
      </c>
      <c r="K98" s="794" t="s">
        <v>179</v>
      </c>
      <c r="L98" s="119" t="s">
        <v>1504</v>
      </c>
      <c r="M98" s="794" t="s">
        <v>1505</v>
      </c>
      <c r="N98" s="794" t="s">
        <v>1506</v>
      </c>
      <c r="O98" s="794" t="s">
        <v>1507</v>
      </c>
      <c r="P98" s="875" t="s">
        <v>27</v>
      </c>
      <c r="Q98" s="794" t="s">
        <v>1502</v>
      </c>
      <c r="R98" s="794" t="s">
        <v>1508</v>
      </c>
      <c r="S98" s="794" t="s">
        <v>1509</v>
      </c>
      <c r="T98" s="794" t="s">
        <v>1510</v>
      </c>
      <c r="U98" s="794" t="s">
        <v>1511</v>
      </c>
      <c r="V98" s="798" t="s">
        <v>1512</v>
      </c>
      <c r="W98" s="794" t="s">
        <v>1513</v>
      </c>
      <c r="X98" s="794" t="s">
        <v>1502</v>
      </c>
      <c r="Y98" s="794" t="s">
        <v>1514</v>
      </c>
      <c r="Z98" s="849" t="s">
        <v>1515</v>
      </c>
    </row>
    <row r="99" spans="1:26" x14ac:dyDescent="0.2">
      <c r="A99" s="796"/>
      <c r="B99" s="794"/>
      <c r="C99" s="794"/>
      <c r="D99" s="119"/>
      <c r="E99" s="860"/>
      <c r="F99" s="127"/>
      <c r="G99" s="798"/>
      <c r="H99" s="860"/>
      <c r="I99" s="849"/>
      <c r="J99" s="849"/>
      <c r="K99" s="794"/>
      <c r="L99" s="852"/>
      <c r="M99" s="849"/>
      <c r="N99" s="849"/>
      <c r="O99" s="849"/>
      <c r="P99" s="875" t="s">
        <v>31</v>
      </c>
      <c r="Q99" s="127"/>
      <c r="R99" s="849"/>
      <c r="S99" s="955"/>
      <c r="T99" s="955"/>
      <c r="U99" s="852"/>
      <c r="V99" s="956"/>
      <c r="W99" s="849"/>
      <c r="X99" s="127"/>
      <c r="Y99" s="798"/>
      <c r="Z99" s="849"/>
    </row>
    <row r="100" spans="1:26" x14ac:dyDescent="0.2">
      <c r="A100" s="860"/>
      <c r="B100" s="798"/>
      <c r="C100" s="798"/>
      <c r="D100" s="798"/>
      <c r="E100" s="860"/>
      <c r="F100" s="874"/>
      <c r="G100" s="798"/>
      <c r="H100" s="860"/>
      <c r="I100" s="860"/>
      <c r="J100" s="860"/>
      <c r="K100" s="964"/>
      <c r="L100" s="964"/>
      <c r="M100" s="860"/>
      <c r="N100" s="860"/>
      <c r="O100" s="860"/>
      <c r="P100" s="860"/>
      <c r="Q100" s="874"/>
      <c r="R100" s="860"/>
      <c r="S100" s="964"/>
      <c r="T100" s="860"/>
      <c r="U100" s="875"/>
      <c r="V100" s="860"/>
      <c r="W100" s="860"/>
      <c r="X100" s="874"/>
      <c r="Y100" s="860"/>
      <c r="Z100" s="860"/>
    </row>
    <row r="101" spans="1:26" ht="45" x14ac:dyDescent="0.2">
      <c r="A101" s="965" t="s">
        <v>1516</v>
      </c>
      <c r="B101" s="794" t="s">
        <v>1039</v>
      </c>
      <c r="C101" s="794" t="s">
        <v>1517</v>
      </c>
      <c r="D101" s="794" t="s">
        <v>6</v>
      </c>
      <c r="E101" s="852" t="s">
        <v>1501</v>
      </c>
      <c r="F101" s="887">
        <v>46011921</v>
      </c>
      <c r="G101" s="796" t="s">
        <v>179</v>
      </c>
      <c r="H101" s="796" t="s">
        <v>1518</v>
      </c>
      <c r="I101" s="796" t="s">
        <v>179</v>
      </c>
      <c r="J101" s="794" t="s">
        <v>179</v>
      </c>
      <c r="K101" s="794" t="s">
        <v>179</v>
      </c>
      <c r="L101" s="119" t="s">
        <v>179</v>
      </c>
      <c r="M101" s="794" t="s">
        <v>187</v>
      </c>
      <c r="N101" s="794" t="s">
        <v>179</v>
      </c>
      <c r="O101" s="794" t="s">
        <v>179</v>
      </c>
      <c r="P101" s="875" t="s">
        <v>27</v>
      </c>
      <c r="Q101" s="887">
        <v>180267500</v>
      </c>
      <c r="R101" s="794" t="s">
        <v>179</v>
      </c>
      <c r="S101" s="794" t="s">
        <v>179</v>
      </c>
      <c r="T101" s="794" t="s">
        <v>179</v>
      </c>
      <c r="U101" s="794" t="s">
        <v>179</v>
      </c>
      <c r="V101" s="798" t="s">
        <v>1519</v>
      </c>
      <c r="W101" s="794" t="s">
        <v>1520</v>
      </c>
      <c r="Y101" s="794" t="s">
        <v>1521</v>
      </c>
      <c r="Z101" s="849" t="s">
        <v>1515</v>
      </c>
    </row>
    <row r="102" spans="1:26" x14ac:dyDescent="0.2">
      <c r="A102" s="966"/>
      <c r="B102" s="794"/>
      <c r="C102" s="794"/>
      <c r="D102" s="794"/>
      <c r="E102" s="852"/>
      <c r="F102" s="887"/>
      <c r="G102" s="796"/>
      <c r="H102" s="852"/>
      <c r="I102" s="849"/>
      <c r="J102" s="852"/>
      <c r="K102" s="852"/>
      <c r="L102" s="852"/>
      <c r="M102" s="852"/>
      <c r="N102" s="852"/>
      <c r="O102" s="852"/>
      <c r="P102" s="875" t="s">
        <v>31</v>
      </c>
      <c r="Q102" s="887">
        <v>167411920.75</v>
      </c>
      <c r="R102" s="852"/>
      <c r="S102" s="855"/>
      <c r="T102" s="852"/>
      <c r="U102" s="856"/>
      <c r="V102" s="852"/>
      <c r="W102" s="852"/>
      <c r="X102" s="887">
        <v>167411920.75</v>
      </c>
      <c r="Y102" s="852"/>
      <c r="Z102" s="852"/>
    </row>
    <row r="103" spans="1:26" x14ac:dyDescent="0.2">
      <c r="A103" s="961"/>
      <c r="B103" s="798"/>
      <c r="C103" s="798"/>
      <c r="D103" s="798"/>
      <c r="E103" s="860"/>
      <c r="F103" s="967"/>
      <c r="G103" s="798"/>
      <c r="H103" s="860"/>
      <c r="I103" s="860"/>
      <c r="J103" s="964"/>
      <c r="K103" s="964"/>
      <c r="L103" s="860"/>
      <c r="M103" s="860"/>
      <c r="N103" s="860"/>
      <c r="O103" s="860"/>
      <c r="P103" s="860"/>
      <c r="Q103" s="967"/>
      <c r="R103" s="860"/>
      <c r="S103" s="964"/>
      <c r="T103" s="860"/>
      <c r="U103" s="875"/>
      <c r="V103" s="860"/>
      <c r="W103" s="860"/>
      <c r="X103" s="967"/>
      <c r="Y103" s="860"/>
      <c r="Z103" s="860"/>
    </row>
    <row r="104" spans="1:26" ht="45" x14ac:dyDescent="0.2">
      <c r="A104" s="965" t="s">
        <v>1522</v>
      </c>
      <c r="B104" s="794" t="s">
        <v>1042</v>
      </c>
      <c r="C104" s="794" t="s">
        <v>1039</v>
      </c>
      <c r="D104" s="794" t="s">
        <v>6</v>
      </c>
      <c r="E104" s="852" t="s">
        <v>1501</v>
      </c>
      <c r="F104" s="887">
        <v>261108709</v>
      </c>
      <c r="G104" s="796" t="s">
        <v>179</v>
      </c>
      <c r="H104" s="796" t="s">
        <v>1518</v>
      </c>
      <c r="I104" s="796" t="s">
        <v>179</v>
      </c>
      <c r="J104" s="794" t="s">
        <v>179</v>
      </c>
      <c r="K104" s="794" t="s">
        <v>179</v>
      </c>
      <c r="L104" s="119" t="s">
        <v>179</v>
      </c>
      <c r="M104" s="794" t="s">
        <v>179</v>
      </c>
      <c r="N104" s="794" t="s">
        <v>179</v>
      </c>
      <c r="O104" s="794" t="s">
        <v>179</v>
      </c>
      <c r="P104" s="875" t="s">
        <v>27</v>
      </c>
      <c r="Q104" s="887">
        <v>480535679.43000001</v>
      </c>
      <c r="R104" s="794" t="s">
        <v>179</v>
      </c>
      <c r="S104" s="794" t="s">
        <v>179</v>
      </c>
      <c r="T104" s="794" t="s">
        <v>179</v>
      </c>
      <c r="U104" s="794" t="s">
        <v>179</v>
      </c>
      <c r="V104" s="798" t="s">
        <v>1519</v>
      </c>
      <c r="W104" s="794" t="s">
        <v>1520</v>
      </c>
      <c r="Y104" s="794" t="s">
        <v>1493</v>
      </c>
      <c r="Z104" s="849" t="s">
        <v>1515</v>
      </c>
    </row>
    <row r="105" spans="1:26" x14ac:dyDescent="0.2">
      <c r="A105" s="966"/>
      <c r="B105" s="794"/>
      <c r="C105" s="794"/>
      <c r="D105" s="794"/>
      <c r="E105" s="852"/>
      <c r="F105" s="887"/>
      <c r="G105" s="796"/>
      <c r="H105" s="852"/>
      <c r="I105" s="849"/>
      <c r="J105" s="855"/>
      <c r="K105" s="855"/>
      <c r="L105" s="852"/>
      <c r="M105" s="852"/>
      <c r="N105" s="852"/>
      <c r="O105" s="852"/>
      <c r="P105" s="875"/>
      <c r="Q105" s="887">
        <v>474108703.75999999</v>
      </c>
      <c r="R105" s="849"/>
      <c r="S105" s="955"/>
      <c r="T105" s="852"/>
      <c r="U105" s="856"/>
      <c r="V105" s="856"/>
      <c r="W105" s="856"/>
      <c r="X105" s="887">
        <v>474108703.75999999</v>
      </c>
      <c r="Y105" s="856"/>
      <c r="Z105" s="856"/>
    </row>
    <row r="106" spans="1:26" x14ac:dyDescent="0.2">
      <c r="A106" s="961"/>
      <c r="B106" s="798"/>
      <c r="C106" s="798"/>
      <c r="D106" s="798"/>
      <c r="E106" s="860"/>
      <c r="F106" s="967"/>
      <c r="G106" s="798"/>
      <c r="H106" s="860"/>
      <c r="I106" s="860"/>
      <c r="J106" s="964"/>
      <c r="K106" s="964"/>
      <c r="L106" s="860"/>
      <c r="M106" s="860"/>
      <c r="N106" s="860"/>
      <c r="O106" s="860"/>
      <c r="P106" s="860"/>
      <c r="Q106" s="967"/>
      <c r="R106" s="860"/>
      <c r="S106" s="964"/>
      <c r="T106" s="860"/>
      <c r="U106" s="875"/>
      <c r="V106" s="860"/>
      <c r="W106" s="860"/>
      <c r="X106" s="967"/>
      <c r="Y106" s="860"/>
      <c r="Z106" s="860"/>
    </row>
    <row r="107" spans="1:26" ht="45" x14ac:dyDescent="0.2">
      <c r="A107" s="965" t="s">
        <v>1523</v>
      </c>
      <c r="B107" s="794" t="s">
        <v>1046</v>
      </c>
      <c r="C107" s="794" t="s">
        <v>1042</v>
      </c>
      <c r="D107" s="794" t="s">
        <v>6</v>
      </c>
      <c r="E107" s="852" t="s">
        <v>1501</v>
      </c>
      <c r="F107" s="887">
        <v>506720399.19999999</v>
      </c>
      <c r="G107" s="796" t="s">
        <v>1160</v>
      </c>
      <c r="H107" s="796" t="s">
        <v>1518</v>
      </c>
      <c r="I107" s="796" t="s">
        <v>179</v>
      </c>
      <c r="J107" s="794" t="s">
        <v>179</v>
      </c>
      <c r="K107" s="794" t="s">
        <v>179</v>
      </c>
      <c r="L107" s="119" t="s">
        <v>1504</v>
      </c>
      <c r="M107" s="794" t="s">
        <v>1505</v>
      </c>
      <c r="N107" s="794" t="s">
        <v>1506</v>
      </c>
      <c r="O107" s="794" t="s">
        <v>1507</v>
      </c>
      <c r="P107" s="875" t="s">
        <v>27</v>
      </c>
      <c r="Q107" s="887">
        <v>504900000</v>
      </c>
      <c r="R107" s="794" t="s">
        <v>179</v>
      </c>
      <c r="S107" s="794" t="s">
        <v>1524</v>
      </c>
      <c r="T107" s="794" t="s">
        <v>1525</v>
      </c>
      <c r="U107" s="794" t="s">
        <v>1526</v>
      </c>
      <c r="V107" s="798" t="s">
        <v>1527</v>
      </c>
      <c r="W107" s="794" t="s">
        <v>1528</v>
      </c>
      <c r="X107" s="887">
        <v>504900000</v>
      </c>
      <c r="Y107" s="794" t="s">
        <v>1493</v>
      </c>
      <c r="Z107" s="849" t="s">
        <v>1515</v>
      </c>
    </row>
    <row r="108" spans="1:26" x14ac:dyDescent="0.2">
      <c r="A108" s="966"/>
      <c r="B108" s="794"/>
      <c r="C108" s="794"/>
      <c r="D108" s="794"/>
      <c r="E108" s="852"/>
      <c r="F108" s="854"/>
      <c r="G108" s="796"/>
      <c r="H108" s="852"/>
      <c r="I108" s="849"/>
      <c r="J108" s="855"/>
      <c r="K108" s="855"/>
      <c r="L108" s="852"/>
      <c r="M108" s="852"/>
      <c r="N108" s="852"/>
      <c r="O108" s="852"/>
      <c r="P108" s="875"/>
      <c r="Q108" s="854"/>
      <c r="R108" s="849"/>
      <c r="S108" s="955"/>
      <c r="T108" s="852"/>
      <c r="U108" s="856"/>
      <c r="V108" s="856"/>
      <c r="W108" s="856"/>
      <c r="X108" s="854"/>
      <c r="Y108" s="856"/>
      <c r="Z108" s="856"/>
    </row>
    <row r="109" spans="1:26" x14ac:dyDescent="0.2">
      <c r="A109" s="961"/>
      <c r="B109" s="798"/>
      <c r="C109" s="798"/>
      <c r="D109" s="798"/>
      <c r="E109" s="860"/>
      <c r="F109" s="874"/>
      <c r="G109" s="798"/>
      <c r="H109" s="860"/>
      <c r="I109" s="860"/>
      <c r="J109" s="964"/>
      <c r="K109" s="964"/>
      <c r="L109" s="860"/>
      <c r="M109" s="860"/>
      <c r="N109" s="860"/>
      <c r="O109" s="860"/>
      <c r="P109" s="860"/>
      <c r="Q109" s="874"/>
      <c r="R109" s="860"/>
      <c r="S109" s="964"/>
      <c r="T109" s="860"/>
      <c r="U109" s="875"/>
      <c r="V109" s="860"/>
      <c r="W109" s="860"/>
      <c r="X109" s="874"/>
      <c r="Y109" s="860"/>
      <c r="Z109" s="860"/>
    </row>
    <row r="110" spans="1:26" ht="45" x14ac:dyDescent="0.2">
      <c r="A110" s="965" t="s">
        <v>1529</v>
      </c>
      <c r="B110" s="794" t="s">
        <v>1049</v>
      </c>
      <c r="C110" s="794" t="s">
        <v>1052</v>
      </c>
      <c r="D110" s="794" t="s">
        <v>6</v>
      </c>
      <c r="E110" s="852" t="s">
        <v>1501</v>
      </c>
      <c r="F110" s="887">
        <v>72720000</v>
      </c>
      <c r="G110" s="796" t="s">
        <v>179</v>
      </c>
      <c r="H110" s="796" t="s">
        <v>1518</v>
      </c>
      <c r="I110" s="796" t="s">
        <v>179</v>
      </c>
      <c r="J110" s="794" t="s">
        <v>179</v>
      </c>
      <c r="K110" s="794" t="s">
        <v>179</v>
      </c>
      <c r="L110" s="119" t="s">
        <v>179</v>
      </c>
      <c r="M110" s="794" t="s">
        <v>179</v>
      </c>
      <c r="N110" s="794" t="s">
        <v>179</v>
      </c>
      <c r="O110" s="794" t="s">
        <v>179</v>
      </c>
      <c r="P110" s="875" t="s">
        <v>27</v>
      </c>
      <c r="Q110" s="887">
        <v>108720000</v>
      </c>
      <c r="R110" s="794" t="s">
        <v>179</v>
      </c>
      <c r="S110" s="794" t="s">
        <v>179</v>
      </c>
      <c r="T110" s="794" t="s">
        <v>179</v>
      </c>
      <c r="U110" s="794" t="s">
        <v>179</v>
      </c>
      <c r="V110" s="798" t="s">
        <v>1519</v>
      </c>
      <c r="W110" s="794" t="s">
        <v>1520</v>
      </c>
      <c r="X110" s="887"/>
      <c r="Y110" s="794" t="s">
        <v>1521</v>
      </c>
      <c r="Z110" s="849" t="s">
        <v>1515</v>
      </c>
    </row>
    <row r="111" spans="1:26" x14ac:dyDescent="0.2">
      <c r="A111" s="966"/>
      <c r="B111" s="794"/>
      <c r="C111" s="794"/>
      <c r="D111" s="794"/>
      <c r="E111" s="852"/>
      <c r="F111" s="795"/>
      <c r="G111" s="796"/>
      <c r="H111" s="852"/>
      <c r="I111" s="849"/>
      <c r="J111" s="855"/>
      <c r="K111" s="855"/>
      <c r="L111" s="852"/>
      <c r="M111" s="852"/>
      <c r="N111" s="852"/>
      <c r="O111" s="852"/>
      <c r="P111" s="875"/>
      <c r="Q111" s="795">
        <v>108590000</v>
      </c>
      <c r="R111" s="849"/>
      <c r="S111" s="955"/>
      <c r="T111" s="852"/>
      <c r="U111" s="856"/>
      <c r="V111" s="856"/>
      <c r="W111" s="856"/>
      <c r="X111" s="795">
        <v>108590000</v>
      </c>
      <c r="Y111" s="856"/>
      <c r="Z111" s="856"/>
    </row>
    <row r="112" spans="1:26" ht="11.25" customHeight="1" x14ac:dyDescent="0.2">
      <c r="A112" s="961"/>
      <c r="B112" s="798"/>
      <c r="C112" s="798"/>
      <c r="D112" s="798"/>
      <c r="E112" s="860"/>
      <c r="F112" s="799"/>
      <c r="G112" s="798"/>
      <c r="H112" s="860"/>
      <c r="I112" s="860"/>
      <c r="J112" s="964"/>
      <c r="K112" s="964"/>
      <c r="L112" s="860"/>
      <c r="M112" s="860"/>
      <c r="N112" s="860"/>
      <c r="O112" s="860"/>
      <c r="P112" s="860"/>
      <c r="Q112" s="799"/>
      <c r="R112" s="860"/>
      <c r="S112" s="964"/>
      <c r="T112" s="860"/>
      <c r="U112" s="875"/>
      <c r="V112" s="860"/>
      <c r="W112" s="860"/>
      <c r="X112" s="799"/>
      <c r="Y112" s="860"/>
      <c r="Z112" s="860"/>
    </row>
    <row r="113" spans="1:26" ht="69" customHeight="1" x14ac:dyDescent="0.2">
      <c r="A113" s="803" t="s">
        <v>4359</v>
      </c>
      <c r="B113" s="794" t="s">
        <v>1052</v>
      </c>
      <c r="C113" s="794" t="s">
        <v>1042</v>
      </c>
      <c r="D113" s="794" t="s">
        <v>6</v>
      </c>
      <c r="E113" s="852" t="s">
        <v>1501</v>
      </c>
      <c r="F113" s="887">
        <v>30000673</v>
      </c>
      <c r="G113" s="796" t="s">
        <v>179</v>
      </c>
      <c r="H113" s="796" t="s">
        <v>1518</v>
      </c>
      <c r="I113" s="796" t="s">
        <v>179</v>
      </c>
      <c r="J113" s="794" t="s">
        <v>179</v>
      </c>
      <c r="K113" s="794" t="s">
        <v>179</v>
      </c>
      <c r="L113" s="119" t="s">
        <v>179</v>
      </c>
      <c r="M113" s="794" t="s">
        <v>179</v>
      </c>
      <c r="N113" s="794" t="s">
        <v>179</v>
      </c>
      <c r="O113" s="794" t="s">
        <v>179</v>
      </c>
      <c r="P113" s="875" t="s">
        <v>27</v>
      </c>
      <c r="Q113" s="887">
        <v>50555850</v>
      </c>
      <c r="R113" s="794" t="s">
        <v>179</v>
      </c>
      <c r="S113" s="794" t="s">
        <v>179</v>
      </c>
      <c r="T113" s="794" t="s">
        <v>179</v>
      </c>
      <c r="U113" s="794" t="s">
        <v>179</v>
      </c>
      <c r="V113" s="798" t="s">
        <v>1519</v>
      </c>
      <c r="W113" s="794" t="s">
        <v>1520</v>
      </c>
      <c r="X113" s="887"/>
      <c r="Y113" s="794" t="s">
        <v>1514</v>
      </c>
      <c r="Z113" s="849" t="s">
        <v>1515</v>
      </c>
    </row>
    <row r="114" spans="1:26" x14ac:dyDescent="0.2">
      <c r="A114" s="796"/>
      <c r="B114" s="794"/>
      <c r="C114" s="794"/>
      <c r="D114" s="794"/>
      <c r="E114" s="852"/>
      <c r="F114" s="795"/>
      <c r="G114" s="796"/>
      <c r="H114" s="852"/>
      <c r="I114" s="852"/>
      <c r="J114" s="852"/>
      <c r="K114" s="852"/>
      <c r="L114" s="852"/>
      <c r="M114" s="852"/>
      <c r="N114" s="852"/>
      <c r="O114" s="852"/>
      <c r="P114" s="875" t="s">
        <v>31</v>
      </c>
      <c r="Q114" s="795">
        <v>42246300</v>
      </c>
      <c r="R114" s="852"/>
      <c r="S114" s="110"/>
      <c r="T114" s="852"/>
      <c r="U114" s="856"/>
      <c r="V114" s="856"/>
      <c r="W114" s="856"/>
      <c r="X114" s="795">
        <v>42246300</v>
      </c>
      <c r="Y114" s="856"/>
      <c r="Z114" s="856"/>
    </row>
    <row r="115" spans="1:26" x14ac:dyDescent="0.2">
      <c r="A115" s="794"/>
      <c r="B115" s="798"/>
      <c r="C115" s="798"/>
      <c r="D115" s="798"/>
      <c r="E115" s="860"/>
      <c r="F115" s="799"/>
      <c r="G115" s="798"/>
      <c r="H115" s="860"/>
      <c r="I115" s="860"/>
      <c r="J115" s="964"/>
      <c r="K115" s="964"/>
      <c r="L115" s="860"/>
      <c r="M115" s="860"/>
      <c r="N115" s="860"/>
      <c r="O115" s="860"/>
      <c r="P115" s="860"/>
      <c r="Q115" s="799"/>
      <c r="R115" s="860"/>
      <c r="S115" s="964"/>
      <c r="T115" s="860"/>
      <c r="U115" s="875"/>
      <c r="V115" s="860"/>
      <c r="W115" s="860"/>
      <c r="X115" s="799"/>
      <c r="Y115" s="860"/>
      <c r="Z115" s="860"/>
    </row>
    <row r="116" spans="1:26" ht="45" x14ac:dyDescent="0.2">
      <c r="A116" s="803" t="s">
        <v>1530</v>
      </c>
      <c r="B116" s="794" t="s">
        <v>1055</v>
      </c>
      <c r="C116" s="794" t="s">
        <v>1055</v>
      </c>
      <c r="D116" s="794" t="s">
        <v>6</v>
      </c>
      <c r="E116" s="852" t="s">
        <v>1501</v>
      </c>
      <c r="F116" s="887">
        <v>114657553</v>
      </c>
      <c r="G116" s="796" t="s">
        <v>1160</v>
      </c>
      <c r="H116" s="796" t="s">
        <v>1518</v>
      </c>
      <c r="I116" s="796" t="s">
        <v>179</v>
      </c>
      <c r="J116" s="794" t="s">
        <v>179</v>
      </c>
      <c r="K116" s="794" t="s">
        <v>179</v>
      </c>
      <c r="L116" s="119" t="s">
        <v>1504</v>
      </c>
      <c r="M116" s="794" t="s">
        <v>1505</v>
      </c>
      <c r="N116" s="794" t="s">
        <v>1506</v>
      </c>
      <c r="O116" s="794" t="s">
        <v>1507</v>
      </c>
      <c r="P116" s="875" t="s">
        <v>27</v>
      </c>
      <c r="Q116" s="887">
        <v>114657553</v>
      </c>
      <c r="R116" s="794" t="s">
        <v>179</v>
      </c>
      <c r="S116" s="794" t="s">
        <v>1524</v>
      </c>
      <c r="T116" s="794" t="s">
        <v>1525</v>
      </c>
      <c r="U116" s="794" t="s">
        <v>1526</v>
      </c>
      <c r="V116" s="798" t="s">
        <v>1527</v>
      </c>
      <c r="W116" s="794" t="s">
        <v>1531</v>
      </c>
      <c r="X116" s="887">
        <v>114657553</v>
      </c>
      <c r="Y116" s="794" t="s">
        <v>1514</v>
      </c>
      <c r="Z116" s="849" t="s">
        <v>1532</v>
      </c>
    </row>
    <row r="117" spans="1:26" x14ac:dyDescent="0.2">
      <c r="A117" s="796"/>
      <c r="B117" s="794"/>
      <c r="C117" s="794"/>
      <c r="D117" s="794"/>
      <c r="E117" s="852"/>
      <c r="F117" s="795"/>
      <c r="G117" s="796"/>
      <c r="H117" s="852"/>
      <c r="I117" s="852"/>
      <c r="J117" s="852"/>
      <c r="K117" s="852"/>
      <c r="L117" s="852"/>
      <c r="M117" s="852"/>
      <c r="N117" s="852"/>
      <c r="O117" s="852"/>
      <c r="P117" s="875" t="s">
        <v>31</v>
      </c>
      <c r="Q117" s="795"/>
      <c r="R117" s="852"/>
      <c r="S117" s="110"/>
      <c r="T117" s="852"/>
      <c r="U117" s="856"/>
      <c r="V117" s="856"/>
      <c r="W117" s="856"/>
      <c r="X117" s="795"/>
      <c r="Y117" s="856"/>
      <c r="Z117" s="856" t="s">
        <v>261</v>
      </c>
    </row>
    <row r="118" spans="1:26" x14ac:dyDescent="0.2">
      <c r="A118" s="860"/>
      <c r="B118" s="798"/>
      <c r="C118" s="798"/>
      <c r="D118" s="798"/>
      <c r="E118" s="860"/>
      <c r="F118" s="799"/>
      <c r="G118" s="798"/>
      <c r="H118" s="860"/>
      <c r="I118" s="860"/>
      <c r="J118" s="964"/>
      <c r="K118" s="964"/>
      <c r="L118" s="860"/>
      <c r="M118" s="860"/>
      <c r="N118" s="860"/>
      <c r="O118" s="860"/>
      <c r="P118" s="860"/>
      <c r="Q118" s="799"/>
      <c r="R118" s="860"/>
      <c r="S118" s="964"/>
      <c r="T118" s="860"/>
      <c r="U118" s="875"/>
      <c r="V118" s="860"/>
      <c r="W118" s="860"/>
      <c r="X118" s="799"/>
      <c r="Y118" s="860"/>
      <c r="Z118" s="860"/>
    </row>
    <row r="119" spans="1:26" ht="45" x14ac:dyDescent="0.2">
      <c r="A119" s="965" t="s">
        <v>1533</v>
      </c>
      <c r="B119" s="794" t="s">
        <v>1058</v>
      </c>
      <c r="C119" s="794" t="s">
        <v>1052</v>
      </c>
      <c r="D119" s="794" t="s">
        <v>6</v>
      </c>
      <c r="E119" s="852" t="s">
        <v>1501</v>
      </c>
      <c r="F119" s="887">
        <v>56400000</v>
      </c>
      <c r="G119" s="796" t="s">
        <v>179</v>
      </c>
      <c r="H119" s="796" t="s">
        <v>1518</v>
      </c>
      <c r="I119" s="796" t="s">
        <v>179</v>
      </c>
      <c r="J119" s="794" t="s">
        <v>179</v>
      </c>
      <c r="K119" s="794" t="s">
        <v>179</v>
      </c>
      <c r="L119" s="119" t="s">
        <v>179</v>
      </c>
      <c r="M119" s="794" t="s">
        <v>179</v>
      </c>
      <c r="N119" s="794" t="s">
        <v>179</v>
      </c>
      <c r="O119" s="794" t="s">
        <v>179</v>
      </c>
      <c r="P119" s="875" t="s">
        <v>27</v>
      </c>
      <c r="Q119" s="887">
        <v>53100000</v>
      </c>
      <c r="R119" s="794" t="s">
        <v>179</v>
      </c>
      <c r="S119" s="794" t="s">
        <v>179</v>
      </c>
      <c r="T119" s="794" t="s">
        <v>179</v>
      </c>
      <c r="U119" s="794" t="s">
        <v>179</v>
      </c>
      <c r="V119" s="798" t="s">
        <v>1519</v>
      </c>
      <c r="W119" s="794" t="s">
        <v>1520</v>
      </c>
      <c r="X119" s="887"/>
      <c r="Y119" s="794" t="s">
        <v>1521</v>
      </c>
      <c r="Z119" s="849" t="s">
        <v>1515</v>
      </c>
    </row>
    <row r="120" spans="1:26" x14ac:dyDescent="0.2">
      <c r="A120" s="966"/>
      <c r="B120" s="852"/>
      <c r="C120" s="852"/>
      <c r="D120" s="852"/>
      <c r="E120" s="852"/>
      <c r="F120" s="795"/>
      <c r="G120" s="796"/>
      <c r="H120" s="852"/>
      <c r="I120" s="852"/>
      <c r="J120" s="852"/>
      <c r="K120" s="852"/>
      <c r="L120" s="852"/>
      <c r="M120" s="852"/>
      <c r="N120" s="852"/>
      <c r="O120" s="852"/>
      <c r="P120" s="875" t="s">
        <v>31</v>
      </c>
      <c r="Q120" s="795">
        <v>53100000</v>
      </c>
      <c r="R120" s="852"/>
      <c r="S120" s="110"/>
      <c r="T120" s="852"/>
      <c r="U120" s="856"/>
      <c r="V120" s="856"/>
      <c r="W120" s="856"/>
      <c r="X120" s="887">
        <v>53100000</v>
      </c>
      <c r="Y120" s="856"/>
      <c r="Z120" s="856"/>
    </row>
    <row r="121" spans="1:26" x14ac:dyDescent="0.2">
      <c r="A121" s="860"/>
      <c r="B121" s="860"/>
      <c r="C121" s="860"/>
      <c r="D121" s="860"/>
      <c r="E121" s="860"/>
      <c r="F121" s="799"/>
      <c r="G121" s="798"/>
      <c r="H121" s="860"/>
      <c r="I121" s="860"/>
      <c r="J121" s="964"/>
      <c r="K121" s="964"/>
      <c r="L121" s="860"/>
      <c r="M121" s="860"/>
      <c r="N121" s="860"/>
      <c r="O121" s="860"/>
      <c r="P121" s="860"/>
      <c r="Q121" s="799"/>
      <c r="R121" s="860"/>
      <c r="S121" s="964"/>
      <c r="T121" s="860"/>
      <c r="U121" s="875"/>
      <c r="V121" s="860"/>
      <c r="W121" s="860"/>
      <c r="X121" s="799"/>
      <c r="Y121" s="860"/>
      <c r="Z121" s="860"/>
    </row>
    <row r="122" spans="1:26" ht="45" x14ac:dyDescent="0.2">
      <c r="A122" s="803" t="s">
        <v>1534</v>
      </c>
      <c r="B122" s="794" t="s">
        <v>1064</v>
      </c>
      <c r="C122" s="794" t="s">
        <v>1039</v>
      </c>
      <c r="D122" s="794" t="s">
        <v>6</v>
      </c>
      <c r="E122" s="852" t="s">
        <v>1501</v>
      </c>
      <c r="F122" s="887">
        <v>134477270</v>
      </c>
      <c r="G122" s="796" t="s">
        <v>179</v>
      </c>
      <c r="H122" s="796" t="s">
        <v>1518</v>
      </c>
      <c r="I122" s="796" t="s">
        <v>179</v>
      </c>
      <c r="J122" s="794" t="s">
        <v>179</v>
      </c>
      <c r="K122" s="794" t="s">
        <v>179</v>
      </c>
      <c r="L122" s="119" t="s">
        <v>179</v>
      </c>
      <c r="M122" s="794" t="s">
        <v>179</v>
      </c>
      <c r="N122" s="794" t="s">
        <v>179</v>
      </c>
      <c r="O122" s="794" t="s">
        <v>179</v>
      </c>
      <c r="P122" s="875" t="s">
        <v>27</v>
      </c>
      <c r="Q122" s="887">
        <v>275552269.5</v>
      </c>
      <c r="R122" s="794" t="s">
        <v>179</v>
      </c>
      <c r="S122" s="794" t="s">
        <v>179</v>
      </c>
      <c r="T122" s="794" t="s">
        <v>179</v>
      </c>
      <c r="U122" s="794" t="s">
        <v>179</v>
      </c>
      <c r="V122" s="798" t="s">
        <v>1519</v>
      </c>
      <c r="W122" s="794" t="s">
        <v>1520</v>
      </c>
      <c r="X122" s="887"/>
      <c r="Y122" s="794" t="s">
        <v>1514</v>
      </c>
      <c r="Z122" s="794" t="s">
        <v>1493</v>
      </c>
    </row>
    <row r="123" spans="1:26" x14ac:dyDescent="0.2">
      <c r="A123" s="796"/>
      <c r="B123" s="794"/>
      <c r="C123" s="794"/>
      <c r="D123" s="794"/>
      <c r="E123" s="852"/>
      <c r="F123" s="795"/>
      <c r="G123" s="796"/>
      <c r="H123" s="852"/>
      <c r="I123" s="852"/>
      <c r="J123" s="852"/>
      <c r="K123" s="852"/>
      <c r="L123" s="852"/>
      <c r="M123" s="852"/>
      <c r="N123" s="852"/>
      <c r="O123" s="852"/>
      <c r="P123" s="875" t="s">
        <v>31</v>
      </c>
      <c r="Q123" s="795">
        <v>257491700</v>
      </c>
      <c r="R123" s="852"/>
      <c r="S123" s="110"/>
      <c r="T123" s="852"/>
      <c r="U123" s="856"/>
      <c r="V123" s="856"/>
      <c r="W123" s="856"/>
      <c r="X123" s="795">
        <v>257491700</v>
      </c>
      <c r="Y123" s="856"/>
      <c r="Z123" s="856"/>
    </row>
    <row r="124" spans="1:26" x14ac:dyDescent="0.2">
      <c r="A124" s="796"/>
      <c r="B124" s="798"/>
      <c r="C124" s="798"/>
      <c r="D124" s="798"/>
      <c r="E124" s="860"/>
      <c r="F124" s="799"/>
      <c r="G124" s="798"/>
      <c r="H124" s="860"/>
      <c r="I124" s="860"/>
      <c r="J124" s="964"/>
      <c r="K124" s="964"/>
      <c r="L124" s="860"/>
      <c r="M124" s="860"/>
      <c r="N124" s="860"/>
      <c r="O124" s="860"/>
      <c r="P124" s="860"/>
      <c r="Q124" s="799"/>
      <c r="R124" s="860"/>
      <c r="S124" s="964"/>
      <c r="T124" s="860"/>
      <c r="U124" s="875"/>
      <c r="V124" s="860"/>
      <c r="W124" s="860"/>
      <c r="X124" s="799"/>
      <c r="Y124" s="860"/>
      <c r="Z124" s="860"/>
    </row>
    <row r="125" spans="1:26" ht="45" x14ac:dyDescent="0.2">
      <c r="A125" s="965" t="s">
        <v>1535</v>
      </c>
      <c r="B125" s="794" t="s">
        <v>1067</v>
      </c>
      <c r="C125" s="794" t="s">
        <v>1026</v>
      </c>
      <c r="D125" s="794" t="s">
        <v>6</v>
      </c>
      <c r="E125" s="852" t="s">
        <v>1501</v>
      </c>
      <c r="F125" s="887">
        <v>350212500</v>
      </c>
      <c r="G125" s="796" t="s">
        <v>1160</v>
      </c>
      <c r="H125" s="796" t="s">
        <v>1518</v>
      </c>
      <c r="I125" s="796" t="s">
        <v>179</v>
      </c>
      <c r="J125" s="794" t="s">
        <v>179</v>
      </c>
      <c r="K125" s="794" t="s">
        <v>179</v>
      </c>
      <c r="L125" s="119" t="s">
        <v>1504</v>
      </c>
      <c r="M125" s="794" t="s">
        <v>1505</v>
      </c>
      <c r="N125" s="794" t="s">
        <v>1506</v>
      </c>
      <c r="O125" s="794" t="s">
        <v>1507</v>
      </c>
      <c r="P125" s="875" t="s">
        <v>27</v>
      </c>
      <c r="Q125" s="887">
        <v>350212500</v>
      </c>
      <c r="R125" s="794" t="s">
        <v>179</v>
      </c>
      <c r="S125" s="794" t="s">
        <v>1524</v>
      </c>
      <c r="T125" s="794" t="s">
        <v>1525</v>
      </c>
      <c r="U125" s="794" t="s">
        <v>1526</v>
      </c>
      <c r="V125" s="798" t="s">
        <v>1527</v>
      </c>
      <c r="W125" s="794" t="s">
        <v>1536</v>
      </c>
      <c r="X125" s="887">
        <v>350212500</v>
      </c>
      <c r="Y125" s="794" t="s">
        <v>1521</v>
      </c>
      <c r="Z125" s="849" t="s">
        <v>1515</v>
      </c>
    </row>
    <row r="126" spans="1:26" x14ac:dyDescent="0.2">
      <c r="A126" s="966"/>
      <c r="B126" s="794"/>
      <c r="C126" s="794"/>
      <c r="D126" s="794"/>
      <c r="E126" s="852"/>
      <c r="F126" s="795"/>
      <c r="G126" s="796"/>
      <c r="H126" s="852"/>
      <c r="I126" s="852"/>
      <c r="J126" s="852"/>
      <c r="K126" s="852"/>
      <c r="L126" s="852"/>
      <c r="M126" s="852"/>
      <c r="N126" s="852"/>
      <c r="O126" s="852"/>
      <c r="P126" s="875" t="s">
        <v>31</v>
      </c>
      <c r="Q126" s="795"/>
      <c r="R126" s="852"/>
      <c r="S126" s="110"/>
      <c r="T126" s="852"/>
      <c r="U126" s="856"/>
      <c r="V126" s="856"/>
      <c r="W126" s="856"/>
      <c r="X126" s="795"/>
      <c r="Y126" s="856"/>
      <c r="Z126" s="856"/>
    </row>
    <row r="127" spans="1:26" ht="15.75" thickBot="1" x14ac:dyDescent="0.25">
      <c r="A127" s="860"/>
      <c r="B127" s="798"/>
      <c r="C127" s="798"/>
      <c r="D127" s="798"/>
      <c r="E127" s="860"/>
      <c r="F127" s="799"/>
      <c r="G127" s="798"/>
      <c r="H127" s="860"/>
      <c r="I127" s="860"/>
      <c r="J127" s="964"/>
      <c r="K127" s="964"/>
      <c r="L127" s="860"/>
      <c r="M127" s="860"/>
      <c r="N127" s="860"/>
      <c r="O127" s="860"/>
      <c r="P127" s="860"/>
      <c r="Q127" s="799"/>
      <c r="R127" s="860"/>
      <c r="S127" s="964"/>
      <c r="T127" s="860"/>
      <c r="U127" s="875"/>
      <c r="V127" s="860"/>
      <c r="W127" s="860"/>
      <c r="X127" s="799"/>
      <c r="Y127" s="860"/>
      <c r="Z127" s="860"/>
    </row>
    <row r="128" spans="1:26" ht="15.75" thickTop="1" x14ac:dyDescent="0.2">
      <c r="A128" s="876" t="s">
        <v>144</v>
      </c>
      <c r="B128" s="877"/>
      <c r="C128" s="877"/>
      <c r="D128" s="877"/>
      <c r="E128" s="877"/>
      <c r="F128" s="968"/>
      <c r="G128" s="879"/>
      <c r="H128" s="877"/>
      <c r="I128" s="877"/>
      <c r="J128" s="877"/>
      <c r="K128" s="877"/>
      <c r="L128" s="877"/>
      <c r="M128" s="877"/>
      <c r="N128" s="877"/>
      <c r="O128" s="877"/>
      <c r="P128" s="879" t="s">
        <v>27</v>
      </c>
      <c r="Q128" s="968"/>
      <c r="R128" s="877"/>
      <c r="S128" s="970"/>
      <c r="T128" s="971"/>
      <c r="U128" s="879"/>
      <c r="V128" s="877"/>
      <c r="W128" s="877"/>
      <c r="X128" s="972"/>
      <c r="Y128" s="877"/>
      <c r="Z128" s="973"/>
    </row>
    <row r="129" spans="1:27" x14ac:dyDescent="0.2">
      <c r="A129" s="860"/>
      <c r="B129" s="860"/>
      <c r="C129" s="860"/>
      <c r="D129" s="860"/>
      <c r="E129" s="860"/>
      <c r="F129" s="795"/>
      <c r="G129" s="875"/>
      <c r="H129" s="860"/>
      <c r="I129" s="860"/>
      <c r="J129" s="860"/>
      <c r="K129" s="860"/>
      <c r="L129" s="860"/>
      <c r="M129" s="860"/>
      <c r="N129" s="860"/>
      <c r="O129" s="860"/>
      <c r="P129" s="875" t="s">
        <v>31</v>
      </c>
      <c r="Q129" s="854"/>
      <c r="R129" s="860"/>
      <c r="S129" s="964"/>
      <c r="T129" s="964"/>
      <c r="U129" s="875"/>
      <c r="V129" s="860"/>
      <c r="W129" s="860"/>
      <c r="X129" s="958"/>
      <c r="Y129" s="860"/>
      <c r="Z129" s="854"/>
    </row>
    <row r="130" spans="1:27" x14ac:dyDescent="0.2">
      <c r="A130" s="947"/>
      <c r="B130" s="947"/>
      <c r="C130" s="947"/>
      <c r="D130" s="947"/>
      <c r="E130" s="947"/>
      <c r="F130" s="832"/>
      <c r="G130" s="832"/>
      <c r="H130" s="832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948"/>
      <c r="Y130" s="127"/>
      <c r="Z130" s="127"/>
    </row>
    <row r="131" spans="1:27" ht="60" x14ac:dyDescent="0.2">
      <c r="A131" s="120" t="s">
        <v>4355</v>
      </c>
      <c r="B131" s="110"/>
      <c r="C131" s="127"/>
      <c r="D131" s="127"/>
      <c r="E131" s="127"/>
      <c r="F131" s="127"/>
      <c r="G131" s="127"/>
      <c r="H131" s="127"/>
      <c r="I131" s="127"/>
      <c r="J131" s="834" t="s">
        <v>147</v>
      </c>
      <c r="K131" s="835"/>
      <c r="L131" s="929" t="s">
        <v>148</v>
      </c>
      <c r="M131" s="860"/>
      <c r="N131" s="860"/>
      <c r="O131" s="860"/>
      <c r="P131" s="860"/>
      <c r="Q131" s="860"/>
      <c r="R131" s="127"/>
      <c r="S131" s="127"/>
      <c r="T131" s="127"/>
      <c r="U131" s="127"/>
      <c r="V131" s="127"/>
      <c r="W131" s="127"/>
      <c r="X131" s="127"/>
      <c r="Y131" s="948"/>
      <c r="Z131" s="127"/>
      <c r="AA131" s="127"/>
    </row>
    <row r="132" spans="1:27" ht="45" x14ac:dyDescent="0.2">
      <c r="A132" s="837" t="s">
        <v>1497</v>
      </c>
      <c r="B132" s="949"/>
      <c r="C132" s="838" t="s">
        <v>215</v>
      </c>
      <c r="D132" s="120"/>
      <c r="E132" s="120"/>
      <c r="F132" s="120"/>
      <c r="G132" s="120"/>
      <c r="H132" s="839"/>
      <c r="I132" s="131"/>
      <c r="J132" s="840"/>
      <c r="K132" s="841"/>
      <c r="L132" s="845" t="s">
        <v>150</v>
      </c>
      <c r="M132" s="838" t="s">
        <v>151</v>
      </c>
      <c r="N132" s="839"/>
      <c r="O132" s="838" t="s">
        <v>152</v>
      </c>
      <c r="P132" s="839"/>
      <c r="Q132" s="132"/>
      <c r="R132" s="838" t="s">
        <v>84</v>
      </c>
      <c r="S132" s="120"/>
      <c r="T132" s="120"/>
      <c r="U132" s="120"/>
      <c r="V132" s="120" t="s">
        <v>85</v>
      </c>
      <c r="W132" s="120"/>
      <c r="X132" s="120"/>
      <c r="Y132" s="839"/>
      <c r="Z132" s="883" t="s">
        <v>1498</v>
      </c>
      <c r="AA132" s="127"/>
    </row>
    <row r="133" spans="1:27" ht="45.75" thickBot="1" x14ac:dyDescent="0.25">
      <c r="A133" s="845" t="s">
        <v>512</v>
      </c>
      <c r="B133" s="950" t="s">
        <v>153</v>
      </c>
      <c r="C133" s="844" t="s">
        <v>217</v>
      </c>
      <c r="D133" s="844" t="s">
        <v>218</v>
      </c>
      <c r="E133" s="844" t="s">
        <v>156</v>
      </c>
      <c r="F133" s="844" t="s">
        <v>219</v>
      </c>
      <c r="G133" s="844" t="s">
        <v>220</v>
      </c>
      <c r="H133" s="844" t="s">
        <v>90</v>
      </c>
      <c r="I133" s="844" t="s">
        <v>91</v>
      </c>
      <c r="J133" s="842" t="s">
        <v>92</v>
      </c>
      <c r="K133" s="842" t="s">
        <v>93</v>
      </c>
      <c r="L133" s="843" t="s">
        <v>159</v>
      </c>
      <c r="M133" s="843" t="s">
        <v>160</v>
      </c>
      <c r="N133" s="843" t="s">
        <v>161</v>
      </c>
      <c r="O133" s="843" t="s">
        <v>162</v>
      </c>
      <c r="P133" s="842" t="s">
        <v>93</v>
      </c>
      <c r="Q133" s="844" t="s">
        <v>91</v>
      </c>
      <c r="R133" s="842" t="s">
        <v>4325</v>
      </c>
      <c r="S133" s="842" t="s">
        <v>104</v>
      </c>
      <c r="T133" s="951" t="s">
        <v>221</v>
      </c>
      <c r="U133" s="845" t="s">
        <v>166</v>
      </c>
      <c r="V133" s="843" t="s">
        <v>108</v>
      </c>
      <c r="W133" s="843" t="s">
        <v>222</v>
      </c>
      <c r="X133" s="843" t="s">
        <v>223</v>
      </c>
      <c r="Y133" s="952" t="s">
        <v>111</v>
      </c>
      <c r="Z133" s="843" t="s">
        <v>112</v>
      </c>
      <c r="AA133" s="843" t="s">
        <v>113</v>
      </c>
    </row>
    <row r="134" spans="1:27" ht="15.75" thickTop="1" x14ac:dyDescent="0.2">
      <c r="A134" s="846" t="s">
        <v>114</v>
      </c>
      <c r="B134" s="847"/>
      <c r="C134" s="849"/>
      <c r="D134" s="849"/>
      <c r="E134" s="849"/>
      <c r="F134" s="953"/>
      <c r="G134" s="849" t="s">
        <v>170</v>
      </c>
      <c r="H134" s="849"/>
      <c r="I134" s="954" t="s">
        <v>27</v>
      </c>
      <c r="J134" s="849" t="s">
        <v>171</v>
      </c>
      <c r="K134" s="849" t="s">
        <v>116</v>
      </c>
      <c r="L134" s="849" t="s">
        <v>117</v>
      </c>
      <c r="M134" s="849" t="s">
        <v>224</v>
      </c>
      <c r="N134" s="849" t="s">
        <v>173</v>
      </c>
      <c r="O134" s="849" t="s">
        <v>171</v>
      </c>
      <c r="P134" s="849" t="s">
        <v>116</v>
      </c>
      <c r="Q134" s="954" t="s">
        <v>27</v>
      </c>
      <c r="R134" s="849"/>
      <c r="S134" s="849" t="s">
        <v>225</v>
      </c>
      <c r="T134" s="955" t="s">
        <v>116</v>
      </c>
      <c r="U134" s="852" t="s">
        <v>118</v>
      </c>
      <c r="V134" s="956"/>
      <c r="W134" s="849"/>
      <c r="X134" s="849" t="s">
        <v>226</v>
      </c>
      <c r="Y134" s="957"/>
      <c r="Z134" s="849"/>
      <c r="AA134" s="849"/>
    </row>
    <row r="135" spans="1:27" x14ac:dyDescent="0.2">
      <c r="A135" s="796"/>
      <c r="B135" s="852"/>
      <c r="C135" s="852"/>
      <c r="D135" s="852"/>
      <c r="E135" s="852"/>
      <c r="F135" s="854"/>
      <c r="G135" s="849" t="s">
        <v>175</v>
      </c>
      <c r="H135" s="852"/>
      <c r="I135" s="875" t="s">
        <v>31</v>
      </c>
      <c r="J135" s="849"/>
      <c r="K135" s="852"/>
      <c r="L135" s="852"/>
      <c r="M135" s="852"/>
      <c r="N135" s="852"/>
      <c r="O135" s="852"/>
      <c r="P135" s="852"/>
      <c r="Q135" s="875" t="s">
        <v>31</v>
      </c>
      <c r="R135" s="854"/>
      <c r="S135" s="852"/>
      <c r="T135" s="855"/>
      <c r="U135" s="852"/>
      <c r="V135" s="856"/>
      <c r="W135" s="852"/>
      <c r="X135" s="852"/>
      <c r="Y135" s="958"/>
      <c r="Z135" s="852"/>
      <c r="AA135" s="852"/>
    </row>
    <row r="136" spans="1:27" ht="15.75" thickBot="1" x14ac:dyDescent="0.25">
      <c r="A136" s="857" t="s">
        <v>121</v>
      </c>
      <c r="B136" s="857"/>
      <c r="C136" s="857"/>
      <c r="D136" s="857"/>
      <c r="E136" s="857"/>
      <c r="F136" s="858"/>
      <c r="G136" s="857"/>
      <c r="H136" s="857"/>
      <c r="I136" s="857"/>
      <c r="J136" s="857"/>
      <c r="K136" s="857"/>
      <c r="L136" s="959"/>
      <c r="M136" s="959"/>
      <c r="N136" s="857"/>
      <c r="O136" s="857"/>
      <c r="P136" s="857"/>
      <c r="Q136" s="857"/>
      <c r="R136" s="858"/>
      <c r="S136" s="857"/>
      <c r="T136" s="959"/>
      <c r="U136" s="860"/>
      <c r="V136" s="960"/>
      <c r="W136" s="961"/>
      <c r="X136" s="857"/>
      <c r="Y136" s="962"/>
      <c r="Z136" s="857"/>
      <c r="AA136" s="857"/>
    </row>
    <row r="137" spans="1:27" ht="45" x14ac:dyDescent="0.2">
      <c r="A137" s="974" t="s">
        <v>1537</v>
      </c>
      <c r="B137" s="794" t="s">
        <v>1517</v>
      </c>
      <c r="C137" s="794" t="s">
        <v>1049</v>
      </c>
      <c r="D137" s="794" t="s">
        <v>6</v>
      </c>
      <c r="E137" s="852" t="s">
        <v>1501</v>
      </c>
      <c r="F137" s="887">
        <v>75120000</v>
      </c>
      <c r="G137" s="796" t="s">
        <v>179</v>
      </c>
      <c r="H137" s="796" t="s">
        <v>1518</v>
      </c>
      <c r="I137" s="797" t="s">
        <v>27</v>
      </c>
      <c r="J137" s="796" t="s">
        <v>179</v>
      </c>
      <c r="K137" s="794" t="s">
        <v>179</v>
      </c>
      <c r="L137" s="794" t="s">
        <v>179</v>
      </c>
      <c r="M137" s="796" t="s">
        <v>179</v>
      </c>
      <c r="N137" s="796" t="s">
        <v>179</v>
      </c>
      <c r="O137" s="796" t="s">
        <v>179</v>
      </c>
      <c r="P137" s="796" t="s">
        <v>179</v>
      </c>
      <c r="Q137" s="875" t="s">
        <v>27</v>
      </c>
      <c r="R137" s="795">
        <v>48890000</v>
      </c>
      <c r="S137" s="794" t="s">
        <v>179</v>
      </c>
      <c r="T137" s="794" t="s">
        <v>179</v>
      </c>
      <c r="U137" s="794" t="s">
        <v>179</v>
      </c>
      <c r="V137" s="794" t="s">
        <v>179</v>
      </c>
      <c r="W137" s="798" t="s">
        <v>1519</v>
      </c>
      <c r="X137" s="794" t="s">
        <v>1520</v>
      </c>
      <c r="Y137" s="887"/>
      <c r="Z137" s="794" t="s">
        <v>1493</v>
      </c>
      <c r="AA137" s="849" t="s">
        <v>1515</v>
      </c>
    </row>
    <row r="138" spans="1:27" x14ac:dyDescent="0.2">
      <c r="A138" s="966"/>
      <c r="B138" s="794"/>
      <c r="C138" s="794"/>
      <c r="D138" s="794"/>
      <c r="E138" s="852"/>
      <c r="F138" s="795"/>
      <c r="G138" s="796"/>
      <c r="H138" s="852"/>
      <c r="I138" s="797" t="s">
        <v>31</v>
      </c>
      <c r="J138" s="852"/>
      <c r="K138" s="852"/>
      <c r="L138" s="852"/>
      <c r="M138" s="852"/>
      <c r="N138" s="852"/>
      <c r="O138" s="852"/>
      <c r="P138" s="852"/>
      <c r="Q138" s="875"/>
      <c r="R138" s="795">
        <v>48890000</v>
      </c>
      <c r="S138" s="852"/>
      <c r="T138" s="110"/>
      <c r="U138" s="852"/>
      <c r="V138" s="856"/>
      <c r="W138" s="856"/>
      <c r="X138" s="856"/>
      <c r="Y138" s="795">
        <v>48890000</v>
      </c>
      <c r="Z138" s="856"/>
      <c r="AA138" s="856"/>
    </row>
    <row r="139" spans="1:27" ht="45" x14ac:dyDescent="0.2">
      <c r="A139" s="965" t="s">
        <v>1538</v>
      </c>
      <c r="B139" s="794" t="s">
        <v>1517</v>
      </c>
      <c r="C139" s="794" t="s">
        <v>1042</v>
      </c>
      <c r="D139" s="794" t="s">
        <v>6</v>
      </c>
      <c r="E139" s="852" t="s">
        <v>1501</v>
      </c>
      <c r="F139" s="887">
        <v>75120000</v>
      </c>
      <c r="G139" s="796" t="s">
        <v>1160</v>
      </c>
      <c r="H139" s="796" t="s">
        <v>1518</v>
      </c>
      <c r="I139" s="797" t="s">
        <v>27</v>
      </c>
      <c r="J139" s="796" t="s">
        <v>179</v>
      </c>
      <c r="K139" s="794" t="s">
        <v>179</v>
      </c>
      <c r="L139" s="794" t="s">
        <v>179</v>
      </c>
      <c r="M139" s="119" t="s">
        <v>1504</v>
      </c>
      <c r="N139" s="794" t="s">
        <v>1505</v>
      </c>
      <c r="O139" s="794" t="s">
        <v>1506</v>
      </c>
      <c r="P139" s="794" t="s">
        <v>1507</v>
      </c>
      <c r="Q139" s="875" t="s">
        <v>27</v>
      </c>
      <c r="R139" s="887">
        <v>29334000</v>
      </c>
      <c r="S139" s="794" t="s">
        <v>179</v>
      </c>
      <c r="T139" s="794" t="s">
        <v>1524</v>
      </c>
      <c r="U139" s="794" t="s">
        <v>1525</v>
      </c>
      <c r="V139" s="794" t="s">
        <v>1526</v>
      </c>
      <c r="W139" s="798" t="s">
        <v>1527</v>
      </c>
      <c r="X139" s="794" t="s">
        <v>1539</v>
      </c>
      <c r="Y139" s="887">
        <v>29334000</v>
      </c>
      <c r="Z139" s="794" t="s">
        <v>1493</v>
      </c>
      <c r="AA139" s="849" t="s">
        <v>1515</v>
      </c>
    </row>
    <row r="140" spans="1:27" x14ac:dyDescent="0.2">
      <c r="A140" s="966"/>
      <c r="B140" s="794"/>
      <c r="C140" s="794"/>
      <c r="D140" s="794"/>
      <c r="E140" s="852"/>
      <c r="F140" s="795"/>
      <c r="G140" s="796"/>
      <c r="H140" s="852"/>
      <c r="I140" s="797" t="s">
        <v>31</v>
      </c>
      <c r="J140" s="852"/>
      <c r="K140" s="852"/>
      <c r="L140" s="852"/>
      <c r="M140" s="852"/>
      <c r="N140" s="852"/>
      <c r="O140" s="852"/>
      <c r="P140" s="852"/>
      <c r="Q140" s="875"/>
      <c r="R140" s="795"/>
      <c r="S140" s="852"/>
      <c r="T140" s="110"/>
      <c r="U140" s="852"/>
      <c r="V140" s="856"/>
      <c r="W140" s="856"/>
      <c r="X140" s="856"/>
      <c r="Y140" s="795"/>
      <c r="Z140" s="856"/>
      <c r="AA140" s="856"/>
    </row>
    <row r="141" spans="1:27" x14ac:dyDescent="0.2">
      <c r="A141" s="939"/>
      <c r="B141" s="794"/>
      <c r="C141" s="794"/>
      <c r="D141" s="794"/>
      <c r="E141" s="852"/>
      <c r="F141" s="795"/>
      <c r="G141" s="796"/>
      <c r="H141" s="849"/>
      <c r="I141" s="119"/>
      <c r="J141" s="849"/>
      <c r="K141" s="852"/>
      <c r="L141" s="852"/>
      <c r="M141" s="896"/>
      <c r="N141" s="852"/>
      <c r="O141" s="852"/>
      <c r="P141" s="852"/>
      <c r="Q141" s="875"/>
      <c r="R141" s="795"/>
      <c r="S141" s="852"/>
      <c r="T141" s="110"/>
      <c r="U141" s="852"/>
      <c r="V141" s="856"/>
      <c r="W141" s="856"/>
      <c r="X141" s="856"/>
      <c r="Y141" s="795"/>
      <c r="Z141" s="856"/>
      <c r="AA141" s="956"/>
    </row>
    <row r="142" spans="1:27" ht="45" x14ac:dyDescent="0.2">
      <c r="A142" s="965" t="s">
        <v>1540</v>
      </c>
      <c r="B142" s="794" t="s">
        <v>1541</v>
      </c>
      <c r="C142" s="794" t="s">
        <v>1042</v>
      </c>
      <c r="D142" s="794" t="s">
        <v>6</v>
      </c>
      <c r="E142" s="852" t="s">
        <v>1501</v>
      </c>
      <c r="F142" s="887">
        <v>373621684</v>
      </c>
      <c r="G142" s="796" t="s">
        <v>1160</v>
      </c>
      <c r="H142" s="796" t="s">
        <v>1518</v>
      </c>
      <c r="I142" s="797" t="s">
        <v>27</v>
      </c>
      <c r="J142" s="796" t="s">
        <v>179</v>
      </c>
      <c r="K142" s="794" t="s">
        <v>179</v>
      </c>
      <c r="L142" s="794" t="s">
        <v>179</v>
      </c>
      <c r="M142" s="119" t="s">
        <v>1504</v>
      </c>
      <c r="N142" s="794" t="s">
        <v>1505</v>
      </c>
      <c r="O142" s="794" t="s">
        <v>1506</v>
      </c>
      <c r="P142" s="794" t="s">
        <v>1507</v>
      </c>
      <c r="Q142" s="797" t="s">
        <v>27</v>
      </c>
      <c r="R142" s="887">
        <v>168768750</v>
      </c>
      <c r="S142" s="794" t="s">
        <v>179</v>
      </c>
      <c r="T142" s="794" t="s">
        <v>1524</v>
      </c>
      <c r="U142" s="794" t="s">
        <v>1525</v>
      </c>
      <c r="V142" s="794" t="s">
        <v>1526</v>
      </c>
      <c r="W142" s="798" t="s">
        <v>1527</v>
      </c>
      <c r="X142" s="794" t="s">
        <v>1542</v>
      </c>
      <c r="Y142" s="887">
        <v>168768750</v>
      </c>
      <c r="Z142" s="794" t="s">
        <v>1493</v>
      </c>
      <c r="AA142" s="849" t="s">
        <v>1515</v>
      </c>
    </row>
    <row r="143" spans="1:27" x14ac:dyDescent="0.2">
      <c r="A143" s="966"/>
      <c r="B143" s="794"/>
      <c r="C143" s="794"/>
      <c r="D143" s="794"/>
      <c r="E143" s="852"/>
      <c r="F143" s="795"/>
      <c r="G143" s="796"/>
      <c r="H143" s="852"/>
      <c r="I143" s="797" t="s">
        <v>31</v>
      </c>
      <c r="J143" s="852"/>
      <c r="K143" s="855"/>
      <c r="L143" s="855"/>
      <c r="M143" s="852"/>
      <c r="N143" s="852"/>
      <c r="O143" s="852"/>
      <c r="P143" s="852"/>
      <c r="Q143" s="797" t="s">
        <v>31</v>
      </c>
      <c r="R143" s="795"/>
      <c r="S143" s="852"/>
      <c r="T143" s="110"/>
      <c r="U143" s="852"/>
      <c r="V143" s="856"/>
      <c r="W143" s="856"/>
      <c r="X143" s="856"/>
      <c r="Y143" s="795"/>
      <c r="Z143" s="856"/>
      <c r="AA143" s="856"/>
    </row>
    <row r="144" spans="1:27" x14ac:dyDescent="0.2">
      <c r="A144" s="965"/>
      <c r="B144" s="794"/>
      <c r="C144" s="794"/>
      <c r="D144" s="794"/>
      <c r="E144" s="852"/>
      <c r="F144" s="795"/>
      <c r="G144" s="796"/>
      <c r="H144" s="852"/>
      <c r="I144" s="797"/>
      <c r="J144" s="852"/>
      <c r="K144" s="855"/>
      <c r="L144" s="855"/>
      <c r="M144" s="852"/>
      <c r="N144" s="852"/>
      <c r="O144" s="852"/>
      <c r="P144" s="852"/>
      <c r="Q144" s="797"/>
      <c r="R144" s="795"/>
      <c r="S144" s="852"/>
      <c r="T144" s="110"/>
      <c r="U144" s="852"/>
      <c r="V144" s="856"/>
      <c r="W144" s="856"/>
      <c r="X144" s="856"/>
      <c r="Y144" s="795"/>
      <c r="Z144" s="856"/>
      <c r="AA144" s="856"/>
    </row>
    <row r="145" spans="1:27" ht="45" x14ac:dyDescent="0.2">
      <c r="A145" s="965" t="s">
        <v>1543</v>
      </c>
      <c r="B145" s="798" t="s">
        <v>1488</v>
      </c>
      <c r="C145" s="798" t="s">
        <v>1026</v>
      </c>
      <c r="D145" s="794" t="s">
        <v>6</v>
      </c>
      <c r="E145" s="852" t="s">
        <v>1501</v>
      </c>
      <c r="F145" s="967">
        <v>105073320</v>
      </c>
      <c r="G145" s="796" t="s">
        <v>1160</v>
      </c>
      <c r="H145" s="796" t="s">
        <v>1518</v>
      </c>
      <c r="I145" s="797" t="s">
        <v>27</v>
      </c>
      <c r="J145" s="796" t="s">
        <v>179</v>
      </c>
      <c r="K145" s="794" t="s">
        <v>179</v>
      </c>
      <c r="L145" s="794" t="s">
        <v>179</v>
      </c>
      <c r="M145" s="119" t="s">
        <v>1504</v>
      </c>
      <c r="N145" s="794" t="s">
        <v>1505</v>
      </c>
      <c r="O145" s="794" t="s">
        <v>1506</v>
      </c>
      <c r="P145" s="794" t="s">
        <v>1507</v>
      </c>
      <c r="Q145" s="797" t="s">
        <v>27</v>
      </c>
      <c r="R145" s="967">
        <v>105073320</v>
      </c>
      <c r="S145" s="794" t="s">
        <v>179</v>
      </c>
      <c r="T145" s="794" t="s">
        <v>1524</v>
      </c>
      <c r="U145" s="794" t="s">
        <v>1525</v>
      </c>
      <c r="V145" s="794" t="s">
        <v>1526</v>
      </c>
      <c r="W145" s="798" t="s">
        <v>1527</v>
      </c>
      <c r="X145" s="794" t="s">
        <v>1531</v>
      </c>
      <c r="Y145" s="967">
        <v>105073320</v>
      </c>
      <c r="Z145" s="794" t="s">
        <v>1544</v>
      </c>
      <c r="AA145" s="794" t="s">
        <v>1493</v>
      </c>
    </row>
    <row r="146" spans="1:27" x14ac:dyDescent="0.2">
      <c r="A146" s="966"/>
      <c r="B146" s="798"/>
      <c r="C146" s="798"/>
      <c r="D146" s="798"/>
      <c r="E146" s="860"/>
      <c r="F146" s="799"/>
      <c r="G146" s="853"/>
      <c r="H146" s="860"/>
      <c r="I146" s="797" t="s">
        <v>31</v>
      </c>
      <c r="J146" s="860"/>
      <c r="K146" s="964"/>
      <c r="L146" s="964"/>
      <c r="M146" s="860"/>
      <c r="N146" s="860"/>
      <c r="O146" s="860"/>
      <c r="P146" s="860"/>
      <c r="Q146" s="797" t="s">
        <v>31</v>
      </c>
      <c r="R146" s="799"/>
      <c r="S146" s="860"/>
      <c r="T146" s="975"/>
      <c r="U146" s="860"/>
      <c r="V146" s="875"/>
      <c r="W146" s="875"/>
      <c r="X146" s="875"/>
      <c r="Y146" s="799"/>
      <c r="Z146" s="875"/>
      <c r="AA146" s="875"/>
    </row>
    <row r="147" spans="1:27" x14ac:dyDescent="0.2">
      <c r="A147" s="965"/>
      <c r="B147" s="798"/>
      <c r="C147" s="798"/>
      <c r="D147" s="798"/>
      <c r="E147" s="860"/>
      <c r="F147" s="799"/>
      <c r="G147" s="853"/>
      <c r="H147" s="860"/>
      <c r="I147" s="797"/>
      <c r="J147" s="860"/>
      <c r="K147" s="964"/>
      <c r="L147" s="964"/>
      <c r="M147" s="860"/>
      <c r="N147" s="860"/>
      <c r="O147" s="860"/>
      <c r="P147" s="860"/>
      <c r="Q147" s="797"/>
      <c r="R147" s="799"/>
      <c r="S147" s="860"/>
      <c r="T147" s="975"/>
      <c r="U147" s="860"/>
      <c r="V147" s="875"/>
      <c r="W147" s="875"/>
      <c r="X147" s="875"/>
      <c r="Y147" s="799"/>
      <c r="Z147" s="875"/>
      <c r="AA147" s="875"/>
    </row>
    <row r="148" spans="1:27" ht="45" x14ac:dyDescent="0.2">
      <c r="A148" s="965" t="s">
        <v>1545</v>
      </c>
      <c r="B148" s="794" t="s">
        <v>1546</v>
      </c>
      <c r="C148" s="794" t="s">
        <v>1026</v>
      </c>
      <c r="D148" s="794" t="s">
        <v>6</v>
      </c>
      <c r="E148" s="852" t="s">
        <v>1501</v>
      </c>
      <c r="F148" s="887">
        <v>4329900</v>
      </c>
      <c r="G148" s="796" t="s">
        <v>179</v>
      </c>
      <c r="H148" s="796" t="s">
        <v>1518</v>
      </c>
      <c r="I148" s="797" t="s">
        <v>27</v>
      </c>
      <c r="J148" s="796" t="s">
        <v>179</v>
      </c>
      <c r="K148" s="794" t="s">
        <v>179</v>
      </c>
      <c r="L148" s="794" t="s">
        <v>179</v>
      </c>
      <c r="M148" s="119" t="s">
        <v>179</v>
      </c>
      <c r="N148" s="794" t="s">
        <v>179</v>
      </c>
      <c r="O148" s="794" t="s">
        <v>179</v>
      </c>
      <c r="P148" s="794" t="s">
        <v>179</v>
      </c>
      <c r="Q148" s="797" t="s">
        <v>27</v>
      </c>
      <c r="R148" s="887">
        <v>42129900</v>
      </c>
      <c r="S148" s="794" t="s">
        <v>179</v>
      </c>
      <c r="T148" s="794" t="s">
        <v>179</v>
      </c>
      <c r="U148" s="794" t="s">
        <v>179</v>
      </c>
      <c r="V148" s="794" t="s">
        <v>179</v>
      </c>
      <c r="W148" s="798" t="s">
        <v>1519</v>
      </c>
      <c r="X148" s="794" t="s">
        <v>1520</v>
      </c>
      <c r="Y148" s="887"/>
      <c r="Z148" s="794" t="s">
        <v>1547</v>
      </c>
      <c r="AA148" s="849" t="s">
        <v>1515</v>
      </c>
    </row>
    <row r="149" spans="1:27" x14ac:dyDescent="0.2">
      <c r="A149" s="966"/>
      <c r="B149" s="852"/>
      <c r="C149" s="852"/>
      <c r="D149" s="852"/>
      <c r="E149" s="852"/>
      <c r="F149" s="795"/>
      <c r="G149" s="796"/>
      <c r="H149" s="852"/>
      <c r="I149" s="797" t="s">
        <v>31</v>
      </c>
      <c r="J149" s="852"/>
      <c r="K149" s="855"/>
      <c r="L149" s="855"/>
      <c r="M149" s="852"/>
      <c r="N149" s="852"/>
      <c r="O149" s="852"/>
      <c r="P149" s="852"/>
      <c r="Q149" s="797" t="s">
        <v>31</v>
      </c>
      <c r="R149" s="887">
        <v>38920400</v>
      </c>
      <c r="S149" s="852"/>
      <c r="T149" s="110"/>
      <c r="U149" s="852"/>
      <c r="V149" s="856"/>
      <c r="W149" s="856"/>
      <c r="X149" s="856"/>
      <c r="Y149" s="887">
        <v>38920400</v>
      </c>
      <c r="Z149" s="856"/>
      <c r="AA149" s="856"/>
    </row>
    <row r="150" spans="1:27" x14ac:dyDescent="0.2">
      <c r="A150" s="961"/>
      <c r="B150" s="860"/>
      <c r="C150" s="860"/>
      <c r="D150" s="860"/>
      <c r="E150" s="860"/>
      <c r="F150" s="799"/>
      <c r="G150" s="798"/>
      <c r="H150" s="860"/>
      <c r="I150" s="798"/>
      <c r="J150" s="860"/>
      <c r="K150" s="964"/>
      <c r="L150" s="964"/>
      <c r="M150" s="860"/>
      <c r="N150" s="860"/>
      <c r="O150" s="860"/>
      <c r="P150" s="860"/>
      <c r="Q150" s="860"/>
      <c r="R150" s="799"/>
      <c r="S150" s="860"/>
      <c r="T150" s="964"/>
      <c r="U150" s="860"/>
      <c r="V150" s="875"/>
      <c r="W150" s="860"/>
      <c r="X150" s="860"/>
      <c r="Y150" s="799"/>
      <c r="Z150" s="860"/>
      <c r="AA150" s="860"/>
    </row>
    <row r="151" spans="1:27" ht="45" x14ac:dyDescent="0.2">
      <c r="A151" s="965" t="s">
        <v>1548</v>
      </c>
      <c r="B151" s="798" t="s">
        <v>1549</v>
      </c>
      <c r="C151" s="798" t="s">
        <v>1026</v>
      </c>
      <c r="D151" s="794" t="s">
        <v>6</v>
      </c>
      <c r="E151" s="852" t="s">
        <v>1501</v>
      </c>
      <c r="F151" s="967">
        <v>30000000</v>
      </c>
      <c r="G151" s="796" t="s">
        <v>179</v>
      </c>
      <c r="H151" s="796" t="s">
        <v>1518</v>
      </c>
      <c r="I151" s="797" t="s">
        <v>27</v>
      </c>
      <c r="J151" s="796" t="s">
        <v>179</v>
      </c>
      <c r="K151" s="794" t="s">
        <v>179</v>
      </c>
      <c r="L151" s="794" t="s">
        <v>179</v>
      </c>
      <c r="M151" s="796" t="s">
        <v>179</v>
      </c>
      <c r="N151" s="796" t="s">
        <v>179</v>
      </c>
      <c r="O151" s="796" t="s">
        <v>179</v>
      </c>
      <c r="P151" s="796" t="s">
        <v>179</v>
      </c>
      <c r="Q151" s="797" t="s">
        <v>27</v>
      </c>
      <c r="R151" s="967">
        <v>14290060</v>
      </c>
      <c r="S151" s="794" t="s">
        <v>179</v>
      </c>
      <c r="T151" s="794" t="s">
        <v>179</v>
      </c>
      <c r="U151" s="794" t="s">
        <v>179</v>
      </c>
      <c r="V151" s="794" t="s">
        <v>179</v>
      </c>
      <c r="W151" s="798" t="s">
        <v>1519</v>
      </c>
      <c r="X151" s="794" t="s">
        <v>1520</v>
      </c>
      <c r="Y151" s="967"/>
      <c r="Z151" s="794" t="s">
        <v>1514</v>
      </c>
      <c r="AA151" s="849" t="s">
        <v>1550</v>
      </c>
    </row>
    <row r="152" spans="1:27" x14ac:dyDescent="0.2">
      <c r="A152" s="966"/>
      <c r="B152" s="860"/>
      <c r="C152" s="860"/>
      <c r="D152" s="860"/>
      <c r="E152" s="860"/>
      <c r="F152" s="799"/>
      <c r="G152" s="853"/>
      <c r="H152" s="860"/>
      <c r="I152" s="797" t="s">
        <v>31</v>
      </c>
      <c r="J152" s="860"/>
      <c r="K152" s="964"/>
      <c r="L152" s="964"/>
      <c r="M152" s="860"/>
      <c r="N152" s="860"/>
      <c r="O152" s="860"/>
      <c r="P152" s="860"/>
      <c r="Q152" s="797" t="s">
        <v>31</v>
      </c>
      <c r="R152" s="799">
        <v>10773400</v>
      </c>
      <c r="S152" s="860"/>
      <c r="T152" s="975"/>
      <c r="U152" s="860"/>
      <c r="V152" s="875"/>
      <c r="W152" s="875"/>
      <c r="X152" s="875"/>
      <c r="Y152" s="799">
        <v>10773400</v>
      </c>
      <c r="Z152" s="875"/>
      <c r="AA152" s="875"/>
    </row>
    <row r="153" spans="1:27" ht="45" x14ac:dyDescent="0.2">
      <c r="A153" s="965" t="s">
        <v>1551</v>
      </c>
      <c r="B153" s="798" t="s">
        <v>1549</v>
      </c>
      <c r="C153" s="798" t="s">
        <v>1026</v>
      </c>
      <c r="D153" s="794" t="s">
        <v>6</v>
      </c>
      <c r="E153" s="852" t="s">
        <v>1501</v>
      </c>
      <c r="F153" s="967">
        <v>30000000</v>
      </c>
      <c r="G153" s="796" t="s">
        <v>1160</v>
      </c>
      <c r="H153" s="796" t="s">
        <v>1518</v>
      </c>
      <c r="I153" s="797" t="s">
        <v>27</v>
      </c>
      <c r="J153" s="796" t="s">
        <v>179</v>
      </c>
      <c r="K153" s="794" t="s">
        <v>179</v>
      </c>
      <c r="L153" s="794" t="s">
        <v>179</v>
      </c>
      <c r="M153" s="119" t="s">
        <v>1504</v>
      </c>
      <c r="N153" s="794" t="s">
        <v>1505</v>
      </c>
      <c r="O153" s="794" t="s">
        <v>1506</v>
      </c>
      <c r="P153" s="794" t="s">
        <v>1507</v>
      </c>
      <c r="Q153" s="797" t="s">
        <v>27</v>
      </c>
      <c r="R153" s="967">
        <v>14290060</v>
      </c>
      <c r="S153" s="794" t="s">
        <v>179</v>
      </c>
      <c r="T153" s="794" t="s">
        <v>1524</v>
      </c>
      <c r="U153" s="794" t="s">
        <v>1525</v>
      </c>
      <c r="V153" s="794" t="s">
        <v>1526</v>
      </c>
      <c r="W153" s="798" t="s">
        <v>1527</v>
      </c>
      <c r="X153" s="794" t="s">
        <v>1531</v>
      </c>
      <c r="Y153" s="967" t="s">
        <v>1552</v>
      </c>
      <c r="Z153" s="794" t="s">
        <v>1514</v>
      </c>
      <c r="AA153" s="849" t="s">
        <v>1550</v>
      </c>
    </row>
    <row r="154" spans="1:27" x14ac:dyDescent="0.2">
      <c r="A154" s="966"/>
      <c r="B154" s="860"/>
      <c r="C154" s="860"/>
      <c r="D154" s="860"/>
      <c r="E154" s="860"/>
      <c r="F154" s="799"/>
      <c r="G154" s="853"/>
      <c r="H154" s="860"/>
      <c r="I154" s="797" t="s">
        <v>31</v>
      </c>
      <c r="J154" s="860"/>
      <c r="K154" s="964"/>
      <c r="L154" s="964"/>
      <c r="M154" s="860"/>
      <c r="N154" s="860"/>
      <c r="O154" s="860"/>
      <c r="P154" s="860"/>
      <c r="Q154" s="797" t="s">
        <v>31</v>
      </c>
      <c r="R154" s="799"/>
      <c r="S154" s="860"/>
      <c r="T154" s="975"/>
      <c r="U154" s="860"/>
      <c r="V154" s="875"/>
      <c r="W154" s="875"/>
      <c r="X154" s="875"/>
      <c r="Y154" s="799"/>
      <c r="Z154" s="875"/>
      <c r="AA154" s="875"/>
    </row>
    <row r="155" spans="1:27" x14ac:dyDescent="0.2">
      <c r="A155" s="965"/>
      <c r="B155" s="798"/>
      <c r="C155" s="798"/>
      <c r="D155" s="798"/>
      <c r="E155" s="860"/>
      <c r="F155" s="799"/>
      <c r="G155" s="853"/>
      <c r="H155" s="860"/>
      <c r="I155" s="797"/>
      <c r="J155" s="860"/>
      <c r="K155" s="964"/>
      <c r="L155" s="964"/>
      <c r="M155" s="860"/>
      <c r="N155" s="860"/>
      <c r="O155" s="860"/>
      <c r="P155" s="860"/>
      <c r="Q155" s="875"/>
      <c r="R155" s="799"/>
      <c r="S155" s="860"/>
      <c r="T155" s="975"/>
      <c r="U155" s="860"/>
      <c r="V155" s="875"/>
      <c r="W155" s="875"/>
      <c r="X155" s="875"/>
      <c r="Y155" s="799"/>
      <c r="Z155" s="875"/>
      <c r="AA155" s="875"/>
    </row>
    <row r="156" spans="1:27" ht="45" x14ac:dyDescent="0.2">
      <c r="A156" s="965" t="s">
        <v>1553</v>
      </c>
      <c r="B156" s="798" t="s">
        <v>1554</v>
      </c>
      <c r="C156" s="798" t="s">
        <v>1052</v>
      </c>
      <c r="D156" s="794" t="s">
        <v>6</v>
      </c>
      <c r="E156" s="852" t="s">
        <v>1501</v>
      </c>
      <c r="F156" s="967">
        <v>63736709</v>
      </c>
      <c r="G156" s="796" t="s">
        <v>179</v>
      </c>
      <c r="H156" s="796" t="s">
        <v>1518</v>
      </c>
      <c r="I156" s="797" t="s">
        <v>27</v>
      </c>
      <c r="J156" s="796" t="s">
        <v>179</v>
      </c>
      <c r="K156" s="794" t="s">
        <v>179</v>
      </c>
      <c r="L156" s="794" t="s">
        <v>179</v>
      </c>
      <c r="M156" s="796" t="s">
        <v>179</v>
      </c>
      <c r="N156" s="796" t="s">
        <v>179</v>
      </c>
      <c r="O156" s="796" t="s">
        <v>179</v>
      </c>
      <c r="P156" s="796" t="s">
        <v>179</v>
      </c>
      <c r="Q156" s="797" t="s">
        <v>27</v>
      </c>
      <c r="R156" s="967">
        <v>59005988</v>
      </c>
      <c r="S156" s="794" t="s">
        <v>179</v>
      </c>
      <c r="T156" s="794" t="s">
        <v>1524</v>
      </c>
      <c r="U156" s="794" t="s">
        <v>1525</v>
      </c>
      <c r="V156" s="794" t="s">
        <v>1526</v>
      </c>
      <c r="W156" s="798" t="s">
        <v>1527</v>
      </c>
      <c r="X156" s="794" t="s">
        <v>1531</v>
      </c>
      <c r="Y156" s="967"/>
      <c r="Z156" s="794" t="s">
        <v>1521</v>
      </c>
      <c r="AA156" s="849" t="s">
        <v>1515</v>
      </c>
    </row>
    <row r="157" spans="1:27" x14ac:dyDescent="0.2">
      <c r="A157" s="966"/>
      <c r="B157" s="798"/>
      <c r="C157" s="798"/>
      <c r="D157" s="798"/>
      <c r="E157" s="860"/>
      <c r="F157" s="799"/>
      <c r="G157" s="853"/>
      <c r="H157" s="860"/>
      <c r="I157" s="797" t="s">
        <v>31</v>
      </c>
      <c r="J157" s="860"/>
      <c r="K157" s="964"/>
      <c r="L157" s="964"/>
      <c r="M157" s="860"/>
      <c r="N157" s="860"/>
      <c r="O157" s="860"/>
      <c r="P157" s="860"/>
      <c r="Q157" s="797" t="s">
        <v>31</v>
      </c>
      <c r="R157" s="799">
        <v>56133180</v>
      </c>
      <c r="S157" s="794" t="s">
        <v>179</v>
      </c>
      <c r="T157" s="794" t="s">
        <v>179</v>
      </c>
      <c r="U157" s="794" t="s">
        <v>179</v>
      </c>
      <c r="V157" s="794" t="s">
        <v>179</v>
      </c>
      <c r="W157" s="798" t="s">
        <v>1519</v>
      </c>
      <c r="X157" s="794" t="s">
        <v>1520</v>
      </c>
      <c r="Y157" s="799">
        <v>56133180</v>
      </c>
      <c r="Z157" s="875"/>
      <c r="AA157" s="875"/>
    </row>
    <row r="158" spans="1:27" x14ac:dyDescent="0.2">
      <c r="A158" s="961"/>
      <c r="B158" s="798"/>
      <c r="C158" s="798"/>
      <c r="D158" s="798"/>
      <c r="E158" s="860"/>
      <c r="F158" s="799"/>
      <c r="G158" s="976"/>
      <c r="H158" s="860"/>
      <c r="I158" s="797"/>
      <c r="J158" s="860"/>
      <c r="K158" s="964"/>
      <c r="L158" s="964"/>
      <c r="M158" s="860"/>
      <c r="N158" s="860"/>
      <c r="O158" s="860"/>
      <c r="P158" s="860"/>
      <c r="Q158" s="875"/>
      <c r="R158" s="799"/>
      <c r="S158" s="860"/>
      <c r="T158" s="975"/>
      <c r="U158" s="860"/>
      <c r="V158" s="875"/>
      <c r="W158" s="875"/>
      <c r="X158" s="875"/>
      <c r="Y158" s="799"/>
      <c r="Z158" s="875"/>
      <c r="AA158" s="875"/>
    </row>
    <row r="159" spans="1:27" ht="45" x14ac:dyDescent="0.2">
      <c r="A159" s="965" t="s">
        <v>1555</v>
      </c>
      <c r="B159" s="798" t="s">
        <v>1554</v>
      </c>
      <c r="C159" s="798" t="s">
        <v>1026</v>
      </c>
      <c r="D159" s="794" t="s">
        <v>6</v>
      </c>
      <c r="E159" s="852" t="s">
        <v>1501</v>
      </c>
      <c r="F159" s="967">
        <v>63736709</v>
      </c>
      <c r="G159" s="796" t="s">
        <v>179</v>
      </c>
      <c r="H159" s="796" t="s">
        <v>1518</v>
      </c>
      <c r="I159" s="797" t="s">
        <v>27</v>
      </c>
      <c r="J159" s="796" t="s">
        <v>179</v>
      </c>
      <c r="K159" s="794" t="s">
        <v>179</v>
      </c>
      <c r="L159" s="794" t="s">
        <v>179</v>
      </c>
      <c r="M159" s="119" t="s">
        <v>1504</v>
      </c>
      <c r="N159" s="794" t="s">
        <v>1505</v>
      </c>
      <c r="O159" s="794" t="s">
        <v>1506</v>
      </c>
      <c r="P159" s="794" t="s">
        <v>1507</v>
      </c>
      <c r="Q159" s="797" t="s">
        <v>27</v>
      </c>
      <c r="R159" s="967">
        <v>7584000</v>
      </c>
      <c r="S159" s="794" t="s">
        <v>179</v>
      </c>
      <c r="T159" s="794" t="s">
        <v>1524</v>
      </c>
      <c r="U159" s="794" t="s">
        <v>1525</v>
      </c>
      <c r="V159" s="794" t="s">
        <v>1526</v>
      </c>
      <c r="W159" s="798" t="s">
        <v>1527</v>
      </c>
      <c r="X159" s="794" t="s">
        <v>1531</v>
      </c>
      <c r="Y159" s="967">
        <v>7584000</v>
      </c>
      <c r="Z159" s="794" t="s">
        <v>1521</v>
      </c>
      <c r="AA159" s="849" t="s">
        <v>1515</v>
      </c>
    </row>
    <row r="160" spans="1:27" x14ac:dyDescent="0.2">
      <c r="A160" s="966"/>
      <c r="B160" s="798"/>
      <c r="C160" s="798"/>
      <c r="D160" s="798"/>
      <c r="E160" s="860"/>
      <c r="F160" s="799"/>
      <c r="G160" s="853"/>
      <c r="H160" s="860"/>
      <c r="I160" s="797" t="s">
        <v>31</v>
      </c>
      <c r="J160" s="860"/>
      <c r="K160" s="964"/>
      <c r="L160" s="964"/>
      <c r="M160" s="860"/>
      <c r="N160" s="860"/>
      <c r="O160" s="860"/>
      <c r="P160" s="860"/>
      <c r="Q160" s="797" t="s">
        <v>31</v>
      </c>
      <c r="R160" s="799"/>
      <c r="S160" s="860"/>
      <c r="T160" s="975"/>
      <c r="U160" s="860"/>
      <c r="V160" s="875"/>
      <c r="W160" s="875"/>
      <c r="X160" s="875"/>
      <c r="Y160" s="799"/>
      <c r="Z160" s="875"/>
      <c r="AA160" s="875"/>
    </row>
    <row r="161" spans="1:29" ht="45" x14ac:dyDescent="0.2">
      <c r="A161" s="965" t="s">
        <v>1556</v>
      </c>
      <c r="B161" s="798" t="s">
        <v>1557</v>
      </c>
      <c r="C161" s="798" t="s">
        <v>1026</v>
      </c>
      <c r="D161" s="794" t="s">
        <v>6</v>
      </c>
      <c r="E161" s="852" t="s">
        <v>1558</v>
      </c>
      <c r="F161" s="967">
        <v>97019543</v>
      </c>
      <c r="G161" s="796" t="s">
        <v>1559</v>
      </c>
      <c r="H161" s="796" t="s">
        <v>576</v>
      </c>
      <c r="I161" s="797" t="s">
        <v>27</v>
      </c>
      <c r="J161" s="796" t="s">
        <v>179</v>
      </c>
      <c r="K161" s="794" t="s">
        <v>179</v>
      </c>
      <c r="L161" s="119" t="s">
        <v>1560</v>
      </c>
      <c r="M161" s="119" t="s">
        <v>1561</v>
      </c>
      <c r="N161" s="794" t="s">
        <v>1562</v>
      </c>
      <c r="O161" s="794" t="s">
        <v>1563</v>
      </c>
      <c r="P161" s="794" t="s">
        <v>1564</v>
      </c>
      <c r="Q161" s="797" t="s">
        <v>27</v>
      </c>
      <c r="R161" s="967">
        <v>1351000526</v>
      </c>
      <c r="S161" s="794" t="s">
        <v>1565</v>
      </c>
      <c r="T161" s="794" t="s">
        <v>1566</v>
      </c>
      <c r="U161" s="794" t="s">
        <v>1567</v>
      </c>
      <c r="V161" s="794" t="s">
        <v>1568</v>
      </c>
      <c r="W161" s="798" t="s">
        <v>1569</v>
      </c>
      <c r="X161" s="794" t="s">
        <v>1570</v>
      </c>
      <c r="Y161" s="967">
        <v>1351000526</v>
      </c>
      <c r="Z161" s="794" t="s">
        <v>1493</v>
      </c>
      <c r="AA161" s="849" t="s">
        <v>1515</v>
      </c>
    </row>
    <row r="162" spans="1:29" x14ac:dyDescent="0.2">
      <c r="A162" s="966"/>
      <c r="B162" s="860"/>
      <c r="C162" s="860"/>
      <c r="D162" s="860"/>
      <c r="E162" s="860"/>
      <c r="F162" s="799"/>
      <c r="G162" s="853"/>
      <c r="H162" s="860"/>
      <c r="I162" s="797" t="s">
        <v>31</v>
      </c>
      <c r="J162" s="860"/>
      <c r="K162" s="964"/>
      <c r="L162" s="964"/>
      <c r="M162" s="860"/>
      <c r="N162" s="860"/>
      <c r="O162" s="860"/>
      <c r="P162" s="860"/>
      <c r="Q162" s="797" t="s">
        <v>31</v>
      </c>
      <c r="R162" s="799"/>
      <c r="S162" s="860"/>
      <c r="T162" s="975"/>
      <c r="U162" s="860"/>
      <c r="V162" s="875"/>
      <c r="W162" s="875"/>
      <c r="X162" s="875"/>
      <c r="Y162" s="799"/>
      <c r="Z162" s="875"/>
      <c r="AA162" s="875"/>
    </row>
    <row r="163" spans="1:29" ht="15.75" thickBot="1" x14ac:dyDescent="0.25">
      <c r="A163" s="965"/>
      <c r="B163" s="798"/>
      <c r="C163" s="798"/>
      <c r="D163" s="798"/>
      <c r="E163" s="860"/>
      <c r="F163" s="799"/>
      <c r="G163" s="853"/>
      <c r="H163" s="860"/>
      <c r="I163" s="797"/>
      <c r="J163" s="860"/>
      <c r="K163" s="964"/>
      <c r="L163" s="964"/>
      <c r="M163" s="860"/>
      <c r="N163" s="860"/>
      <c r="O163" s="860"/>
      <c r="P163" s="860"/>
      <c r="Q163" s="875"/>
      <c r="R163" s="799"/>
      <c r="S163" s="860"/>
      <c r="T163" s="975"/>
      <c r="U163" s="860"/>
      <c r="V163" s="875"/>
      <c r="W163" s="875"/>
      <c r="X163" s="875"/>
      <c r="Y163" s="799"/>
      <c r="Z163" s="875"/>
      <c r="AA163" s="875"/>
    </row>
    <row r="164" spans="1:29" ht="15.75" thickTop="1" x14ac:dyDescent="0.2">
      <c r="A164" s="876" t="s">
        <v>144</v>
      </c>
      <c r="B164" s="877"/>
      <c r="C164" s="877"/>
      <c r="D164" s="877"/>
      <c r="E164" s="877"/>
      <c r="F164" s="968"/>
      <c r="G164" s="879"/>
      <c r="H164" s="877"/>
      <c r="I164" s="969" t="s">
        <v>27</v>
      </c>
      <c r="J164" s="877"/>
      <c r="K164" s="877"/>
      <c r="L164" s="877"/>
      <c r="M164" s="877"/>
      <c r="N164" s="877"/>
      <c r="O164" s="877"/>
      <c r="P164" s="877"/>
      <c r="Q164" s="879" t="s">
        <v>27</v>
      </c>
      <c r="R164" s="968"/>
      <c r="S164" s="877"/>
      <c r="T164" s="970"/>
      <c r="U164" s="971"/>
      <c r="V164" s="879"/>
      <c r="W164" s="877"/>
      <c r="X164" s="877"/>
      <c r="Y164" s="972"/>
      <c r="Z164" s="877"/>
      <c r="AA164" s="973"/>
    </row>
    <row r="165" spans="1:29" x14ac:dyDescent="0.2">
      <c r="A165" s="860"/>
      <c r="B165" s="860"/>
      <c r="C165" s="860"/>
      <c r="D165" s="860"/>
      <c r="E165" s="860"/>
      <c r="F165" s="795"/>
      <c r="G165" s="875"/>
      <c r="H165" s="860"/>
      <c r="I165" s="797" t="s">
        <v>31</v>
      </c>
      <c r="J165" s="860"/>
      <c r="K165" s="860"/>
      <c r="L165" s="860"/>
      <c r="M165" s="860"/>
      <c r="N165" s="860"/>
      <c r="O165" s="860"/>
      <c r="P165" s="860"/>
      <c r="Q165" s="875" t="s">
        <v>31</v>
      </c>
      <c r="R165" s="854"/>
      <c r="S165" s="860"/>
      <c r="T165" s="964"/>
      <c r="U165" s="964"/>
      <c r="V165" s="875"/>
      <c r="W165" s="860"/>
      <c r="X165" s="860"/>
      <c r="Y165" s="958"/>
      <c r="Z165" s="860"/>
      <c r="AA165" s="854"/>
    </row>
    <row r="169" spans="1:29" ht="30" x14ac:dyDescent="0.2">
      <c r="A169" s="832"/>
      <c r="B169" s="832"/>
      <c r="C169" s="832"/>
      <c r="D169" s="832"/>
      <c r="E169" s="832"/>
      <c r="F169" s="832" t="s">
        <v>1496</v>
      </c>
      <c r="G169" s="832"/>
      <c r="H169" s="832"/>
      <c r="I169" s="832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977"/>
      <c r="AB169" s="119"/>
      <c r="AC169" s="119"/>
    </row>
    <row r="170" spans="1:29" ht="45" x14ac:dyDescent="0.2">
      <c r="A170" s="978" t="s">
        <v>4356</v>
      </c>
      <c r="B170" s="978"/>
      <c r="C170" s="978"/>
      <c r="D170" s="978"/>
      <c r="E170" s="119"/>
      <c r="F170" s="119"/>
      <c r="G170" s="119"/>
      <c r="H170" s="119"/>
      <c r="I170" s="834" t="s">
        <v>147</v>
      </c>
      <c r="J170" s="835"/>
      <c r="K170" s="798" t="s">
        <v>148</v>
      </c>
      <c r="L170" s="798"/>
      <c r="M170" s="798"/>
      <c r="N170" s="798"/>
      <c r="O170" s="798"/>
      <c r="P170" s="119"/>
      <c r="Q170" s="119"/>
      <c r="R170" s="119"/>
      <c r="S170" s="119"/>
      <c r="T170" s="119"/>
      <c r="U170" s="119"/>
      <c r="V170" s="119"/>
      <c r="W170" s="977"/>
      <c r="X170" s="119"/>
      <c r="Y170" s="119"/>
    </row>
    <row r="171" spans="1:29" ht="30" x14ac:dyDescent="0.2">
      <c r="A171" s="837" t="s">
        <v>1571</v>
      </c>
      <c r="B171" s="979"/>
      <c r="C171" s="120" t="s">
        <v>215</v>
      </c>
      <c r="D171" s="120"/>
      <c r="E171" s="120"/>
      <c r="F171" s="120"/>
      <c r="G171" s="120"/>
      <c r="H171" s="839"/>
      <c r="I171" s="840"/>
      <c r="J171" s="841"/>
      <c r="K171" s="845" t="s">
        <v>150</v>
      </c>
      <c r="L171" s="120" t="s">
        <v>151</v>
      </c>
      <c r="M171" s="839"/>
      <c r="N171" s="838" t="s">
        <v>152</v>
      </c>
      <c r="O171" s="841"/>
      <c r="P171" s="838" t="s">
        <v>84</v>
      </c>
      <c r="Q171" s="120"/>
      <c r="R171" s="120"/>
      <c r="S171" s="120"/>
      <c r="T171" s="120" t="s">
        <v>85</v>
      </c>
      <c r="U171" s="120"/>
      <c r="V171" s="120"/>
      <c r="W171" s="839"/>
      <c r="X171" s="119"/>
      <c r="Y171" s="119"/>
    </row>
    <row r="172" spans="1:29" ht="45.75" thickBot="1" x14ac:dyDescent="0.25">
      <c r="A172" s="845" t="s">
        <v>512</v>
      </c>
      <c r="B172" s="950" t="s">
        <v>153</v>
      </c>
      <c r="C172" s="844" t="s">
        <v>217</v>
      </c>
      <c r="D172" s="844" t="s">
        <v>218</v>
      </c>
      <c r="E172" s="844" t="s">
        <v>156</v>
      </c>
      <c r="F172" s="844" t="s">
        <v>219</v>
      </c>
      <c r="G172" s="844" t="s">
        <v>220</v>
      </c>
      <c r="H172" s="844" t="s">
        <v>90</v>
      </c>
      <c r="I172" s="842" t="s">
        <v>92</v>
      </c>
      <c r="J172" s="842" t="s">
        <v>93</v>
      </c>
      <c r="K172" s="843" t="s">
        <v>159</v>
      </c>
      <c r="L172" s="843" t="s">
        <v>160</v>
      </c>
      <c r="M172" s="843" t="s">
        <v>161</v>
      </c>
      <c r="N172" s="843" t="s">
        <v>162</v>
      </c>
      <c r="O172" s="842" t="s">
        <v>93</v>
      </c>
      <c r="P172" s="842" t="s">
        <v>4325</v>
      </c>
      <c r="Q172" s="842" t="s">
        <v>104</v>
      </c>
      <c r="R172" s="951" t="s">
        <v>221</v>
      </c>
      <c r="S172" s="845" t="s">
        <v>166</v>
      </c>
      <c r="T172" s="843" t="s">
        <v>108</v>
      </c>
      <c r="U172" s="843" t="s">
        <v>222</v>
      </c>
      <c r="V172" s="843" t="s">
        <v>223</v>
      </c>
      <c r="W172" s="952" t="s">
        <v>111</v>
      </c>
      <c r="X172" s="843" t="s">
        <v>112</v>
      </c>
      <c r="Y172" s="843" t="s">
        <v>113</v>
      </c>
    </row>
    <row r="173" spans="1:29" ht="15.75" thickTop="1" x14ac:dyDescent="0.2">
      <c r="A173" s="846" t="s">
        <v>114</v>
      </c>
      <c r="B173" s="980"/>
      <c r="C173" s="796"/>
      <c r="D173" s="796"/>
      <c r="E173" s="796"/>
      <c r="F173" s="801"/>
      <c r="G173" s="796" t="s">
        <v>170</v>
      </c>
      <c r="H173" s="796"/>
      <c r="I173" s="796" t="s">
        <v>171</v>
      </c>
      <c r="J173" s="796" t="s">
        <v>116</v>
      </c>
      <c r="K173" s="796" t="s">
        <v>117</v>
      </c>
      <c r="L173" s="796" t="s">
        <v>224</v>
      </c>
      <c r="M173" s="796" t="s">
        <v>173</v>
      </c>
      <c r="N173" s="796" t="s">
        <v>171</v>
      </c>
      <c r="O173" s="796" t="s">
        <v>116</v>
      </c>
      <c r="P173" s="796"/>
      <c r="Q173" s="796" t="s">
        <v>225</v>
      </c>
      <c r="R173" s="981" t="s">
        <v>116</v>
      </c>
      <c r="S173" s="794" t="s">
        <v>118</v>
      </c>
      <c r="T173" s="982"/>
      <c r="U173" s="796"/>
      <c r="V173" s="796" t="s">
        <v>226</v>
      </c>
      <c r="W173" s="983"/>
      <c r="X173" s="796"/>
      <c r="Y173" s="796"/>
    </row>
    <row r="174" spans="1:29" x14ac:dyDescent="0.2">
      <c r="A174" s="853"/>
      <c r="B174" s="794"/>
      <c r="C174" s="794"/>
      <c r="D174" s="794"/>
      <c r="E174" s="794"/>
      <c r="F174" s="795"/>
      <c r="G174" s="796" t="s">
        <v>175</v>
      </c>
      <c r="H174" s="794"/>
      <c r="I174" s="796"/>
      <c r="J174" s="794"/>
      <c r="K174" s="794"/>
      <c r="L174" s="794"/>
      <c r="M174" s="794"/>
      <c r="N174" s="794"/>
      <c r="O174" s="794"/>
      <c r="P174" s="795"/>
      <c r="Q174" s="794"/>
      <c r="R174" s="984"/>
      <c r="S174" s="794"/>
      <c r="T174" s="802"/>
      <c r="U174" s="794"/>
      <c r="V174" s="794"/>
      <c r="W174" s="985"/>
      <c r="X174" s="794"/>
      <c r="Y174" s="794"/>
    </row>
    <row r="175" spans="1:29" ht="15.75" thickBot="1" x14ac:dyDescent="0.25">
      <c r="A175" s="986" t="s">
        <v>121</v>
      </c>
      <c r="B175" s="986"/>
      <c r="C175" s="986"/>
      <c r="D175" s="986"/>
      <c r="E175" s="986"/>
      <c r="F175" s="987"/>
      <c r="G175" s="986"/>
      <c r="H175" s="986"/>
      <c r="I175" s="986"/>
      <c r="J175" s="986"/>
      <c r="K175" s="988"/>
      <c r="L175" s="988"/>
      <c r="M175" s="989"/>
      <c r="N175" s="986"/>
      <c r="O175" s="986"/>
      <c r="P175" s="987"/>
      <c r="Q175" s="986"/>
      <c r="R175" s="988"/>
      <c r="S175" s="798"/>
      <c r="T175" s="813"/>
      <c r="U175" s="989"/>
      <c r="V175" s="986"/>
      <c r="W175" s="990"/>
      <c r="X175" s="986"/>
      <c r="Y175" s="986"/>
    </row>
    <row r="176" spans="1:29" ht="45.75" thickBot="1" x14ac:dyDescent="0.25">
      <c r="A176" s="963" t="s">
        <v>1622</v>
      </c>
      <c r="B176" s="796" t="s">
        <v>1026</v>
      </c>
      <c r="C176" s="796" t="s">
        <v>1026</v>
      </c>
      <c r="D176" s="794" t="s">
        <v>6</v>
      </c>
      <c r="E176" s="794" t="s">
        <v>1501</v>
      </c>
      <c r="F176" s="991">
        <v>150000000</v>
      </c>
      <c r="G176" s="796" t="s">
        <v>179</v>
      </c>
      <c r="H176" s="796" t="s">
        <v>1518</v>
      </c>
      <c r="I176" s="796" t="s">
        <v>179</v>
      </c>
      <c r="J176" s="794" t="s">
        <v>179</v>
      </c>
      <c r="K176" s="794" t="s">
        <v>179</v>
      </c>
      <c r="L176" s="119" t="s">
        <v>1623</v>
      </c>
      <c r="M176" s="798" t="s">
        <v>1623</v>
      </c>
      <c r="N176" s="794" t="s">
        <v>1624</v>
      </c>
      <c r="O176" s="794" t="s">
        <v>1625</v>
      </c>
      <c r="P176" s="991">
        <v>150000000</v>
      </c>
      <c r="Q176" s="794" t="s">
        <v>179</v>
      </c>
      <c r="R176" s="794" t="s">
        <v>1626</v>
      </c>
      <c r="S176" s="794" t="s">
        <v>1627</v>
      </c>
      <c r="T176" s="794" t="s">
        <v>705</v>
      </c>
      <c r="U176" s="798" t="s">
        <v>1628</v>
      </c>
      <c r="V176" s="794" t="s">
        <v>1629</v>
      </c>
      <c r="W176" s="991">
        <v>150000000</v>
      </c>
      <c r="X176" s="794" t="s">
        <v>1630</v>
      </c>
      <c r="Y176" s="796" t="s">
        <v>1631</v>
      </c>
    </row>
    <row r="177" spans="1:25" x14ac:dyDescent="0.2">
      <c r="A177" s="796"/>
      <c r="B177" s="794"/>
      <c r="C177" s="794"/>
      <c r="D177" s="119"/>
      <c r="E177" s="798"/>
      <c r="F177" s="119"/>
      <c r="G177" s="798"/>
      <c r="H177" s="798"/>
      <c r="I177" s="796"/>
      <c r="J177" s="796"/>
      <c r="K177" s="794"/>
      <c r="L177" s="794"/>
      <c r="M177" s="796"/>
      <c r="N177" s="796"/>
      <c r="O177" s="796"/>
      <c r="P177" s="119"/>
      <c r="Q177" s="796"/>
      <c r="R177" s="981"/>
      <c r="S177" s="981"/>
      <c r="T177" s="794"/>
      <c r="U177" s="982"/>
      <c r="V177" s="796"/>
      <c r="W177" s="119"/>
      <c r="X177" s="798"/>
      <c r="Y177" s="796"/>
    </row>
    <row r="178" spans="1:25" x14ac:dyDescent="0.2">
      <c r="A178" s="798"/>
      <c r="B178" s="798"/>
      <c r="C178" s="798"/>
      <c r="D178" s="798"/>
      <c r="E178" s="798"/>
      <c r="F178" s="799"/>
      <c r="G178" s="798"/>
      <c r="H178" s="798"/>
      <c r="I178" s="798"/>
      <c r="J178" s="798"/>
      <c r="K178" s="800"/>
      <c r="L178" s="800"/>
      <c r="M178" s="798"/>
      <c r="N178" s="798"/>
      <c r="O178" s="798"/>
      <c r="P178" s="799"/>
      <c r="Q178" s="798"/>
      <c r="R178" s="800"/>
      <c r="S178" s="798"/>
      <c r="T178" s="797"/>
      <c r="U178" s="798"/>
      <c r="V178" s="798"/>
      <c r="W178" s="799"/>
      <c r="X178" s="798"/>
      <c r="Y178" s="798"/>
    </row>
    <row r="179" spans="1:25" ht="45.75" thickBot="1" x14ac:dyDescent="0.25">
      <c r="A179" s="939" t="s">
        <v>1632</v>
      </c>
      <c r="B179" s="794" t="s">
        <v>1026</v>
      </c>
      <c r="C179" s="794" t="s">
        <v>1026</v>
      </c>
      <c r="D179" s="794" t="s">
        <v>6</v>
      </c>
      <c r="E179" s="794" t="s">
        <v>1501</v>
      </c>
      <c r="F179" s="991">
        <v>50000000</v>
      </c>
      <c r="G179" s="796" t="s">
        <v>179</v>
      </c>
      <c r="H179" s="796" t="s">
        <v>1518</v>
      </c>
      <c r="I179" s="796" t="s">
        <v>179</v>
      </c>
      <c r="J179" s="794" t="s">
        <v>179</v>
      </c>
      <c r="K179" s="794" t="s">
        <v>179</v>
      </c>
      <c r="L179" s="119" t="s">
        <v>1623</v>
      </c>
      <c r="M179" s="798" t="s">
        <v>1623</v>
      </c>
      <c r="N179" s="794" t="s">
        <v>1624</v>
      </c>
      <c r="O179" s="794" t="s">
        <v>1625</v>
      </c>
      <c r="P179" s="991">
        <v>50000000</v>
      </c>
      <c r="Q179" s="794" t="s">
        <v>179</v>
      </c>
      <c r="R179" s="794" t="s">
        <v>1626</v>
      </c>
      <c r="S179" s="794" t="s">
        <v>1627</v>
      </c>
      <c r="T179" s="794" t="s">
        <v>705</v>
      </c>
      <c r="U179" s="798" t="s">
        <v>1628</v>
      </c>
      <c r="V179" s="794" t="s">
        <v>1629</v>
      </c>
      <c r="W179" s="991">
        <v>50000000</v>
      </c>
      <c r="X179" s="794" t="s">
        <v>1630</v>
      </c>
      <c r="Y179" s="796" t="s">
        <v>1631</v>
      </c>
    </row>
    <row r="180" spans="1:25" x14ac:dyDescent="0.2">
      <c r="A180" s="939"/>
      <c r="B180" s="794"/>
      <c r="C180" s="794"/>
      <c r="D180" s="794"/>
      <c r="E180" s="794"/>
      <c r="F180" s="887"/>
      <c r="G180" s="796"/>
      <c r="H180" s="794"/>
      <c r="I180" s="796"/>
      <c r="J180" s="794"/>
      <c r="K180" s="794"/>
      <c r="L180" s="794"/>
      <c r="M180" s="794"/>
      <c r="N180" s="794"/>
      <c r="O180" s="794"/>
      <c r="P180" s="887"/>
      <c r="Q180" s="794"/>
      <c r="R180" s="984"/>
      <c r="S180" s="794"/>
      <c r="T180" s="802"/>
      <c r="U180" s="794"/>
      <c r="V180" s="794"/>
      <c r="W180" s="887"/>
      <c r="X180" s="794"/>
      <c r="Y180" s="794"/>
    </row>
    <row r="181" spans="1:25" x14ac:dyDescent="0.2">
      <c r="A181" s="989"/>
      <c r="B181" s="798"/>
      <c r="C181" s="798"/>
      <c r="D181" s="798"/>
      <c r="E181" s="798"/>
      <c r="F181" s="967"/>
      <c r="G181" s="798"/>
      <c r="H181" s="798"/>
      <c r="I181" s="798"/>
      <c r="J181" s="800"/>
      <c r="K181" s="800"/>
      <c r="L181" s="798"/>
      <c r="M181" s="798"/>
      <c r="N181" s="798"/>
      <c r="O181" s="798"/>
      <c r="P181" s="967"/>
      <c r="Q181" s="798"/>
      <c r="R181" s="800"/>
      <c r="S181" s="798"/>
      <c r="T181" s="797"/>
      <c r="U181" s="798"/>
      <c r="V181" s="798"/>
      <c r="W181" s="967"/>
      <c r="X181" s="798"/>
      <c r="Y181" s="798"/>
    </row>
    <row r="182" spans="1:25" ht="45.75" thickBot="1" x14ac:dyDescent="0.25">
      <c r="A182" s="939" t="s">
        <v>1633</v>
      </c>
      <c r="B182" s="794" t="s">
        <v>1042</v>
      </c>
      <c r="C182" s="794" t="s">
        <v>1042</v>
      </c>
      <c r="D182" s="794" t="s">
        <v>6</v>
      </c>
      <c r="E182" s="794" t="s">
        <v>1501</v>
      </c>
      <c r="F182" s="991">
        <v>35000000</v>
      </c>
      <c r="G182" s="796" t="s">
        <v>179</v>
      </c>
      <c r="H182" s="796" t="s">
        <v>1518</v>
      </c>
      <c r="I182" s="796" t="s">
        <v>179</v>
      </c>
      <c r="J182" s="794" t="s">
        <v>179</v>
      </c>
      <c r="K182" s="794" t="s">
        <v>179</v>
      </c>
      <c r="L182" s="119" t="s">
        <v>1623</v>
      </c>
      <c r="M182" s="798" t="s">
        <v>1623</v>
      </c>
      <c r="N182" s="794" t="s">
        <v>1624</v>
      </c>
      <c r="O182" s="794" t="s">
        <v>1625</v>
      </c>
      <c r="P182" s="991">
        <v>35000000</v>
      </c>
      <c r="Q182" s="794" t="s">
        <v>179</v>
      </c>
      <c r="R182" s="794" t="s">
        <v>1626</v>
      </c>
      <c r="S182" s="794" t="s">
        <v>1627</v>
      </c>
      <c r="T182" s="794" t="s">
        <v>705</v>
      </c>
      <c r="U182" s="798" t="s">
        <v>1628</v>
      </c>
      <c r="V182" s="794" t="s">
        <v>1629</v>
      </c>
      <c r="W182" s="991">
        <v>35000000</v>
      </c>
      <c r="X182" s="794" t="s">
        <v>1630</v>
      </c>
      <c r="Y182" s="796" t="s">
        <v>1631</v>
      </c>
    </row>
    <row r="183" spans="1:25" x14ac:dyDescent="0.2">
      <c r="A183" s="939"/>
      <c r="B183" s="794"/>
      <c r="C183" s="794"/>
      <c r="D183" s="794"/>
      <c r="E183" s="794"/>
      <c r="F183" s="887"/>
      <c r="G183" s="796"/>
      <c r="H183" s="794"/>
      <c r="I183" s="796"/>
      <c r="J183" s="984"/>
      <c r="K183" s="984"/>
      <c r="L183" s="794"/>
      <c r="M183" s="794"/>
      <c r="N183" s="794"/>
      <c r="O183" s="794"/>
      <c r="P183" s="887"/>
      <c r="Q183" s="796"/>
      <c r="R183" s="981"/>
      <c r="S183" s="794"/>
      <c r="T183" s="802"/>
      <c r="U183" s="802"/>
      <c r="V183" s="802"/>
      <c r="W183" s="887"/>
      <c r="X183" s="802"/>
      <c r="Y183" s="802"/>
    </row>
    <row r="184" spans="1:25" x14ac:dyDescent="0.2">
      <c r="A184" s="989"/>
      <c r="B184" s="798"/>
      <c r="C184" s="798"/>
      <c r="D184" s="798"/>
      <c r="E184" s="798"/>
      <c r="F184" s="967"/>
      <c r="G184" s="798"/>
      <c r="H184" s="798"/>
      <c r="I184" s="798"/>
      <c r="J184" s="800"/>
      <c r="K184" s="800"/>
      <c r="L184" s="798"/>
      <c r="M184" s="798"/>
      <c r="N184" s="798"/>
      <c r="O184" s="798"/>
      <c r="P184" s="967"/>
      <c r="Q184" s="798"/>
      <c r="R184" s="800"/>
      <c r="S184" s="798"/>
      <c r="T184" s="797"/>
      <c r="U184" s="798"/>
      <c r="V184" s="798"/>
      <c r="W184" s="967"/>
      <c r="X184" s="798"/>
      <c r="Y184" s="798"/>
    </row>
    <row r="185" spans="1:25" ht="45.75" thickBot="1" x14ac:dyDescent="0.25">
      <c r="A185" s="939" t="s">
        <v>1634</v>
      </c>
      <c r="B185" s="794" t="s">
        <v>1026</v>
      </c>
      <c r="C185" s="794" t="s">
        <v>1026</v>
      </c>
      <c r="D185" s="794" t="s">
        <v>6</v>
      </c>
      <c r="E185" s="794" t="s">
        <v>1501</v>
      </c>
      <c r="F185" s="991">
        <v>55000000</v>
      </c>
      <c r="G185" s="796" t="s">
        <v>179</v>
      </c>
      <c r="H185" s="796" t="s">
        <v>1518</v>
      </c>
      <c r="I185" s="796" t="s">
        <v>179</v>
      </c>
      <c r="J185" s="794" t="s">
        <v>179</v>
      </c>
      <c r="K185" s="794" t="s">
        <v>179</v>
      </c>
      <c r="L185" s="119" t="s">
        <v>1623</v>
      </c>
      <c r="M185" s="798" t="s">
        <v>1623</v>
      </c>
      <c r="N185" s="794" t="s">
        <v>1624</v>
      </c>
      <c r="O185" s="794" t="s">
        <v>1625</v>
      </c>
      <c r="P185" s="991">
        <v>55000000</v>
      </c>
      <c r="Q185" s="794" t="s">
        <v>179</v>
      </c>
      <c r="R185" s="794" t="s">
        <v>1626</v>
      </c>
      <c r="S185" s="794" t="s">
        <v>1627</v>
      </c>
      <c r="T185" s="794" t="s">
        <v>705</v>
      </c>
      <c r="U185" s="798" t="s">
        <v>1628</v>
      </c>
      <c r="V185" s="794" t="s">
        <v>1629</v>
      </c>
      <c r="W185" s="991">
        <v>55000000</v>
      </c>
      <c r="X185" s="794" t="s">
        <v>1630</v>
      </c>
      <c r="Y185" s="796" t="s">
        <v>1617</v>
      </c>
    </row>
    <row r="186" spans="1:25" x14ac:dyDescent="0.2">
      <c r="A186" s="939"/>
      <c r="B186" s="794"/>
      <c r="C186" s="794"/>
      <c r="D186" s="794"/>
      <c r="E186" s="794"/>
      <c r="F186" s="795"/>
      <c r="G186" s="796"/>
      <c r="H186" s="794"/>
      <c r="I186" s="796"/>
      <c r="J186" s="984"/>
      <c r="K186" s="984"/>
      <c r="L186" s="794"/>
      <c r="M186" s="794"/>
      <c r="N186" s="794"/>
      <c r="O186" s="794"/>
      <c r="P186" s="795"/>
      <c r="Q186" s="796"/>
      <c r="R186" s="981"/>
      <c r="S186" s="794"/>
      <c r="T186" s="802"/>
      <c r="U186" s="802"/>
      <c r="V186" s="802"/>
      <c r="W186" s="795"/>
      <c r="X186" s="802"/>
      <c r="Y186" s="802"/>
    </row>
    <row r="187" spans="1:25" x14ac:dyDescent="0.2">
      <c r="A187" s="989"/>
      <c r="B187" s="798"/>
      <c r="C187" s="798"/>
      <c r="D187" s="798"/>
      <c r="E187" s="798"/>
      <c r="F187" s="799"/>
      <c r="G187" s="798"/>
      <c r="H187" s="798"/>
      <c r="I187" s="798"/>
      <c r="J187" s="800"/>
      <c r="K187" s="800"/>
      <c r="L187" s="798"/>
      <c r="M187" s="798"/>
      <c r="N187" s="798"/>
      <c r="O187" s="798"/>
      <c r="P187" s="799"/>
      <c r="Q187" s="798"/>
      <c r="R187" s="800"/>
      <c r="S187" s="798"/>
      <c r="T187" s="797"/>
      <c r="U187" s="798"/>
      <c r="V187" s="798"/>
      <c r="W187" s="799"/>
      <c r="X187" s="798"/>
      <c r="Y187" s="798"/>
    </row>
    <row r="188" spans="1:25" ht="45" x14ac:dyDescent="0.2">
      <c r="A188" s="992" t="s">
        <v>1635</v>
      </c>
      <c r="B188" s="794" t="s">
        <v>1039</v>
      </c>
      <c r="C188" s="794" t="s">
        <v>1039</v>
      </c>
      <c r="D188" s="794" t="s">
        <v>6</v>
      </c>
      <c r="E188" s="794" t="s">
        <v>1501</v>
      </c>
      <c r="F188" s="887">
        <v>35000000</v>
      </c>
      <c r="G188" s="796" t="s">
        <v>179</v>
      </c>
      <c r="H188" s="796" t="s">
        <v>1518</v>
      </c>
      <c r="I188" s="796" t="s">
        <v>179</v>
      </c>
      <c r="J188" s="794" t="s">
        <v>179</v>
      </c>
      <c r="K188" s="794" t="s">
        <v>179</v>
      </c>
      <c r="L188" s="119" t="s">
        <v>1623</v>
      </c>
      <c r="M188" s="798" t="s">
        <v>1623</v>
      </c>
      <c r="N188" s="794" t="s">
        <v>1624</v>
      </c>
      <c r="O188" s="794" t="s">
        <v>1625</v>
      </c>
      <c r="P188" s="887">
        <v>35000000</v>
      </c>
      <c r="Q188" s="794" t="s">
        <v>179</v>
      </c>
      <c r="R188" s="794" t="s">
        <v>1626</v>
      </c>
      <c r="S188" s="794" t="s">
        <v>1627</v>
      </c>
      <c r="T188" s="794" t="s">
        <v>705</v>
      </c>
      <c r="U188" s="798" t="s">
        <v>1628</v>
      </c>
      <c r="V188" s="794" t="s">
        <v>1629</v>
      </c>
      <c r="W188" s="887">
        <v>35000000</v>
      </c>
      <c r="X188" s="794" t="s">
        <v>1630</v>
      </c>
      <c r="Y188" s="796" t="s">
        <v>1617</v>
      </c>
    </row>
    <row r="189" spans="1:25" x14ac:dyDescent="0.2">
      <c r="A189" s="993"/>
      <c r="B189" s="794"/>
      <c r="C189" s="794"/>
      <c r="D189" s="794"/>
      <c r="E189" s="794"/>
      <c r="F189" s="795"/>
      <c r="G189" s="796"/>
      <c r="H189" s="794"/>
      <c r="I189" s="796"/>
      <c r="J189" s="984"/>
      <c r="K189" s="984"/>
      <c r="L189" s="794"/>
      <c r="M189" s="794"/>
      <c r="N189" s="794"/>
      <c r="O189" s="794"/>
      <c r="P189" s="795"/>
      <c r="Q189" s="796"/>
      <c r="R189" s="981"/>
      <c r="S189" s="794"/>
      <c r="T189" s="802"/>
      <c r="U189" s="802"/>
      <c r="V189" s="802"/>
      <c r="W189" s="795"/>
      <c r="X189" s="802"/>
      <c r="Y189" s="802"/>
    </row>
    <row r="190" spans="1:25" x14ac:dyDescent="0.2">
      <c r="A190" s="989"/>
      <c r="B190" s="798"/>
      <c r="C190" s="798"/>
      <c r="D190" s="798"/>
      <c r="E190" s="798"/>
      <c r="F190" s="799"/>
      <c r="G190" s="798"/>
      <c r="H190" s="798"/>
      <c r="I190" s="798"/>
      <c r="J190" s="800"/>
      <c r="K190" s="800"/>
      <c r="L190" s="798"/>
      <c r="M190" s="798"/>
      <c r="N190" s="798"/>
      <c r="O190" s="798"/>
      <c r="P190" s="799"/>
      <c r="Q190" s="798"/>
      <c r="R190" s="800"/>
      <c r="S190" s="798"/>
      <c r="T190" s="797"/>
      <c r="U190" s="798"/>
      <c r="V190" s="798"/>
      <c r="W190" s="799"/>
      <c r="X190" s="798"/>
      <c r="Y190" s="798"/>
    </row>
    <row r="191" spans="1:25" ht="45" x14ac:dyDescent="0.2">
      <c r="A191" s="803" t="s">
        <v>1636</v>
      </c>
      <c r="B191" s="794" t="s">
        <v>1046</v>
      </c>
      <c r="C191" s="794" t="s">
        <v>1046</v>
      </c>
      <c r="D191" s="794" t="s">
        <v>6</v>
      </c>
      <c r="E191" s="794" t="s">
        <v>1501</v>
      </c>
      <c r="F191" s="887">
        <v>140000000</v>
      </c>
      <c r="G191" s="796" t="s">
        <v>179</v>
      </c>
      <c r="H191" s="796" t="s">
        <v>1518</v>
      </c>
      <c r="I191" s="796" t="s">
        <v>179</v>
      </c>
      <c r="J191" s="794" t="s">
        <v>179</v>
      </c>
      <c r="K191" s="794" t="s">
        <v>179</v>
      </c>
      <c r="L191" s="119" t="s">
        <v>1623</v>
      </c>
      <c r="M191" s="798" t="s">
        <v>1623</v>
      </c>
      <c r="N191" s="794" t="s">
        <v>1624</v>
      </c>
      <c r="O191" s="794" t="s">
        <v>1625</v>
      </c>
      <c r="P191" s="887">
        <v>140000000</v>
      </c>
      <c r="Q191" s="794" t="s">
        <v>179</v>
      </c>
      <c r="R191" s="794" t="s">
        <v>1626</v>
      </c>
      <c r="S191" s="794" t="s">
        <v>1627</v>
      </c>
      <c r="T191" s="794" t="s">
        <v>705</v>
      </c>
      <c r="U191" s="798" t="s">
        <v>1628</v>
      </c>
      <c r="V191" s="794" t="s">
        <v>1629</v>
      </c>
      <c r="W191" s="887">
        <v>140000000</v>
      </c>
      <c r="X191" s="794" t="s">
        <v>1630</v>
      </c>
      <c r="Y191" s="796" t="s">
        <v>1617</v>
      </c>
    </row>
    <row r="192" spans="1:25" x14ac:dyDescent="0.2">
      <c r="A192" s="796"/>
      <c r="B192" s="794"/>
      <c r="C192" s="794"/>
      <c r="D192" s="794"/>
      <c r="E192" s="794"/>
      <c r="F192" s="795"/>
      <c r="G192" s="796"/>
      <c r="H192" s="794"/>
      <c r="I192" s="794"/>
      <c r="J192" s="794"/>
      <c r="K192" s="794"/>
      <c r="L192" s="794"/>
      <c r="M192" s="794"/>
      <c r="N192" s="794"/>
      <c r="O192" s="794"/>
      <c r="P192" s="795"/>
      <c r="Q192" s="794"/>
      <c r="R192" s="994"/>
      <c r="S192" s="794"/>
      <c r="T192" s="802"/>
      <c r="U192" s="802"/>
      <c r="V192" s="802"/>
      <c r="W192" s="795"/>
      <c r="X192" s="802"/>
      <c r="Y192" s="802"/>
    </row>
    <row r="193" spans="1:25" x14ac:dyDescent="0.2">
      <c r="A193" s="794"/>
      <c r="B193" s="798"/>
      <c r="C193" s="798"/>
      <c r="D193" s="798"/>
      <c r="E193" s="798"/>
      <c r="F193" s="799"/>
      <c r="G193" s="798"/>
      <c r="H193" s="798"/>
      <c r="I193" s="798"/>
      <c r="J193" s="800"/>
      <c r="K193" s="800"/>
      <c r="L193" s="798"/>
      <c r="M193" s="798"/>
      <c r="N193" s="798"/>
      <c r="O193" s="798"/>
      <c r="P193" s="799"/>
      <c r="Q193" s="798"/>
      <c r="R193" s="800"/>
      <c r="S193" s="798"/>
      <c r="T193" s="797"/>
      <c r="U193" s="798"/>
      <c r="V193" s="798"/>
      <c r="W193" s="799"/>
      <c r="X193" s="798"/>
      <c r="Y193" s="798"/>
    </row>
    <row r="194" spans="1:25" ht="45" x14ac:dyDescent="0.2">
      <c r="A194" s="803" t="s">
        <v>1637</v>
      </c>
      <c r="B194" s="794" t="s">
        <v>1026</v>
      </c>
      <c r="C194" s="794" t="s">
        <v>1026</v>
      </c>
      <c r="D194" s="794" t="s">
        <v>6</v>
      </c>
      <c r="E194" s="794" t="s">
        <v>1501</v>
      </c>
      <c r="F194" s="887">
        <v>30000000</v>
      </c>
      <c r="G194" s="796" t="s">
        <v>179</v>
      </c>
      <c r="H194" s="796" t="s">
        <v>1518</v>
      </c>
      <c r="I194" s="796" t="s">
        <v>179</v>
      </c>
      <c r="J194" s="794" t="s">
        <v>179</v>
      </c>
      <c r="K194" s="794" t="s">
        <v>179</v>
      </c>
      <c r="L194" s="119" t="s">
        <v>1623</v>
      </c>
      <c r="M194" s="798" t="s">
        <v>1623</v>
      </c>
      <c r="N194" s="794" t="s">
        <v>1624</v>
      </c>
      <c r="O194" s="794" t="s">
        <v>1625</v>
      </c>
      <c r="P194" s="887">
        <v>30000000</v>
      </c>
      <c r="Q194" s="794" t="s">
        <v>179</v>
      </c>
      <c r="R194" s="794" t="s">
        <v>1626</v>
      </c>
      <c r="S194" s="794" t="s">
        <v>1627</v>
      </c>
      <c r="T194" s="794" t="s">
        <v>705</v>
      </c>
      <c r="U194" s="798" t="s">
        <v>1628</v>
      </c>
      <c r="V194" s="794" t="s">
        <v>1629</v>
      </c>
      <c r="W194" s="887">
        <v>30000000</v>
      </c>
      <c r="X194" s="794" t="s">
        <v>1630</v>
      </c>
      <c r="Y194" s="796" t="s">
        <v>1638</v>
      </c>
    </row>
    <row r="195" spans="1:25" x14ac:dyDescent="0.2">
      <c r="A195" s="796"/>
      <c r="B195" s="794"/>
      <c r="C195" s="794"/>
      <c r="D195" s="794"/>
      <c r="E195" s="794"/>
      <c r="F195" s="795"/>
      <c r="G195" s="796"/>
      <c r="H195" s="794"/>
      <c r="I195" s="794"/>
      <c r="J195" s="794"/>
      <c r="K195" s="794"/>
      <c r="L195" s="794"/>
      <c r="M195" s="794"/>
      <c r="N195" s="794"/>
      <c r="O195" s="794"/>
      <c r="P195" s="795"/>
      <c r="Q195" s="794"/>
      <c r="R195" s="994"/>
      <c r="S195" s="794"/>
      <c r="T195" s="802"/>
      <c r="U195" s="802"/>
      <c r="V195" s="802"/>
      <c r="W195" s="795"/>
      <c r="X195" s="802"/>
      <c r="Y195" s="802"/>
    </row>
    <row r="196" spans="1:25" x14ac:dyDescent="0.2">
      <c r="A196" s="798"/>
      <c r="B196" s="798"/>
      <c r="C196" s="798"/>
      <c r="D196" s="798"/>
      <c r="E196" s="798"/>
      <c r="F196" s="799"/>
      <c r="G196" s="798"/>
      <c r="H196" s="798"/>
      <c r="I196" s="798"/>
      <c r="J196" s="800"/>
      <c r="K196" s="800"/>
      <c r="L196" s="798"/>
      <c r="M196" s="798"/>
      <c r="N196" s="798"/>
      <c r="O196" s="798"/>
      <c r="P196" s="799"/>
      <c r="Q196" s="798"/>
      <c r="R196" s="800"/>
      <c r="S196" s="798"/>
      <c r="T196" s="797"/>
      <c r="U196" s="798"/>
      <c r="V196" s="798"/>
      <c r="W196" s="799"/>
      <c r="X196" s="798"/>
      <c r="Y196" s="798"/>
    </row>
    <row r="197" spans="1:25" ht="45" x14ac:dyDescent="0.2">
      <c r="A197" s="939" t="s">
        <v>1639</v>
      </c>
      <c r="B197" s="794" t="s">
        <v>1042</v>
      </c>
      <c r="C197" s="794" t="s">
        <v>1042</v>
      </c>
      <c r="D197" s="794" t="s">
        <v>6</v>
      </c>
      <c r="E197" s="794" t="s">
        <v>1501</v>
      </c>
      <c r="F197" s="887">
        <v>34000000</v>
      </c>
      <c r="G197" s="796" t="s">
        <v>179</v>
      </c>
      <c r="H197" s="796" t="s">
        <v>1518</v>
      </c>
      <c r="I197" s="796" t="s">
        <v>179</v>
      </c>
      <c r="J197" s="794" t="s">
        <v>179</v>
      </c>
      <c r="K197" s="794" t="s">
        <v>179</v>
      </c>
      <c r="L197" s="119" t="s">
        <v>1623</v>
      </c>
      <c r="M197" s="798" t="s">
        <v>1623</v>
      </c>
      <c r="N197" s="794" t="s">
        <v>1624</v>
      </c>
      <c r="O197" s="794" t="s">
        <v>1625</v>
      </c>
      <c r="P197" s="887">
        <v>34000000</v>
      </c>
      <c r="Q197" s="794" t="s">
        <v>179</v>
      </c>
      <c r="R197" s="794" t="s">
        <v>1626</v>
      </c>
      <c r="S197" s="794" t="s">
        <v>1627</v>
      </c>
      <c r="T197" s="794" t="s">
        <v>705</v>
      </c>
      <c r="U197" s="798" t="s">
        <v>1628</v>
      </c>
      <c r="V197" s="794" t="s">
        <v>1629</v>
      </c>
      <c r="W197" s="887">
        <v>34000000</v>
      </c>
      <c r="X197" s="794" t="s">
        <v>1630</v>
      </c>
      <c r="Y197" s="796" t="s">
        <v>1617</v>
      </c>
    </row>
    <row r="198" spans="1:25" x14ac:dyDescent="0.2">
      <c r="A198" s="939"/>
      <c r="B198" s="794"/>
      <c r="C198" s="794"/>
      <c r="D198" s="794"/>
      <c r="E198" s="794"/>
      <c r="F198" s="795"/>
      <c r="G198" s="796"/>
      <c r="H198" s="794"/>
      <c r="I198" s="794"/>
      <c r="J198" s="794"/>
      <c r="K198" s="794"/>
      <c r="L198" s="794"/>
      <c r="M198" s="794"/>
      <c r="N198" s="794"/>
      <c r="O198" s="794"/>
      <c r="P198" s="795"/>
      <c r="Q198" s="794"/>
      <c r="R198" s="994"/>
      <c r="S198" s="794"/>
      <c r="T198" s="802"/>
      <c r="U198" s="802"/>
      <c r="V198" s="802"/>
      <c r="W198" s="795"/>
      <c r="X198" s="802"/>
      <c r="Y198" s="802"/>
    </row>
    <row r="199" spans="1:25" x14ac:dyDescent="0.2">
      <c r="A199" s="798"/>
      <c r="B199" s="798"/>
      <c r="C199" s="798"/>
      <c r="D199" s="798"/>
      <c r="E199" s="798"/>
      <c r="F199" s="799"/>
      <c r="G199" s="798"/>
      <c r="H199" s="798"/>
      <c r="I199" s="798"/>
      <c r="J199" s="800"/>
      <c r="K199" s="800"/>
      <c r="L199" s="798"/>
      <c r="M199" s="798"/>
      <c r="N199" s="798"/>
      <c r="O199" s="798"/>
      <c r="P199" s="799"/>
      <c r="Q199" s="798"/>
      <c r="R199" s="800"/>
      <c r="S199" s="798"/>
      <c r="T199" s="797"/>
      <c r="U199" s="798"/>
      <c r="V199" s="798"/>
      <c r="W199" s="799"/>
      <c r="X199" s="798"/>
      <c r="Y199" s="798"/>
    </row>
    <row r="200" spans="1:25" ht="45" x14ac:dyDescent="0.2">
      <c r="A200" s="803" t="s">
        <v>1640</v>
      </c>
      <c r="B200" s="794" t="s">
        <v>1039</v>
      </c>
      <c r="C200" s="794" t="s">
        <v>1039</v>
      </c>
      <c r="D200" s="794" t="s">
        <v>6</v>
      </c>
      <c r="E200" s="794" t="s">
        <v>1501</v>
      </c>
      <c r="F200" s="887">
        <v>15000000</v>
      </c>
      <c r="G200" s="796" t="s">
        <v>179</v>
      </c>
      <c r="H200" s="796" t="s">
        <v>1518</v>
      </c>
      <c r="I200" s="796" t="s">
        <v>179</v>
      </c>
      <c r="J200" s="794" t="s">
        <v>179</v>
      </c>
      <c r="K200" s="794" t="s">
        <v>179</v>
      </c>
      <c r="L200" s="119" t="s">
        <v>1623</v>
      </c>
      <c r="M200" s="798" t="s">
        <v>1623</v>
      </c>
      <c r="N200" s="794" t="s">
        <v>1624</v>
      </c>
      <c r="O200" s="794" t="s">
        <v>1625</v>
      </c>
      <c r="P200" s="887">
        <v>15000000</v>
      </c>
      <c r="Q200" s="794" t="s">
        <v>179</v>
      </c>
      <c r="R200" s="794" t="s">
        <v>1626</v>
      </c>
      <c r="S200" s="794" t="s">
        <v>1627</v>
      </c>
      <c r="T200" s="794" t="s">
        <v>705</v>
      </c>
      <c r="U200" s="798" t="s">
        <v>1628</v>
      </c>
      <c r="V200" s="794" t="s">
        <v>1629</v>
      </c>
      <c r="W200" s="887">
        <v>15000000</v>
      </c>
      <c r="X200" s="794" t="s">
        <v>1630</v>
      </c>
      <c r="Y200" s="796" t="s">
        <v>1641</v>
      </c>
    </row>
    <row r="201" spans="1:25" x14ac:dyDescent="0.2">
      <c r="A201" s="796"/>
      <c r="B201" s="794"/>
      <c r="C201" s="794"/>
      <c r="D201" s="794"/>
      <c r="E201" s="794"/>
      <c r="F201" s="795"/>
      <c r="G201" s="796"/>
      <c r="H201" s="794"/>
      <c r="I201" s="794"/>
      <c r="J201" s="794"/>
      <c r="K201" s="794"/>
      <c r="L201" s="794"/>
      <c r="M201" s="794"/>
      <c r="N201" s="794"/>
      <c r="O201" s="794"/>
      <c r="P201" s="795"/>
      <c r="Q201" s="794"/>
      <c r="R201" s="994"/>
      <c r="S201" s="794"/>
      <c r="T201" s="802"/>
      <c r="U201" s="802"/>
      <c r="V201" s="802"/>
      <c r="W201" s="795"/>
      <c r="X201" s="802"/>
      <c r="Y201" s="802"/>
    </row>
    <row r="202" spans="1:25" x14ac:dyDescent="0.2">
      <c r="A202" s="796"/>
      <c r="B202" s="798"/>
      <c r="C202" s="798"/>
      <c r="D202" s="798"/>
      <c r="E202" s="798"/>
      <c r="F202" s="799"/>
      <c r="G202" s="798"/>
      <c r="H202" s="798"/>
      <c r="I202" s="798"/>
      <c r="J202" s="800"/>
      <c r="K202" s="800"/>
      <c r="L202" s="798"/>
      <c r="M202" s="798"/>
      <c r="N202" s="798"/>
      <c r="O202" s="798"/>
      <c r="P202" s="799"/>
      <c r="Q202" s="798"/>
      <c r="R202" s="800"/>
      <c r="S202" s="798"/>
      <c r="T202" s="797"/>
      <c r="U202" s="798"/>
      <c r="V202" s="798"/>
      <c r="W202" s="799"/>
      <c r="X202" s="798"/>
      <c r="Y202" s="798"/>
    </row>
    <row r="203" spans="1:25" ht="45" x14ac:dyDescent="0.2">
      <c r="A203" s="939" t="s">
        <v>1642</v>
      </c>
      <c r="B203" s="794" t="s">
        <v>1039</v>
      </c>
      <c r="C203" s="794" t="s">
        <v>1039</v>
      </c>
      <c r="D203" s="794" t="s">
        <v>6</v>
      </c>
      <c r="E203" s="794" t="s">
        <v>1501</v>
      </c>
      <c r="F203" s="887">
        <v>60000000</v>
      </c>
      <c r="G203" s="796" t="s">
        <v>179</v>
      </c>
      <c r="H203" s="796" t="s">
        <v>1518</v>
      </c>
      <c r="I203" s="796" t="s">
        <v>179</v>
      </c>
      <c r="J203" s="794" t="s">
        <v>179</v>
      </c>
      <c r="K203" s="794" t="s">
        <v>179</v>
      </c>
      <c r="L203" s="119" t="s">
        <v>1623</v>
      </c>
      <c r="M203" s="798" t="s">
        <v>1623</v>
      </c>
      <c r="N203" s="794" t="s">
        <v>1624</v>
      </c>
      <c r="O203" s="794" t="s">
        <v>1625</v>
      </c>
      <c r="P203" s="887">
        <v>60000000</v>
      </c>
      <c r="Q203" s="794" t="s">
        <v>179</v>
      </c>
      <c r="R203" s="794" t="s">
        <v>1626</v>
      </c>
      <c r="S203" s="794" t="s">
        <v>1627</v>
      </c>
      <c r="T203" s="794" t="s">
        <v>705</v>
      </c>
      <c r="U203" s="798" t="s">
        <v>1628</v>
      </c>
      <c r="V203" s="794" t="s">
        <v>1629</v>
      </c>
      <c r="W203" s="887">
        <v>60000000</v>
      </c>
      <c r="X203" s="794" t="s">
        <v>1630</v>
      </c>
      <c r="Y203" s="796" t="s">
        <v>1641</v>
      </c>
    </row>
    <row r="204" spans="1:25" x14ac:dyDescent="0.2">
      <c r="A204" s="939"/>
      <c r="B204" s="794"/>
      <c r="C204" s="794"/>
      <c r="D204" s="794"/>
      <c r="E204" s="794"/>
      <c r="F204" s="795"/>
      <c r="G204" s="796"/>
      <c r="H204" s="794"/>
      <c r="I204" s="794"/>
      <c r="J204" s="794"/>
      <c r="K204" s="794"/>
      <c r="L204" s="794"/>
      <c r="M204" s="794"/>
      <c r="N204" s="794"/>
      <c r="O204" s="794"/>
      <c r="P204" s="795"/>
      <c r="Q204" s="794"/>
      <c r="R204" s="994"/>
      <c r="S204" s="794"/>
      <c r="T204" s="802"/>
      <c r="U204" s="802"/>
      <c r="V204" s="802"/>
      <c r="W204" s="795"/>
      <c r="X204" s="802"/>
      <c r="Y204" s="802"/>
    </row>
    <row r="205" spans="1:25" x14ac:dyDescent="0.2">
      <c r="A205" s="798"/>
      <c r="B205" s="798"/>
      <c r="C205" s="798"/>
      <c r="D205" s="798"/>
      <c r="E205" s="798"/>
      <c r="F205" s="799"/>
      <c r="G205" s="798"/>
      <c r="H205" s="798"/>
      <c r="I205" s="798"/>
      <c r="J205" s="800"/>
      <c r="K205" s="800"/>
      <c r="L205" s="798"/>
      <c r="M205" s="798"/>
      <c r="N205" s="798"/>
      <c r="O205" s="798"/>
      <c r="P205" s="799"/>
      <c r="Q205" s="798"/>
      <c r="R205" s="800"/>
      <c r="S205" s="798"/>
      <c r="T205" s="797"/>
      <c r="U205" s="798"/>
      <c r="V205" s="798"/>
      <c r="W205" s="799"/>
      <c r="X205" s="798"/>
      <c r="Y205" s="798"/>
    </row>
    <row r="206" spans="1:25" ht="45" x14ac:dyDescent="0.2">
      <c r="A206" s="965" t="s">
        <v>1643</v>
      </c>
      <c r="B206" s="794" t="s">
        <v>1026</v>
      </c>
      <c r="C206" s="794" t="s">
        <v>1026</v>
      </c>
      <c r="D206" s="794" t="s">
        <v>6</v>
      </c>
      <c r="E206" s="794" t="s">
        <v>1501</v>
      </c>
      <c r="F206" s="887">
        <v>45000000</v>
      </c>
      <c r="G206" s="796" t="s">
        <v>179</v>
      </c>
      <c r="H206" s="796" t="s">
        <v>1518</v>
      </c>
      <c r="I206" s="796" t="s">
        <v>179</v>
      </c>
      <c r="J206" s="794" t="s">
        <v>179</v>
      </c>
      <c r="K206" s="794" t="s">
        <v>179</v>
      </c>
      <c r="L206" s="119" t="s">
        <v>1623</v>
      </c>
      <c r="M206" s="798" t="s">
        <v>1623</v>
      </c>
      <c r="N206" s="794" t="s">
        <v>1624</v>
      </c>
      <c r="O206" s="794" t="s">
        <v>1625</v>
      </c>
      <c r="P206" s="887">
        <v>45000000</v>
      </c>
      <c r="Q206" s="794" t="s">
        <v>179</v>
      </c>
      <c r="R206" s="794" t="s">
        <v>1626</v>
      </c>
      <c r="S206" s="794" t="s">
        <v>1627</v>
      </c>
      <c r="T206" s="794" t="s">
        <v>705</v>
      </c>
      <c r="U206" s="798" t="s">
        <v>1628</v>
      </c>
      <c r="V206" s="794" t="s">
        <v>1629</v>
      </c>
      <c r="W206" s="887">
        <v>45000000</v>
      </c>
      <c r="X206" s="794" t="s">
        <v>1630</v>
      </c>
      <c r="Y206" s="796" t="s">
        <v>1617</v>
      </c>
    </row>
    <row r="207" spans="1:25" x14ac:dyDescent="0.2">
      <c r="A207" s="966"/>
      <c r="B207" s="794"/>
      <c r="C207" s="794"/>
      <c r="D207" s="794"/>
      <c r="E207" s="794"/>
      <c r="F207" s="795"/>
      <c r="G207" s="796"/>
      <c r="H207" s="794"/>
      <c r="I207" s="794"/>
      <c r="J207" s="794"/>
      <c r="K207" s="794"/>
      <c r="L207" s="794"/>
      <c r="M207" s="794"/>
      <c r="N207" s="794"/>
      <c r="O207" s="794"/>
      <c r="P207" s="795"/>
      <c r="Q207" s="794"/>
      <c r="R207" s="994"/>
      <c r="S207" s="794"/>
      <c r="T207" s="802"/>
      <c r="U207" s="802"/>
      <c r="V207" s="802"/>
      <c r="W207" s="795"/>
      <c r="X207" s="802"/>
      <c r="Y207" s="802"/>
    </row>
    <row r="208" spans="1:25" x14ac:dyDescent="0.2">
      <c r="A208" s="939"/>
      <c r="B208" s="794"/>
      <c r="C208" s="794"/>
      <c r="D208" s="794"/>
      <c r="E208" s="794"/>
      <c r="F208" s="795"/>
      <c r="G208" s="796"/>
      <c r="H208" s="794"/>
      <c r="I208" s="794"/>
      <c r="J208" s="794"/>
      <c r="K208" s="794"/>
      <c r="L208" s="794"/>
      <c r="M208" s="794"/>
      <c r="N208" s="794"/>
      <c r="O208" s="794"/>
      <c r="P208" s="795"/>
      <c r="Q208" s="794"/>
      <c r="R208" s="994"/>
      <c r="S208" s="794"/>
      <c r="T208" s="802"/>
      <c r="U208" s="802"/>
      <c r="V208" s="802"/>
      <c r="W208" s="795"/>
      <c r="X208" s="802"/>
      <c r="Y208" s="802"/>
    </row>
    <row r="209" spans="1:25" ht="45" x14ac:dyDescent="0.2">
      <c r="A209" s="939" t="s">
        <v>1644</v>
      </c>
      <c r="B209" s="794" t="s">
        <v>1026</v>
      </c>
      <c r="C209" s="794" t="s">
        <v>1026</v>
      </c>
      <c r="D209" s="794" t="s">
        <v>6</v>
      </c>
      <c r="E209" s="794" t="s">
        <v>1501</v>
      </c>
      <c r="F209" s="887">
        <v>5000000</v>
      </c>
      <c r="G209" s="796" t="s">
        <v>179</v>
      </c>
      <c r="H209" s="796" t="s">
        <v>1518</v>
      </c>
      <c r="I209" s="796" t="s">
        <v>179</v>
      </c>
      <c r="J209" s="794" t="s">
        <v>179</v>
      </c>
      <c r="K209" s="794" t="s">
        <v>179</v>
      </c>
      <c r="L209" s="119" t="s">
        <v>1623</v>
      </c>
      <c r="M209" s="798" t="s">
        <v>1623</v>
      </c>
      <c r="N209" s="794" t="s">
        <v>1624</v>
      </c>
      <c r="O209" s="794" t="s">
        <v>1625</v>
      </c>
      <c r="P209" s="887">
        <v>5000000</v>
      </c>
      <c r="Q209" s="794" t="s">
        <v>179</v>
      </c>
      <c r="R209" s="794" t="s">
        <v>1626</v>
      </c>
      <c r="S209" s="794" t="s">
        <v>1627</v>
      </c>
      <c r="T209" s="794" t="s">
        <v>705</v>
      </c>
      <c r="U209" s="798" t="s">
        <v>1628</v>
      </c>
      <c r="V209" s="794" t="s">
        <v>1629</v>
      </c>
      <c r="W209" s="887">
        <v>5000000</v>
      </c>
      <c r="X209" s="794" t="s">
        <v>1630</v>
      </c>
      <c r="Y209" s="796" t="s">
        <v>1617</v>
      </c>
    </row>
    <row r="210" spans="1:25" x14ac:dyDescent="0.2">
      <c r="A210" s="939"/>
      <c r="B210" s="794"/>
      <c r="C210" s="794"/>
      <c r="D210" s="794"/>
      <c r="E210" s="794"/>
      <c r="F210" s="795"/>
      <c r="G210" s="796"/>
      <c r="H210" s="794"/>
      <c r="I210" s="794"/>
      <c r="J210" s="984"/>
      <c r="K210" s="984"/>
      <c r="L210" s="794"/>
      <c r="M210" s="794"/>
      <c r="N210" s="794"/>
      <c r="O210" s="794"/>
      <c r="P210" s="795"/>
      <c r="Q210" s="794"/>
      <c r="R210" s="994"/>
      <c r="S210" s="794"/>
      <c r="T210" s="802"/>
      <c r="U210" s="802"/>
      <c r="V210" s="802"/>
      <c r="W210" s="795"/>
      <c r="X210" s="802"/>
      <c r="Y210" s="802"/>
    </row>
    <row r="211" spans="1:25" x14ac:dyDescent="0.2">
      <c r="A211" s="965"/>
      <c r="B211" s="794"/>
      <c r="C211" s="794"/>
      <c r="D211" s="794"/>
      <c r="E211" s="794"/>
      <c r="F211" s="795"/>
      <c r="G211" s="796"/>
      <c r="H211" s="794"/>
      <c r="I211" s="794"/>
      <c r="J211" s="984"/>
      <c r="K211" s="984"/>
      <c r="L211" s="794"/>
      <c r="M211" s="794"/>
      <c r="N211" s="794"/>
      <c r="O211" s="794"/>
      <c r="P211" s="795"/>
      <c r="Q211" s="794"/>
      <c r="R211" s="994"/>
      <c r="S211" s="794"/>
      <c r="T211" s="802"/>
      <c r="U211" s="802"/>
      <c r="V211" s="802"/>
      <c r="W211" s="795"/>
      <c r="X211" s="802"/>
      <c r="Y211" s="802"/>
    </row>
    <row r="212" spans="1:25" ht="45" x14ac:dyDescent="0.2">
      <c r="A212" s="939" t="s">
        <v>1645</v>
      </c>
      <c r="B212" s="794" t="s">
        <v>1046</v>
      </c>
      <c r="C212" s="794" t="s">
        <v>1046</v>
      </c>
      <c r="D212" s="794" t="s">
        <v>6</v>
      </c>
      <c r="E212" s="794" t="s">
        <v>1501</v>
      </c>
      <c r="F212" s="887">
        <v>40000000</v>
      </c>
      <c r="G212" s="796" t="s">
        <v>179</v>
      </c>
      <c r="H212" s="796" t="s">
        <v>1518</v>
      </c>
      <c r="I212" s="796" t="s">
        <v>179</v>
      </c>
      <c r="J212" s="794" t="s">
        <v>179</v>
      </c>
      <c r="K212" s="794" t="s">
        <v>179</v>
      </c>
      <c r="L212" s="119" t="s">
        <v>1623</v>
      </c>
      <c r="M212" s="798" t="s">
        <v>1623</v>
      </c>
      <c r="N212" s="794" t="s">
        <v>1624</v>
      </c>
      <c r="O212" s="794" t="s">
        <v>1625</v>
      </c>
      <c r="P212" s="887">
        <v>40000000</v>
      </c>
      <c r="Q212" s="794" t="s">
        <v>179</v>
      </c>
      <c r="R212" s="794" t="s">
        <v>1626</v>
      </c>
      <c r="S212" s="794" t="s">
        <v>1627</v>
      </c>
      <c r="T212" s="794" t="s">
        <v>705</v>
      </c>
      <c r="U212" s="798" t="s">
        <v>1628</v>
      </c>
      <c r="V212" s="794" t="s">
        <v>1629</v>
      </c>
      <c r="W212" s="887">
        <v>40000000</v>
      </c>
      <c r="X212" s="794" t="s">
        <v>1630</v>
      </c>
      <c r="Y212" s="796" t="s">
        <v>1617</v>
      </c>
    </row>
    <row r="213" spans="1:25" x14ac:dyDescent="0.2">
      <c r="A213" s="939"/>
      <c r="B213" s="794"/>
      <c r="C213" s="794"/>
      <c r="D213" s="794"/>
      <c r="E213" s="794"/>
      <c r="F213" s="795"/>
      <c r="G213" s="796"/>
      <c r="H213" s="794"/>
      <c r="I213" s="794"/>
      <c r="J213" s="794"/>
      <c r="K213" s="794"/>
      <c r="L213" s="794"/>
      <c r="M213" s="794"/>
      <c r="N213" s="794"/>
      <c r="O213" s="794"/>
      <c r="P213" s="795"/>
      <c r="Q213" s="794"/>
      <c r="R213" s="994"/>
      <c r="S213" s="794"/>
      <c r="T213" s="802"/>
      <c r="U213" s="802"/>
      <c r="V213" s="802"/>
      <c r="W213" s="795"/>
      <c r="X213" s="802"/>
      <c r="Y213" s="802"/>
    </row>
    <row r="214" spans="1:25" x14ac:dyDescent="0.2">
      <c r="A214" s="965"/>
      <c r="B214" s="794"/>
      <c r="C214" s="794"/>
      <c r="D214" s="794"/>
      <c r="E214" s="794"/>
      <c r="F214" s="795"/>
      <c r="G214" s="796"/>
      <c r="H214" s="794"/>
      <c r="I214" s="794"/>
      <c r="J214" s="984"/>
      <c r="K214" s="984"/>
      <c r="L214" s="794"/>
      <c r="M214" s="794"/>
      <c r="N214" s="794"/>
      <c r="O214" s="794"/>
      <c r="P214" s="795"/>
      <c r="Q214" s="794"/>
      <c r="R214" s="994"/>
      <c r="S214" s="794"/>
      <c r="T214" s="802"/>
      <c r="U214" s="802"/>
      <c r="V214" s="802"/>
      <c r="W214" s="795"/>
      <c r="X214" s="802"/>
      <c r="Y214" s="802"/>
    </row>
    <row r="215" spans="1:25" ht="45" x14ac:dyDescent="0.2">
      <c r="A215" s="939" t="s">
        <v>1616</v>
      </c>
      <c r="B215" s="798" t="s">
        <v>1541</v>
      </c>
      <c r="C215" s="798" t="s">
        <v>1541</v>
      </c>
      <c r="D215" s="794" t="s">
        <v>6</v>
      </c>
      <c r="E215" s="794" t="s">
        <v>1501</v>
      </c>
      <c r="F215" s="967">
        <v>81000000</v>
      </c>
      <c r="G215" s="796" t="s">
        <v>179</v>
      </c>
      <c r="H215" s="796" t="s">
        <v>1518</v>
      </c>
      <c r="I215" s="796" t="s">
        <v>179</v>
      </c>
      <c r="J215" s="794" t="s">
        <v>179</v>
      </c>
      <c r="K215" s="794" t="s">
        <v>179</v>
      </c>
      <c r="L215" s="119" t="s">
        <v>1623</v>
      </c>
      <c r="M215" s="798" t="s">
        <v>1623</v>
      </c>
      <c r="N215" s="794" t="s">
        <v>1624</v>
      </c>
      <c r="O215" s="794" t="s">
        <v>1625</v>
      </c>
      <c r="P215" s="967">
        <v>81000000</v>
      </c>
      <c r="Q215" s="794" t="s">
        <v>179</v>
      </c>
      <c r="R215" s="794" t="s">
        <v>1626</v>
      </c>
      <c r="S215" s="794" t="s">
        <v>1627</v>
      </c>
      <c r="T215" s="794" t="s">
        <v>705</v>
      </c>
      <c r="U215" s="798" t="s">
        <v>1628</v>
      </c>
      <c r="V215" s="794" t="s">
        <v>1629</v>
      </c>
      <c r="W215" s="967">
        <v>81000000</v>
      </c>
      <c r="X215" s="794" t="s">
        <v>1630</v>
      </c>
      <c r="Y215" s="796" t="s">
        <v>1617</v>
      </c>
    </row>
    <row r="216" spans="1:25" x14ac:dyDescent="0.2">
      <c r="A216" s="939"/>
      <c r="B216" s="798"/>
      <c r="C216" s="798"/>
      <c r="D216" s="798"/>
      <c r="E216" s="798"/>
      <c r="F216" s="799"/>
      <c r="G216" s="853"/>
      <c r="H216" s="798"/>
      <c r="I216" s="798"/>
      <c r="J216" s="800"/>
      <c r="K216" s="800"/>
      <c r="L216" s="798"/>
      <c r="M216" s="798"/>
      <c r="N216" s="798"/>
      <c r="O216" s="798"/>
      <c r="P216" s="799"/>
      <c r="Q216" s="798"/>
      <c r="R216" s="995"/>
      <c r="S216" s="798"/>
      <c r="T216" s="797"/>
      <c r="U216" s="797"/>
      <c r="V216" s="797"/>
      <c r="W216" s="799"/>
      <c r="X216" s="797"/>
      <c r="Y216" s="797"/>
    </row>
    <row r="217" spans="1:25" x14ac:dyDescent="0.2">
      <c r="A217" s="965"/>
      <c r="B217" s="798"/>
      <c r="C217" s="798"/>
      <c r="D217" s="798"/>
      <c r="E217" s="798"/>
      <c r="F217" s="799"/>
      <c r="G217" s="853"/>
      <c r="H217" s="798"/>
      <c r="I217" s="798"/>
      <c r="J217" s="800"/>
      <c r="K217" s="800"/>
      <c r="L217" s="798"/>
      <c r="M217" s="798"/>
      <c r="N217" s="798"/>
      <c r="O217" s="798"/>
      <c r="P217" s="799"/>
      <c r="Q217" s="798"/>
      <c r="R217" s="995"/>
      <c r="S217" s="798"/>
      <c r="T217" s="797"/>
      <c r="U217" s="797"/>
      <c r="V217" s="797"/>
      <c r="W217" s="799"/>
      <c r="X217" s="797"/>
      <c r="Y217" s="797"/>
    </row>
    <row r="218" spans="1:25" ht="45" x14ac:dyDescent="0.2">
      <c r="A218" s="939" t="s">
        <v>1646</v>
      </c>
      <c r="B218" s="794" t="s">
        <v>1026</v>
      </c>
      <c r="C218" s="794" t="s">
        <v>1026</v>
      </c>
      <c r="D218" s="794" t="s">
        <v>6</v>
      </c>
      <c r="E218" s="794" t="s">
        <v>1501</v>
      </c>
      <c r="F218" s="887">
        <v>20000000</v>
      </c>
      <c r="G218" s="796" t="s">
        <v>179</v>
      </c>
      <c r="H218" s="796" t="s">
        <v>1518</v>
      </c>
      <c r="I218" s="796" t="s">
        <v>179</v>
      </c>
      <c r="J218" s="794" t="s">
        <v>179</v>
      </c>
      <c r="K218" s="794" t="s">
        <v>179</v>
      </c>
      <c r="L218" s="119" t="s">
        <v>1623</v>
      </c>
      <c r="M218" s="798" t="s">
        <v>1623</v>
      </c>
      <c r="N218" s="794" t="s">
        <v>1624</v>
      </c>
      <c r="O218" s="794" t="s">
        <v>1625</v>
      </c>
      <c r="P218" s="887">
        <v>20000000</v>
      </c>
      <c r="Q218" s="794" t="s">
        <v>179</v>
      </c>
      <c r="R218" s="794" t="s">
        <v>1626</v>
      </c>
      <c r="S218" s="794" t="s">
        <v>1627</v>
      </c>
      <c r="T218" s="794" t="s">
        <v>705</v>
      </c>
      <c r="U218" s="798" t="s">
        <v>1628</v>
      </c>
      <c r="V218" s="794" t="s">
        <v>1629</v>
      </c>
      <c r="W218" s="887">
        <v>20000000</v>
      </c>
      <c r="X218" s="794" t="s">
        <v>1630</v>
      </c>
      <c r="Y218" s="796" t="s">
        <v>1647</v>
      </c>
    </row>
    <row r="219" spans="1:25" x14ac:dyDescent="0.2">
      <c r="A219" s="939"/>
      <c r="B219" s="794"/>
      <c r="C219" s="794"/>
      <c r="D219" s="794"/>
      <c r="E219" s="794"/>
      <c r="F219" s="887"/>
      <c r="G219" s="796"/>
      <c r="H219" s="796"/>
      <c r="I219" s="796"/>
      <c r="J219" s="984"/>
      <c r="K219" s="984"/>
      <c r="L219" s="798"/>
      <c r="M219" s="794"/>
      <c r="N219" s="794"/>
      <c r="O219" s="794"/>
      <c r="P219" s="887"/>
      <c r="Q219" s="794"/>
      <c r="R219" s="994"/>
      <c r="S219" s="794"/>
      <c r="T219" s="802"/>
      <c r="U219" s="797"/>
      <c r="V219" s="802"/>
      <c r="W219" s="887"/>
      <c r="X219" s="802"/>
      <c r="Y219" s="982"/>
    </row>
    <row r="220" spans="1:25" x14ac:dyDescent="0.2">
      <c r="A220" s="996"/>
      <c r="B220" s="794"/>
      <c r="C220" s="794"/>
      <c r="D220" s="794"/>
      <c r="E220" s="794"/>
      <c r="F220" s="887"/>
      <c r="G220" s="796"/>
      <c r="H220" s="796"/>
      <c r="I220" s="796"/>
      <c r="J220" s="984"/>
      <c r="K220" s="984"/>
      <c r="L220" s="119"/>
      <c r="M220" s="794"/>
      <c r="N220" s="794"/>
      <c r="O220" s="794"/>
      <c r="P220" s="887"/>
      <c r="Q220" s="794"/>
      <c r="R220" s="994"/>
      <c r="S220" s="794"/>
      <c r="T220" s="802"/>
      <c r="U220" s="797"/>
      <c r="V220" s="802"/>
      <c r="W220" s="887"/>
      <c r="X220" s="802"/>
      <c r="Y220" s="982"/>
    </row>
    <row r="221" spans="1:25" ht="45" x14ac:dyDescent="0.2">
      <c r="A221" s="939" t="s">
        <v>1648</v>
      </c>
      <c r="B221" s="794" t="s">
        <v>1026</v>
      </c>
      <c r="C221" s="794" t="s">
        <v>1026</v>
      </c>
      <c r="D221" s="794" t="s">
        <v>6</v>
      </c>
      <c r="E221" s="794" t="s">
        <v>1501</v>
      </c>
      <c r="F221" s="887">
        <v>35000000</v>
      </c>
      <c r="G221" s="796" t="s">
        <v>179</v>
      </c>
      <c r="H221" s="796" t="s">
        <v>1518</v>
      </c>
      <c r="I221" s="796" t="s">
        <v>179</v>
      </c>
      <c r="J221" s="794" t="s">
        <v>179</v>
      </c>
      <c r="K221" s="794" t="s">
        <v>179</v>
      </c>
      <c r="L221" s="119" t="s">
        <v>1623</v>
      </c>
      <c r="M221" s="798" t="s">
        <v>1623</v>
      </c>
      <c r="N221" s="794" t="s">
        <v>1624</v>
      </c>
      <c r="O221" s="794" t="s">
        <v>1625</v>
      </c>
      <c r="P221" s="887">
        <v>35000000</v>
      </c>
      <c r="Q221" s="794" t="s">
        <v>179</v>
      </c>
      <c r="R221" s="794" t="s">
        <v>1626</v>
      </c>
      <c r="S221" s="794" t="s">
        <v>1627</v>
      </c>
      <c r="T221" s="794" t="s">
        <v>705</v>
      </c>
      <c r="U221" s="798" t="s">
        <v>1628</v>
      </c>
      <c r="V221" s="794" t="s">
        <v>1629</v>
      </c>
      <c r="W221" s="887">
        <v>35000000</v>
      </c>
      <c r="X221" s="794" t="s">
        <v>1630</v>
      </c>
      <c r="Y221" s="796" t="s">
        <v>1619</v>
      </c>
    </row>
    <row r="222" spans="1:25" x14ac:dyDescent="0.2">
      <c r="A222" s="939"/>
      <c r="B222" s="794"/>
      <c r="C222" s="794"/>
      <c r="D222" s="794"/>
      <c r="E222" s="794"/>
      <c r="F222" s="795"/>
      <c r="G222" s="796"/>
      <c r="H222" s="794"/>
      <c r="I222" s="794"/>
      <c r="J222" s="984"/>
      <c r="K222" s="984"/>
      <c r="L222" s="794"/>
      <c r="M222" s="794"/>
      <c r="N222" s="794"/>
      <c r="O222" s="794"/>
      <c r="P222" s="795"/>
      <c r="Q222" s="794"/>
      <c r="R222" s="994"/>
      <c r="S222" s="794"/>
      <c r="T222" s="802"/>
      <c r="U222" s="802"/>
      <c r="V222" s="802"/>
      <c r="W222" s="795"/>
      <c r="X222" s="802"/>
      <c r="Y222" s="802"/>
    </row>
    <row r="223" spans="1:25" x14ac:dyDescent="0.2">
      <c r="A223" s="989"/>
      <c r="B223" s="794"/>
      <c r="C223" s="794"/>
      <c r="D223" s="794"/>
      <c r="E223" s="794"/>
      <c r="F223" s="795"/>
      <c r="G223" s="796"/>
      <c r="H223" s="794"/>
      <c r="I223" s="794"/>
      <c r="J223" s="984"/>
      <c r="K223" s="984"/>
      <c r="L223" s="794"/>
      <c r="M223" s="794"/>
      <c r="N223" s="794"/>
      <c r="O223" s="794"/>
      <c r="P223" s="795"/>
      <c r="Q223" s="794"/>
      <c r="R223" s="994"/>
      <c r="S223" s="794"/>
      <c r="T223" s="802"/>
      <c r="U223" s="802"/>
      <c r="V223" s="802"/>
      <c r="W223" s="795"/>
      <c r="X223" s="802"/>
      <c r="Y223" s="802"/>
    </row>
    <row r="224" spans="1:25" ht="45" x14ac:dyDescent="0.2">
      <c r="A224" s="965" t="s">
        <v>1649</v>
      </c>
      <c r="B224" s="794" t="s">
        <v>1026</v>
      </c>
      <c r="C224" s="794" t="s">
        <v>1026</v>
      </c>
      <c r="D224" s="794" t="s">
        <v>6</v>
      </c>
      <c r="E224" s="794" t="s">
        <v>1501</v>
      </c>
      <c r="F224" s="887">
        <v>10000000</v>
      </c>
      <c r="G224" s="796" t="s">
        <v>179</v>
      </c>
      <c r="H224" s="796" t="s">
        <v>1518</v>
      </c>
      <c r="I224" s="796" t="s">
        <v>179</v>
      </c>
      <c r="J224" s="794" t="s">
        <v>179</v>
      </c>
      <c r="K224" s="794" t="s">
        <v>179</v>
      </c>
      <c r="L224" s="119" t="s">
        <v>1623</v>
      </c>
      <c r="M224" s="798" t="s">
        <v>1623</v>
      </c>
      <c r="N224" s="794" t="s">
        <v>1624</v>
      </c>
      <c r="O224" s="794" t="s">
        <v>1625</v>
      </c>
      <c r="P224" s="887">
        <v>10000000</v>
      </c>
      <c r="Q224" s="794" t="s">
        <v>179</v>
      </c>
      <c r="R224" s="794" t="s">
        <v>1626</v>
      </c>
      <c r="S224" s="794" t="s">
        <v>1627</v>
      </c>
      <c r="T224" s="794" t="s">
        <v>705</v>
      </c>
      <c r="U224" s="798" t="s">
        <v>1628</v>
      </c>
      <c r="V224" s="794" t="s">
        <v>1629</v>
      </c>
      <c r="W224" s="887">
        <v>10000000</v>
      </c>
      <c r="X224" s="794" t="s">
        <v>1630</v>
      </c>
      <c r="Y224" s="796" t="s">
        <v>1647</v>
      </c>
    </row>
    <row r="225" spans="1:25" x14ac:dyDescent="0.2">
      <c r="A225" s="966"/>
      <c r="B225" s="794"/>
      <c r="C225" s="794"/>
      <c r="D225" s="794"/>
      <c r="E225" s="794"/>
      <c r="F225" s="795"/>
      <c r="G225" s="796"/>
      <c r="H225" s="794"/>
      <c r="I225" s="794"/>
      <c r="J225" s="984"/>
      <c r="K225" s="984"/>
      <c r="L225" s="794"/>
      <c r="M225" s="794"/>
      <c r="N225" s="794"/>
      <c r="O225" s="794"/>
      <c r="P225" s="795"/>
      <c r="Q225" s="794"/>
      <c r="R225" s="994"/>
      <c r="S225" s="794"/>
      <c r="T225" s="802"/>
      <c r="U225" s="802"/>
      <c r="V225" s="802"/>
      <c r="W225" s="795"/>
      <c r="X225" s="802"/>
      <c r="Y225" s="802"/>
    </row>
    <row r="226" spans="1:25" x14ac:dyDescent="0.2">
      <c r="A226" s="989"/>
      <c r="B226" s="798"/>
      <c r="C226" s="798"/>
      <c r="D226" s="798"/>
      <c r="E226" s="798"/>
      <c r="F226" s="799"/>
      <c r="G226" s="798"/>
      <c r="H226" s="798"/>
      <c r="I226" s="798"/>
      <c r="J226" s="800"/>
      <c r="K226" s="800"/>
      <c r="L226" s="798"/>
      <c r="M226" s="798"/>
      <c r="N226" s="798"/>
      <c r="O226" s="798"/>
      <c r="P226" s="799"/>
      <c r="Q226" s="798"/>
      <c r="R226" s="800"/>
      <c r="S226" s="798"/>
      <c r="T226" s="797"/>
      <c r="U226" s="798"/>
      <c r="V226" s="798"/>
      <c r="W226" s="799"/>
      <c r="X226" s="798"/>
      <c r="Y226" s="798"/>
    </row>
    <row r="227" spans="1:25" ht="45" x14ac:dyDescent="0.2">
      <c r="A227" s="939" t="s">
        <v>1650</v>
      </c>
      <c r="B227" s="798" t="s">
        <v>1026</v>
      </c>
      <c r="C227" s="798" t="s">
        <v>1026</v>
      </c>
      <c r="D227" s="794" t="s">
        <v>6</v>
      </c>
      <c r="E227" s="794" t="s">
        <v>1501</v>
      </c>
      <c r="F227" s="967">
        <v>10000000</v>
      </c>
      <c r="G227" s="796" t="s">
        <v>179</v>
      </c>
      <c r="H227" s="796" t="s">
        <v>1518</v>
      </c>
      <c r="I227" s="796" t="s">
        <v>179</v>
      </c>
      <c r="J227" s="794" t="s">
        <v>179</v>
      </c>
      <c r="K227" s="794" t="s">
        <v>179</v>
      </c>
      <c r="L227" s="119" t="s">
        <v>1623</v>
      </c>
      <c r="M227" s="798" t="s">
        <v>1623</v>
      </c>
      <c r="N227" s="794" t="s">
        <v>1624</v>
      </c>
      <c r="O227" s="794" t="s">
        <v>1625</v>
      </c>
      <c r="P227" s="967">
        <v>10000000</v>
      </c>
      <c r="Q227" s="794" t="s">
        <v>179</v>
      </c>
      <c r="R227" s="794" t="s">
        <v>1626</v>
      </c>
      <c r="S227" s="794" t="s">
        <v>1627</v>
      </c>
      <c r="T227" s="794" t="s">
        <v>705</v>
      </c>
      <c r="U227" s="798" t="s">
        <v>1628</v>
      </c>
      <c r="V227" s="794" t="s">
        <v>1629</v>
      </c>
      <c r="W227" s="967">
        <v>10000000</v>
      </c>
      <c r="X227" s="794" t="s">
        <v>1630</v>
      </c>
      <c r="Y227" s="796" t="s">
        <v>1651</v>
      </c>
    </row>
    <row r="228" spans="1:25" x14ac:dyDescent="0.2">
      <c r="A228" s="939"/>
      <c r="B228" s="798"/>
      <c r="C228" s="798"/>
      <c r="D228" s="798"/>
      <c r="E228" s="798"/>
      <c r="F228" s="799"/>
      <c r="G228" s="853"/>
      <c r="H228" s="798"/>
      <c r="I228" s="798"/>
      <c r="J228" s="800"/>
      <c r="K228" s="800"/>
      <c r="L228" s="798"/>
      <c r="M228" s="798"/>
      <c r="N228" s="798"/>
      <c r="O228" s="798"/>
      <c r="P228" s="799"/>
      <c r="Q228" s="798"/>
      <c r="R228" s="995"/>
      <c r="S228" s="798"/>
      <c r="T228" s="797"/>
      <c r="U228" s="797"/>
      <c r="V228" s="797"/>
      <c r="W228" s="799"/>
      <c r="X228" s="797"/>
      <c r="Y228" s="797"/>
    </row>
    <row r="229" spans="1:25" x14ac:dyDescent="0.2">
      <c r="A229" s="965"/>
      <c r="B229" s="798"/>
      <c r="C229" s="798"/>
      <c r="D229" s="798"/>
      <c r="E229" s="798"/>
      <c r="F229" s="799"/>
      <c r="G229" s="853"/>
      <c r="H229" s="798"/>
      <c r="I229" s="798"/>
      <c r="J229" s="800"/>
      <c r="K229" s="800"/>
      <c r="L229" s="798"/>
      <c r="M229" s="798"/>
      <c r="N229" s="798"/>
      <c r="O229" s="798"/>
      <c r="P229" s="799"/>
      <c r="Q229" s="798"/>
      <c r="R229" s="995"/>
      <c r="S229" s="798"/>
      <c r="T229" s="797"/>
      <c r="U229" s="797"/>
      <c r="V229" s="797"/>
      <c r="W229" s="799"/>
      <c r="X229" s="797"/>
      <c r="Y229" s="797"/>
    </row>
    <row r="230" spans="1:25" ht="45" x14ac:dyDescent="0.2">
      <c r="A230" s="939" t="s">
        <v>1652</v>
      </c>
      <c r="B230" s="798" t="s">
        <v>1541</v>
      </c>
      <c r="C230" s="798" t="s">
        <v>1541</v>
      </c>
      <c r="D230" s="794" t="s">
        <v>6</v>
      </c>
      <c r="E230" s="794" t="s">
        <v>1501</v>
      </c>
      <c r="F230" s="967">
        <v>60000000</v>
      </c>
      <c r="G230" s="796" t="s">
        <v>179</v>
      </c>
      <c r="H230" s="796" t="s">
        <v>1518</v>
      </c>
      <c r="I230" s="796" t="s">
        <v>179</v>
      </c>
      <c r="J230" s="794" t="s">
        <v>179</v>
      </c>
      <c r="K230" s="794" t="s">
        <v>179</v>
      </c>
      <c r="L230" s="119" t="s">
        <v>1623</v>
      </c>
      <c r="M230" s="798" t="s">
        <v>1623</v>
      </c>
      <c r="N230" s="794" t="s">
        <v>1624</v>
      </c>
      <c r="O230" s="794" t="s">
        <v>1625</v>
      </c>
      <c r="P230" s="967">
        <v>60000000</v>
      </c>
      <c r="Q230" s="794" t="s">
        <v>179</v>
      </c>
      <c r="R230" s="794" t="s">
        <v>1626</v>
      </c>
      <c r="S230" s="794" t="s">
        <v>1627</v>
      </c>
      <c r="T230" s="794" t="s">
        <v>705</v>
      </c>
      <c r="U230" s="798" t="s">
        <v>1628</v>
      </c>
      <c r="V230" s="794" t="s">
        <v>1629</v>
      </c>
      <c r="W230" s="967">
        <v>60000000</v>
      </c>
      <c r="X230" s="794" t="s">
        <v>1630</v>
      </c>
      <c r="Y230" s="796" t="s">
        <v>1647</v>
      </c>
    </row>
    <row r="231" spans="1:25" x14ac:dyDescent="0.2">
      <c r="A231" s="939"/>
      <c r="B231" s="798"/>
      <c r="C231" s="798"/>
      <c r="D231" s="798"/>
      <c r="E231" s="798"/>
      <c r="F231" s="799"/>
      <c r="G231" s="853"/>
      <c r="H231" s="798"/>
      <c r="I231" s="798"/>
      <c r="J231" s="800"/>
      <c r="K231" s="800"/>
      <c r="L231" s="798"/>
      <c r="M231" s="798"/>
      <c r="N231" s="798"/>
      <c r="O231" s="798"/>
      <c r="P231" s="799"/>
      <c r="Q231" s="798"/>
      <c r="R231" s="995"/>
      <c r="S231" s="798"/>
      <c r="T231" s="797"/>
      <c r="U231" s="797"/>
      <c r="V231" s="797"/>
      <c r="W231" s="799"/>
      <c r="X231" s="797"/>
      <c r="Y231" s="797"/>
    </row>
    <row r="232" spans="1:25" x14ac:dyDescent="0.2">
      <c r="A232" s="965"/>
      <c r="B232" s="798"/>
      <c r="C232" s="798"/>
      <c r="D232" s="798"/>
      <c r="E232" s="798"/>
      <c r="F232" s="799"/>
      <c r="G232" s="853"/>
      <c r="H232" s="798"/>
      <c r="I232" s="798"/>
      <c r="J232" s="800"/>
      <c r="K232" s="800"/>
      <c r="L232" s="798"/>
      <c r="M232" s="798"/>
      <c r="N232" s="798"/>
      <c r="O232" s="798"/>
      <c r="P232" s="799"/>
      <c r="Q232" s="798"/>
      <c r="R232" s="995"/>
      <c r="S232" s="798"/>
      <c r="T232" s="797"/>
      <c r="U232" s="797"/>
      <c r="V232" s="797"/>
      <c r="W232" s="799"/>
      <c r="X232" s="797"/>
      <c r="Y232" s="797"/>
    </row>
    <row r="233" spans="1:25" ht="45" x14ac:dyDescent="0.2">
      <c r="A233" s="965" t="s">
        <v>1653</v>
      </c>
      <c r="B233" s="798" t="s">
        <v>1042</v>
      </c>
      <c r="C233" s="798" t="s">
        <v>1042</v>
      </c>
      <c r="D233" s="794" t="s">
        <v>6</v>
      </c>
      <c r="E233" s="794" t="s">
        <v>1501</v>
      </c>
      <c r="F233" s="967">
        <v>30000000</v>
      </c>
      <c r="G233" s="796" t="s">
        <v>179</v>
      </c>
      <c r="H233" s="796" t="s">
        <v>1518</v>
      </c>
      <c r="I233" s="796" t="s">
        <v>179</v>
      </c>
      <c r="J233" s="794" t="s">
        <v>179</v>
      </c>
      <c r="K233" s="794" t="s">
        <v>179</v>
      </c>
      <c r="L233" s="119" t="s">
        <v>1623</v>
      </c>
      <c r="M233" s="798" t="s">
        <v>1623</v>
      </c>
      <c r="N233" s="794" t="s">
        <v>1624</v>
      </c>
      <c r="O233" s="794" t="s">
        <v>1625</v>
      </c>
      <c r="P233" s="967">
        <v>30000000</v>
      </c>
      <c r="Q233" s="794" t="s">
        <v>179</v>
      </c>
      <c r="R233" s="794" t="s">
        <v>1626</v>
      </c>
      <c r="S233" s="794" t="s">
        <v>1627</v>
      </c>
      <c r="T233" s="794" t="s">
        <v>705</v>
      </c>
      <c r="U233" s="798" t="s">
        <v>1628</v>
      </c>
      <c r="V233" s="794" t="s">
        <v>1629</v>
      </c>
      <c r="W233" s="967">
        <v>30000000</v>
      </c>
      <c r="X233" s="794" t="s">
        <v>1630</v>
      </c>
      <c r="Y233" s="796" t="s">
        <v>1647</v>
      </c>
    </row>
    <row r="234" spans="1:25" x14ac:dyDescent="0.2">
      <c r="A234" s="966"/>
      <c r="B234" s="798"/>
      <c r="C234" s="798"/>
      <c r="D234" s="798"/>
      <c r="E234" s="798"/>
      <c r="F234" s="799"/>
      <c r="G234" s="853"/>
      <c r="H234" s="798"/>
      <c r="I234" s="798"/>
      <c r="J234" s="800"/>
      <c r="K234" s="800"/>
      <c r="L234" s="798"/>
      <c r="M234" s="798"/>
      <c r="N234" s="798"/>
      <c r="O234" s="798"/>
      <c r="P234" s="799"/>
      <c r="Q234" s="798"/>
      <c r="R234" s="995"/>
      <c r="S234" s="798"/>
      <c r="T234" s="797"/>
      <c r="U234" s="797"/>
      <c r="V234" s="797"/>
      <c r="W234" s="799"/>
      <c r="X234" s="797"/>
      <c r="Y234" s="797"/>
    </row>
    <row r="235" spans="1:25" x14ac:dyDescent="0.2">
      <c r="A235" s="250"/>
      <c r="B235" s="996"/>
      <c r="C235" s="798"/>
      <c r="D235" s="798"/>
      <c r="E235" s="798"/>
      <c r="F235" s="799"/>
      <c r="G235" s="853"/>
      <c r="H235" s="798"/>
      <c r="I235" s="798"/>
      <c r="J235" s="800"/>
      <c r="K235" s="800"/>
      <c r="L235" s="798"/>
      <c r="M235" s="798"/>
      <c r="N235" s="798"/>
      <c r="O235" s="798"/>
      <c r="P235" s="799"/>
      <c r="Q235" s="798"/>
      <c r="R235" s="995"/>
      <c r="S235" s="798"/>
      <c r="T235" s="797"/>
      <c r="U235" s="797"/>
      <c r="V235" s="797"/>
      <c r="W235" s="799"/>
      <c r="X235" s="797"/>
      <c r="Y235" s="797"/>
    </row>
    <row r="236" spans="1:25" ht="45" x14ac:dyDescent="0.2">
      <c r="A236" s="965" t="s">
        <v>1654</v>
      </c>
      <c r="B236" s="798" t="s">
        <v>1039</v>
      </c>
      <c r="C236" s="798" t="s">
        <v>1039</v>
      </c>
      <c r="D236" s="794" t="s">
        <v>6</v>
      </c>
      <c r="E236" s="794" t="s">
        <v>1501</v>
      </c>
      <c r="F236" s="967">
        <v>40000000</v>
      </c>
      <c r="G236" s="796" t="s">
        <v>179</v>
      </c>
      <c r="H236" s="796" t="s">
        <v>1518</v>
      </c>
      <c r="I236" s="796" t="s">
        <v>179</v>
      </c>
      <c r="J236" s="794" t="s">
        <v>179</v>
      </c>
      <c r="K236" s="794" t="s">
        <v>179</v>
      </c>
      <c r="L236" s="119" t="s">
        <v>1623</v>
      </c>
      <c r="M236" s="798" t="s">
        <v>1623</v>
      </c>
      <c r="N236" s="794" t="s">
        <v>1624</v>
      </c>
      <c r="O236" s="794" t="s">
        <v>1625</v>
      </c>
      <c r="P236" s="967">
        <v>40000000</v>
      </c>
      <c r="Q236" s="794" t="s">
        <v>179</v>
      </c>
      <c r="R236" s="794" t="s">
        <v>1626</v>
      </c>
      <c r="S236" s="794" t="s">
        <v>1627</v>
      </c>
      <c r="T236" s="794" t="s">
        <v>705</v>
      </c>
      <c r="U236" s="798" t="s">
        <v>1628</v>
      </c>
      <c r="V236" s="794" t="s">
        <v>1629</v>
      </c>
      <c r="W236" s="967">
        <v>40000000</v>
      </c>
      <c r="X236" s="794" t="s">
        <v>1630</v>
      </c>
      <c r="Y236" s="796" t="s">
        <v>1617</v>
      </c>
    </row>
    <row r="237" spans="1:25" x14ac:dyDescent="0.2">
      <c r="A237" s="966"/>
      <c r="B237" s="798"/>
      <c r="C237" s="798"/>
      <c r="D237" s="798"/>
      <c r="E237" s="798"/>
      <c r="F237" s="799"/>
      <c r="G237" s="853"/>
      <c r="H237" s="798"/>
      <c r="I237" s="798"/>
      <c r="J237" s="800"/>
      <c r="K237" s="800"/>
      <c r="L237" s="798"/>
      <c r="M237" s="798"/>
      <c r="N237" s="798"/>
      <c r="O237" s="798"/>
      <c r="P237" s="799"/>
      <c r="Q237" s="798"/>
      <c r="R237" s="995"/>
      <c r="S237" s="798"/>
      <c r="T237" s="797"/>
      <c r="U237" s="797"/>
      <c r="V237" s="797"/>
      <c r="W237" s="799"/>
      <c r="X237" s="797"/>
      <c r="Y237" s="797"/>
    </row>
    <row r="238" spans="1:25" x14ac:dyDescent="0.2">
      <c r="A238" s="939"/>
      <c r="B238" s="798"/>
      <c r="C238" s="798"/>
      <c r="D238" s="798"/>
      <c r="E238" s="798"/>
      <c r="F238" s="799"/>
      <c r="G238" s="853"/>
      <c r="H238" s="798"/>
      <c r="I238" s="798"/>
      <c r="J238" s="800"/>
      <c r="K238" s="800"/>
      <c r="L238" s="798"/>
      <c r="M238" s="798"/>
      <c r="N238" s="798"/>
      <c r="O238" s="798"/>
      <c r="P238" s="799"/>
      <c r="Q238" s="798"/>
      <c r="R238" s="995"/>
      <c r="S238" s="798"/>
      <c r="T238" s="797"/>
      <c r="U238" s="797"/>
      <c r="V238" s="797"/>
      <c r="W238" s="799"/>
      <c r="X238" s="797"/>
      <c r="Y238" s="797"/>
    </row>
    <row r="239" spans="1:25" ht="45" x14ac:dyDescent="0.2">
      <c r="A239" s="965" t="s">
        <v>1655</v>
      </c>
      <c r="B239" s="798" t="s">
        <v>1026</v>
      </c>
      <c r="C239" s="798" t="s">
        <v>1026</v>
      </c>
      <c r="D239" s="794" t="s">
        <v>6</v>
      </c>
      <c r="E239" s="794" t="s">
        <v>1501</v>
      </c>
      <c r="F239" s="967">
        <v>9000000</v>
      </c>
      <c r="G239" s="796" t="s">
        <v>179</v>
      </c>
      <c r="H239" s="796" t="s">
        <v>1518</v>
      </c>
      <c r="I239" s="796" t="s">
        <v>179</v>
      </c>
      <c r="J239" s="794" t="s">
        <v>179</v>
      </c>
      <c r="K239" s="794" t="s">
        <v>179</v>
      </c>
      <c r="L239" s="119" t="s">
        <v>1623</v>
      </c>
      <c r="M239" s="798" t="s">
        <v>1623</v>
      </c>
      <c r="N239" s="794" t="s">
        <v>1624</v>
      </c>
      <c r="O239" s="794" t="s">
        <v>1625</v>
      </c>
      <c r="P239" s="967">
        <v>9000000</v>
      </c>
      <c r="Q239" s="794" t="s">
        <v>179</v>
      </c>
      <c r="R239" s="794" t="s">
        <v>1626</v>
      </c>
      <c r="S239" s="794" t="s">
        <v>1627</v>
      </c>
      <c r="T239" s="794" t="s">
        <v>705</v>
      </c>
      <c r="U239" s="798" t="s">
        <v>1628</v>
      </c>
      <c r="V239" s="794" t="s">
        <v>1629</v>
      </c>
      <c r="W239" s="967">
        <v>9000000</v>
      </c>
      <c r="X239" s="794" t="s">
        <v>1630</v>
      </c>
      <c r="Y239" s="796" t="s">
        <v>1647</v>
      </c>
    </row>
    <row r="240" spans="1:25" x14ac:dyDescent="0.2">
      <c r="A240" s="966"/>
      <c r="B240" s="798"/>
      <c r="C240" s="798"/>
      <c r="D240" s="798"/>
      <c r="E240" s="798"/>
      <c r="F240" s="799"/>
      <c r="G240" s="853"/>
      <c r="H240" s="798"/>
      <c r="I240" s="798"/>
      <c r="J240" s="800"/>
      <c r="K240" s="800"/>
      <c r="L240" s="798"/>
      <c r="M240" s="798"/>
      <c r="N240" s="798"/>
      <c r="O240" s="798"/>
      <c r="P240" s="799"/>
      <c r="Q240" s="798"/>
      <c r="R240" s="995"/>
      <c r="S240" s="798"/>
      <c r="T240" s="797"/>
      <c r="U240" s="797"/>
      <c r="V240" s="797"/>
      <c r="W240" s="799"/>
      <c r="X240" s="797"/>
      <c r="Y240" s="797"/>
    </row>
    <row r="241" spans="1:25" x14ac:dyDescent="0.2">
      <c r="A241" s="939"/>
      <c r="B241" s="798"/>
      <c r="C241" s="798"/>
      <c r="D241" s="798"/>
      <c r="E241" s="798"/>
      <c r="F241" s="799"/>
      <c r="G241" s="853"/>
      <c r="H241" s="798"/>
      <c r="I241" s="798"/>
      <c r="J241" s="800"/>
      <c r="K241" s="800"/>
      <c r="L241" s="798"/>
      <c r="M241" s="798"/>
      <c r="N241" s="798"/>
      <c r="O241" s="798"/>
      <c r="P241" s="799"/>
      <c r="Q241" s="798"/>
      <c r="R241" s="995"/>
      <c r="S241" s="798"/>
      <c r="T241" s="797"/>
      <c r="U241" s="797"/>
      <c r="V241" s="797"/>
      <c r="W241" s="799"/>
      <c r="X241" s="797"/>
      <c r="Y241" s="797"/>
    </row>
    <row r="242" spans="1:25" ht="45" x14ac:dyDescent="0.2">
      <c r="A242" s="965" t="s">
        <v>1656</v>
      </c>
      <c r="B242" s="798" t="s">
        <v>1026</v>
      </c>
      <c r="C242" s="798" t="s">
        <v>1026</v>
      </c>
      <c r="D242" s="794" t="s">
        <v>6</v>
      </c>
      <c r="E242" s="794" t="s">
        <v>1501</v>
      </c>
      <c r="F242" s="967">
        <v>10000000</v>
      </c>
      <c r="G242" s="796" t="s">
        <v>179</v>
      </c>
      <c r="H242" s="796" t="s">
        <v>1518</v>
      </c>
      <c r="I242" s="796" t="s">
        <v>179</v>
      </c>
      <c r="J242" s="794" t="s">
        <v>179</v>
      </c>
      <c r="K242" s="794" t="s">
        <v>179</v>
      </c>
      <c r="L242" s="119" t="s">
        <v>1623</v>
      </c>
      <c r="M242" s="798" t="s">
        <v>1623</v>
      </c>
      <c r="N242" s="794" t="s">
        <v>1624</v>
      </c>
      <c r="O242" s="794" t="s">
        <v>1625</v>
      </c>
      <c r="P242" s="967">
        <v>10000000</v>
      </c>
      <c r="Q242" s="794" t="s">
        <v>179</v>
      </c>
      <c r="R242" s="794" t="s">
        <v>1626</v>
      </c>
      <c r="S242" s="794" t="s">
        <v>1627</v>
      </c>
      <c r="T242" s="794" t="s">
        <v>705</v>
      </c>
      <c r="U242" s="798" t="s">
        <v>1628</v>
      </c>
      <c r="V242" s="794" t="s">
        <v>1629</v>
      </c>
      <c r="W242" s="967">
        <v>10000000</v>
      </c>
      <c r="X242" s="794" t="s">
        <v>1630</v>
      </c>
      <c r="Y242" s="796" t="s">
        <v>1647</v>
      </c>
    </row>
    <row r="243" spans="1:25" x14ac:dyDescent="0.2">
      <c r="A243" s="966"/>
      <c r="B243" s="798"/>
      <c r="C243" s="798"/>
      <c r="D243" s="798"/>
      <c r="E243" s="798"/>
      <c r="F243" s="799"/>
      <c r="G243" s="853"/>
      <c r="H243" s="798"/>
      <c r="I243" s="798"/>
      <c r="J243" s="800"/>
      <c r="K243" s="800"/>
      <c r="L243" s="798"/>
      <c r="M243" s="798"/>
      <c r="N243" s="798"/>
      <c r="O243" s="798"/>
      <c r="P243" s="799"/>
      <c r="Q243" s="798"/>
      <c r="R243" s="995"/>
      <c r="S243" s="798"/>
      <c r="T243" s="797"/>
      <c r="U243" s="797"/>
      <c r="V243" s="797"/>
      <c r="W243" s="799"/>
      <c r="X243" s="797"/>
      <c r="Y243" s="797"/>
    </row>
    <row r="244" spans="1:25" x14ac:dyDescent="0.2">
      <c r="A244" s="939"/>
      <c r="B244" s="798"/>
      <c r="C244" s="798"/>
      <c r="D244" s="798"/>
      <c r="E244" s="798"/>
      <c r="F244" s="799"/>
      <c r="G244" s="853"/>
      <c r="H244" s="798"/>
      <c r="I244" s="798"/>
      <c r="J244" s="800"/>
      <c r="K244" s="800"/>
      <c r="L244" s="798"/>
      <c r="M244" s="798"/>
      <c r="N244" s="798"/>
      <c r="O244" s="798"/>
      <c r="P244" s="799"/>
      <c r="Q244" s="798"/>
      <c r="R244" s="995"/>
      <c r="S244" s="798"/>
      <c r="T244" s="797"/>
      <c r="U244" s="797"/>
      <c r="V244" s="797"/>
      <c r="W244" s="799"/>
      <c r="X244" s="797"/>
      <c r="Y244" s="797"/>
    </row>
    <row r="245" spans="1:25" ht="45" x14ac:dyDescent="0.2">
      <c r="A245" s="939" t="s">
        <v>1657</v>
      </c>
      <c r="B245" s="798" t="s">
        <v>1026</v>
      </c>
      <c r="C245" s="798" t="s">
        <v>1026</v>
      </c>
      <c r="D245" s="794" t="s">
        <v>6</v>
      </c>
      <c r="E245" s="794" t="s">
        <v>1501</v>
      </c>
      <c r="F245" s="967">
        <v>5000000</v>
      </c>
      <c r="G245" s="796" t="s">
        <v>179</v>
      </c>
      <c r="H245" s="796" t="s">
        <v>1518</v>
      </c>
      <c r="I245" s="796" t="s">
        <v>179</v>
      </c>
      <c r="J245" s="794" t="s">
        <v>179</v>
      </c>
      <c r="K245" s="794" t="s">
        <v>179</v>
      </c>
      <c r="L245" s="119" t="s">
        <v>1623</v>
      </c>
      <c r="M245" s="798" t="s">
        <v>1623</v>
      </c>
      <c r="N245" s="794" t="s">
        <v>1624</v>
      </c>
      <c r="O245" s="794" t="s">
        <v>1625</v>
      </c>
      <c r="P245" s="967">
        <v>5000000</v>
      </c>
      <c r="Q245" s="794" t="s">
        <v>179</v>
      </c>
      <c r="R245" s="794" t="s">
        <v>1626</v>
      </c>
      <c r="S245" s="794" t="s">
        <v>1627</v>
      </c>
      <c r="T245" s="794" t="s">
        <v>705</v>
      </c>
      <c r="U245" s="798" t="s">
        <v>1628</v>
      </c>
      <c r="V245" s="794" t="s">
        <v>1629</v>
      </c>
      <c r="W245" s="967">
        <v>5000000</v>
      </c>
      <c r="X245" s="794" t="s">
        <v>1630</v>
      </c>
      <c r="Y245" s="796" t="s">
        <v>1617</v>
      </c>
    </row>
    <row r="246" spans="1:25" x14ac:dyDescent="0.2">
      <c r="A246" s="939"/>
      <c r="B246" s="798"/>
      <c r="C246" s="798"/>
      <c r="D246" s="798"/>
      <c r="E246" s="798"/>
      <c r="F246" s="799"/>
      <c r="G246" s="853"/>
      <c r="H246" s="798"/>
      <c r="I246" s="798"/>
      <c r="J246" s="800"/>
      <c r="K246" s="800"/>
      <c r="L246" s="798"/>
      <c r="M246" s="798"/>
      <c r="N246" s="798"/>
      <c r="O246" s="798"/>
      <c r="P246" s="799"/>
      <c r="Q246" s="798"/>
      <c r="R246" s="995"/>
      <c r="S246" s="798"/>
      <c r="T246" s="797"/>
      <c r="U246" s="797"/>
      <c r="V246" s="797"/>
      <c r="W246" s="799"/>
      <c r="X246" s="797"/>
      <c r="Y246" s="797"/>
    </row>
    <row r="247" spans="1:25" x14ac:dyDescent="0.2">
      <c r="A247" s="996"/>
      <c r="B247" s="798"/>
      <c r="C247" s="798"/>
      <c r="D247" s="798"/>
      <c r="E247" s="798"/>
      <c r="F247" s="799"/>
      <c r="G247" s="853"/>
      <c r="H247" s="798"/>
      <c r="I247" s="798"/>
      <c r="J247" s="800"/>
      <c r="K247" s="800"/>
      <c r="L247" s="798"/>
      <c r="M247" s="798"/>
      <c r="N247" s="798"/>
      <c r="O247" s="798"/>
      <c r="P247" s="799"/>
      <c r="Q247" s="798"/>
      <c r="R247" s="995"/>
      <c r="S247" s="798"/>
      <c r="T247" s="797"/>
      <c r="U247" s="797"/>
      <c r="V247" s="797"/>
      <c r="W247" s="799"/>
      <c r="X247" s="797"/>
      <c r="Y247" s="797"/>
    </row>
    <row r="248" spans="1:25" ht="45" x14ac:dyDescent="0.2">
      <c r="A248" s="939" t="s">
        <v>1658</v>
      </c>
      <c r="B248" s="798" t="s">
        <v>1042</v>
      </c>
      <c r="C248" s="798" t="s">
        <v>1042</v>
      </c>
      <c r="D248" s="794" t="s">
        <v>1599</v>
      </c>
      <c r="E248" s="794" t="s">
        <v>1501</v>
      </c>
      <c r="F248" s="967">
        <v>40000000</v>
      </c>
      <c r="G248" s="796" t="s">
        <v>179</v>
      </c>
      <c r="H248" s="796" t="s">
        <v>1518</v>
      </c>
      <c r="I248" s="796" t="s">
        <v>179</v>
      </c>
      <c r="J248" s="794" t="s">
        <v>179</v>
      </c>
      <c r="K248" s="794" t="s">
        <v>179</v>
      </c>
      <c r="L248" s="119" t="s">
        <v>1623</v>
      </c>
      <c r="M248" s="798" t="s">
        <v>1623</v>
      </c>
      <c r="N248" s="794" t="s">
        <v>1624</v>
      </c>
      <c r="O248" s="794" t="s">
        <v>1625</v>
      </c>
      <c r="P248" s="967">
        <v>40000000</v>
      </c>
      <c r="Q248" s="794" t="s">
        <v>179</v>
      </c>
      <c r="R248" s="794" t="s">
        <v>1626</v>
      </c>
      <c r="S248" s="794" t="s">
        <v>1627</v>
      </c>
      <c r="T248" s="794" t="s">
        <v>705</v>
      </c>
      <c r="U248" s="798" t="s">
        <v>1628</v>
      </c>
      <c r="V248" s="794" t="s">
        <v>1629</v>
      </c>
      <c r="W248" s="967">
        <v>40000000</v>
      </c>
      <c r="X248" s="794" t="s">
        <v>1630</v>
      </c>
      <c r="Y248" s="796" t="s">
        <v>1617</v>
      </c>
    </row>
    <row r="249" spans="1:25" x14ac:dyDescent="0.2">
      <c r="A249" s="939"/>
      <c r="B249" s="798"/>
      <c r="C249" s="798"/>
      <c r="D249" s="798"/>
      <c r="E249" s="798"/>
      <c r="F249" s="799"/>
      <c r="G249" s="853"/>
      <c r="H249" s="798"/>
      <c r="I249" s="798"/>
      <c r="J249" s="800"/>
      <c r="K249" s="800"/>
      <c r="L249" s="798"/>
      <c r="M249" s="798"/>
      <c r="N249" s="798"/>
      <c r="O249" s="798"/>
      <c r="P249" s="799"/>
      <c r="Q249" s="798"/>
      <c r="R249" s="995"/>
      <c r="S249" s="798"/>
      <c r="T249" s="797"/>
      <c r="U249" s="797"/>
      <c r="V249" s="797"/>
      <c r="W249" s="799"/>
      <c r="X249" s="797"/>
      <c r="Y249" s="797"/>
    </row>
    <row r="250" spans="1:25" x14ac:dyDescent="0.2">
      <c r="A250" s="996"/>
      <c r="B250" s="798"/>
      <c r="C250" s="798"/>
      <c r="D250" s="798"/>
      <c r="E250" s="798"/>
      <c r="F250" s="799"/>
      <c r="G250" s="853"/>
      <c r="H250" s="798"/>
      <c r="I250" s="798"/>
      <c r="J250" s="800"/>
      <c r="K250" s="800"/>
      <c r="L250" s="798"/>
      <c r="M250" s="798"/>
      <c r="N250" s="798"/>
      <c r="O250" s="798"/>
      <c r="P250" s="799"/>
      <c r="Q250" s="798"/>
      <c r="R250" s="995"/>
      <c r="S250" s="798"/>
      <c r="T250" s="797"/>
      <c r="U250" s="797"/>
      <c r="V250" s="797"/>
      <c r="W250" s="799"/>
      <c r="X250" s="797"/>
      <c r="Y250" s="797"/>
    </row>
    <row r="251" spans="1:25" ht="45" x14ac:dyDescent="0.2">
      <c r="A251" s="939" t="s">
        <v>1659</v>
      </c>
      <c r="B251" s="798" t="s">
        <v>1046</v>
      </c>
      <c r="C251" s="798" t="s">
        <v>1046</v>
      </c>
      <c r="D251" s="794" t="s">
        <v>6</v>
      </c>
      <c r="E251" s="794" t="s">
        <v>1501</v>
      </c>
      <c r="F251" s="967">
        <v>97279200</v>
      </c>
      <c r="G251" s="796" t="s">
        <v>179</v>
      </c>
      <c r="H251" s="796" t="s">
        <v>1518</v>
      </c>
      <c r="I251" s="796" t="s">
        <v>179</v>
      </c>
      <c r="J251" s="794" t="s">
        <v>179</v>
      </c>
      <c r="K251" s="794" t="s">
        <v>179</v>
      </c>
      <c r="L251" s="119" t="s">
        <v>1623</v>
      </c>
      <c r="M251" s="798" t="s">
        <v>1623</v>
      </c>
      <c r="N251" s="794" t="s">
        <v>1624</v>
      </c>
      <c r="O251" s="794" t="s">
        <v>1625</v>
      </c>
      <c r="P251" s="967">
        <v>97279200</v>
      </c>
      <c r="Q251" s="794" t="s">
        <v>179</v>
      </c>
      <c r="R251" s="794" t="s">
        <v>1626</v>
      </c>
      <c r="S251" s="794" t="s">
        <v>1627</v>
      </c>
      <c r="T251" s="794" t="s">
        <v>705</v>
      </c>
      <c r="U251" s="798" t="s">
        <v>1628</v>
      </c>
      <c r="V251" s="794" t="s">
        <v>1629</v>
      </c>
      <c r="W251" s="967">
        <v>97279200</v>
      </c>
      <c r="X251" s="794" t="s">
        <v>1630</v>
      </c>
      <c r="Y251" s="796" t="s">
        <v>1617</v>
      </c>
    </row>
    <row r="252" spans="1:25" x14ac:dyDescent="0.2">
      <c r="A252" s="939"/>
      <c r="B252" s="798"/>
      <c r="C252" s="798"/>
      <c r="D252" s="798"/>
      <c r="E252" s="798"/>
      <c r="F252" s="799"/>
      <c r="G252" s="853"/>
      <c r="H252" s="798"/>
      <c r="I252" s="798"/>
      <c r="J252" s="800"/>
      <c r="K252" s="800"/>
      <c r="L252" s="798"/>
      <c r="M252" s="798"/>
      <c r="N252" s="798"/>
      <c r="O252" s="798"/>
      <c r="P252" s="799"/>
      <c r="Q252" s="798"/>
      <c r="R252" s="995"/>
      <c r="S252" s="798"/>
      <c r="T252" s="797"/>
      <c r="U252" s="797"/>
      <c r="V252" s="797"/>
      <c r="W252" s="799"/>
      <c r="X252" s="797"/>
      <c r="Y252" s="797"/>
    </row>
    <row r="253" spans="1:25" x14ac:dyDescent="0.2">
      <c r="A253" s="996"/>
      <c r="B253" s="798"/>
      <c r="C253" s="798"/>
      <c r="D253" s="798"/>
      <c r="E253" s="798"/>
      <c r="F253" s="799"/>
      <c r="G253" s="853"/>
      <c r="H253" s="798"/>
      <c r="I253" s="798"/>
      <c r="J253" s="800"/>
      <c r="K253" s="800"/>
      <c r="L253" s="798"/>
      <c r="M253" s="798"/>
      <c r="N253" s="798"/>
      <c r="O253" s="798"/>
      <c r="P253" s="799"/>
      <c r="Q253" s="798"/>
      <c r="R253" s="995"/>
      <c r="S253" s="798"/>
      <c r="T253" s="797"/>
      <c r="U253" s="797"/>
      <c r="V253" s="797"/>
      <c r="W253" s="799"/>
      <c r="X253" s="797"/>
      <c r="Y253" s="797"/>
    </row>
    <row r="254" spans="1:25" ht="45" x14ac:dyDescent="0.2">
      <c r="A254" s="996" t="s">
        <v>1660</v>
      </c>
      <c r="B254" s="798" t="s">
        <v>1039</v>
      </c>
      <c r="C254" s="798" t="s">
        <v>1039</v>
      </c>
      <c r="D254" s="794" t="s">
        <v>6</v>
      </c>
      <c r="E254" s="794" t="s">
        <v>1501</v>
      </c>
      <c r="F254" s="967">
        <v>20000000</v>
      </c>
      <c r="G254" s="796" t="s">
        <v>179</v>
      </c>
      <c r="H254" s="796" t="s">
        <v>1518</v>
      </c>
      <c r="I254" s="796" t="s">
        <v>179</v>
      </c>
      <c r="J254" s="794" t="s">
        <v>179</v>
      </c>
      <c r="K254" s="794" t="s">
        <v>179</v>
      </c>
      <c r="L254" s="119" t="s">
        <v>1623</v>
      </c>
      <c r="M254" s="798" t="s">
        <v>1623</v>
      </c>
      <c r="N254" s="794" t="s">
        <v>1624</v>
      </c>
      <c r="O254" s="794" t="s">
        <v>1625</v>
      </c>
      <c r="P254" s="967">
        <v>20000000</v>
      </c>
      <c r="Q254" s="794" t="s">
        <v>179</v>
      </c>
      <c r="R254" s="794" t="s">
        <v>1626</v>
      </c>
      <c r="S254" s="794" t="s">
        <v>1627</v>
      </c>
      <c r="T254" s="794" t="s">
        <v>705</v>
      </c>
      <c r="U254" s="798" t="s">
        <v>1628</v>
      </c>
      <c r="V254" s="794" t="s">
        <v>1629</v>
      </c>
      <c r="W254" s="967">
        <v>20000000</v>
      </c>
      <c r="X254" s="794" t="s">
        <v>1630</v>
      </c>
      <c r="Y254" s="796" t="s">
        <v>1617</v>
      </c>
    </row>
    <row r="255" spans="1:25" x14ac:dyDescent="0.2">
      <c r="A255" s="996"/>
      <c r="B255" s="798"/>
      <c r="C255" s="798"/>
      <c r="D255" s="798"/>
      <c r="E255" s="798"/>
      <c r="F255" s="799"/>
      <c r="G255" s="853"/>
      <c r="H255" s="798"/>
      <c r="I255" s="798"/>
      <c r="J255" s="800"/>
      <c r="K255" s="800"/>
      <c r="L255" s="798"/>
      <c r="M255" s="798"/>
      <c r="N255" s="798"/>
      <c r="O255" s="798"/>
      <c r="P255" s="799"/>
      <c r="Q255" s="798"/>
      <c r="R255" s="995"/>
      <c r="S255" s="798"/>
      <c r="T255" s="797"/>
      <c r="U255" s="797"/>
      <c r="V255" s="797"/>
      <c r="W255" s="799"/>
      <c r="X255" s="797"/>
      <c r="Y255" s="797"/>
    </row>
    <row r="256" spans="1:25" ht="15.75" thickBot="1" x14ac:dyDescent="0.25">
      <c r="A256" s="989"/>
      <c r="B256" s="798"/>
      <c r="C256" s="798"/>
      <c r="D256" s="798"/>
      <c r="E256" s="798"/>
      <c r="F256" s="799"/>
      <c r="G256" s="853"/>
      <c r="H256" s="798"/>
      <c r="I256" s="798"/>
      <c r="J256" s="800"/>
      <c r="K256" s="800"/>
      <c r="L256" s="798"/>
      <c r="M256" s="798"/>
      <c r="N256" s="798"/>
      <c r="O256" s="798"/>
      <c r="P256" s="799"/>
      <c r="Q256" s="798"/>
      <c r="R256" s="995"/>
      <c r="S256" s="798"/>
      <c r="T256" s="797"/>
      <c r="U256" s="797"/>
      <c r="V256" s="797"/>
      <c r="W256" s="799"/>
      <c r="X256" s="797"/>
      <c r="Y256" s="797"/>
    </row>
    <row r="257" spans="1:25" ht="15.75" thickTop="1" x14ac:dyDescent="0.2">
      <c r="A257" s="997" t="s">
        <v>144</v>
      </c>
      <c r="B257" s="998"/>
      <c r="C257" s="998"/>
      <c r="D257" s="998"/>
      <c r="E257" s="998"/>
      <c r="F257" s="999">
        <f>F176+F179+F182+F185+F188+F191+F194+F197+F200+F203+F206+F209+F212+F215+F218+F221+F224+F227+F230+F233+F236+F239+F242+F245+F248+F251+F254</f>
        <v>1161279200</v>
      </c>
      <c r="G257" s="969"/>
      <c r="H257" s="998"/>
      <c r="I257" s="998"/>
      <c r="J257" s="998"/>
      <c r="K257" s="998"/>
      <c r="L257" s="998"/>
      <c r="M257" s="998"/>
      <c r="N257" s="998"/>
      <c r="O257" s="998"/>
      <c r="P257" s="999">
        <f>P176+P179+P182+P185+P188+P191+P194+P197+P200+P203+P206+P209+P212+P215+P218+P221+P224+P227+P230+P233+P236+P239+P242+P245+P248+P251+P254</f>
        <v>1161279200</v>
      </c>
      <c r="Q257" s="998"/>
      <c r="R257" s="1000"/>
      <c r="S257" s="116"/>
      <c r="T257" s="969"/>
      <c r="U257" s="998"/>
      <c r="V257" s="998"/>
      <c r="W257" s="999">
        <f>W176+W179+W182+W185+W188+W191+W194+W197+W200+W203+W206+W209+W212+W215+W218+W221+W224+W227+W230+W233+W236+W239+W242+W245+W248+W251+W254</f>
        <v>1161279200</v>
      </c>
      <c r="X257" s="998"/>
      <c r="Y257" s="1001"/>
    </row>
    <row r="258" spans="1:25" x14ac:dyDescent="0.2">
      <c r="A258" s="798"/>
      <c r="B258" s="798"/>
      <c r="C258" s="798"/>
      <c r="D258" s="798"/>
      <c r="E258" s="798"/>
      <c r="F258" s="795"/>
      <c r="G258" s="797"/>
      <c r="H258" s="798"/>
      <c r="I258" s="798"/>
      <c r="J258" s="798"/>
      <c r="K258" s="798"/>
      <c r="L258" s="798"/>
      <c r="M258" s="798"/>
      <c r="N258" s="798"/>
      <c r="O258" s="798"/>
      <c r="P258" s="795"/>
      <c r="Q258" s="798"/>
      <c r="R258" s="800"/>
      <c r="S258" s="800"/>
      <c r="T258" s="797"/>
      <c r="U258" s="798"/>
      <c r="V258" s="798"/>
      <c r="W258" s="985"/>
      <c r="X258" s="798"/>
      <c r="Y258" s="795"/>
    </row>
  </sheetData>
  <mergeCells count="4">
    <mergeCell ref="A4:D4"/>
    <mergeCell ref="K92:M92"/>
    <mergeCell ref="N6:R6"/>
    <mergeCell ref="N21:R21"/>
  </mergeCells>
  <pageMargins left="0.25" right="0.25" top="0.75" bottom="0.75" header="0.3" footer="0.3"/>
  <pageSetup paperSize="8" scale="80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view="pageBreakPreview" zoomScale="60" zoomScaleNormal="64" workbookViewId="0">
      <pane xSplit="1" ySplit="8" topLeftCell="R9" activePane="bottomRight" state="frozen"/>
      <selection pane="topRight" activeCell="B1" sqref="B1"/>
      <selection pane="bottomLeft" activeCell="A9" sqref="A9"/>
      <selection pane="bottomRight" activeCell="A15" sqref="A15"/>
    </sheetView>
  </sheetViews>
  <sheetFormatPr defaultRowHeight="15" x14ac:dyDescent="0.2"/>
  <cols>
    <col min="1" max="1" width="107.7109375" style="2247" customWidth="1"/>
    <col min="2" max="2" width="13.28515625" style="20" customWidth="1"/>
    <col min="3" max="3" width="14.28515625" style="20" customWidth="1"/>
    <col min="4" max="4" width="16" style="20" customWidth="1"/>
    <col min="5" max="5" width="19.5703125" style="20" customWidth="1"/>
    <col min="6" max="6" width="17.28515625" style="20" customWidth="1"/>
    <col min="7" max="7" width="19.7109375" style="20" customWidth="1"/>
    <col min="8" max="8" width="16.85546875" style="20" customWidth="1"/>
    <col min="9" max="9" width="13.5703125" style="20" customWidth="1"/>
    <col min="10" max="10" width="20" style="20" customWidth="1"/>
    <col min="11" max="11" width="18.28515625" style="20" customWidth="1"/>
    <col min="12" max="12" width="22.7109375" style="20" customWidth="1"/>
    <col min="13" max="13" width="19.140625" style="20" customWidth="1"/>
    <col min="14" max="14" width="16.5703125" style="20" customWidth="1"/>
    <col min="15" max="15" width="16" style="20" customWidth="1"/>
    <col min="16" max="16" width="20.42578125" style="20" customWidth="1"/>
    <col min="17" max="17" width="13" style="20" customWidth="1"/>
    <col min="18" max="18" width="31.7109375" style="20" customWidth="1"/>
    <col min="19" max="19" width="15.85546875" style="20" customWidth="1"/>
    <col min="20" max="20" width="18.42578125" style="20" customWidth="1"/>
    <col min="21" max="21" width="18.140625" style="20" customWidth="1"/>
    <col min="22" max="22" width="21.42578125" style="20" customWidth="1"/>
    <col min="23" max="23" width="17.28515625" style="20" customWidth="1"/>
    <col min="24" max="24" width="20.5703125" style="20" customWidth="1"/>
    <col min="25" max="25" width="24.5703125" style="20" customWidth="1"/>
    <col min="26" max="26" width="12.140625" style="20" customWidth="1"/>
    <col min="27" max="27" width="16.28515625" style="20" customWidth="1"/>
    <col min="28" max="16384" width="9.140625" style="20"/>
  </cols>
  <sheetData>
    <row r="1" spans="1:25" ht="15.75" x14ac:dyDescent="0.25">
      <c r="A1" s="3179" t="s">
        <v>6462</v>
      </c>
      <c r="B1" s="3179"/>
      <c r="C1" s="3179"/>
      <c r="D1" s="3179"/>
      <c r="E1" s="3179"/>
      <c r="F1" s="3179"/>
      <c r="G1" s="3179"/>
      <c r="H1" s="3179"/>
      <c r="I1" s="3179"/>
      <c r="J1" s="3179"/>
      <c r="K1" s="3179"/>
      <c r="L1" s="3179"/>
    </row>
    <row r="2" spans="1:25" ht="13.5" customHeight="1" x14ac:dyDescent="0.2">
      <c r="A2" s="3180"/>
      <c r="B2" s="3180"/>
      <c r="C2" s="3180"/>
      <c r="D2" s="3180"/>
      <c r="E2" s="3180"/>
      <c r="F2" s="3180"/>
      <c r="G2" s="3180"/>
      <c r="H2" s="3180"/>
      <c r="I2" s="3180"/>
      <c r="J2" s="3180"/>
      <c r="K2" s="3180"/>
      <c r="L2" s="3180"/>
    </row>
    <row r="3" spans="1:25" ht="15.75" thickBot="1" x14ac:dyDescent="0.25">
      <c r="A3" s="3181" t="s">
        <v>4327</v>
      </c>
      <c r="B3" s="3181"/>
      <c r="C3" s="3181"/>
      <c r="D3" s="3181"/>
      <c r="E3" s="3181"/>
      <c r="F3" s="3181"/>
      <c r="G3" s="3181"/>
      <c r="H3" s="3181"/>
      <c r="I3" s="3181"/>
      <c r="J3" s="3181"/>
      <c r="K3" s="3181"/>
      <c r="L3" s="3181"/>
    </row>
    <row r="4" spans="1:25" ht="15.75" thickBot="1" x14ac:dyDescent="0.25">
      <c r="A4" s="1015"/>
      <c r="B4" s="1015"/>
      <c r="C4" s="1015"/>
      <c r="D4" s="1015"/>
      <c r="E4" s="1015"/>
      <c r="F4" s="1015"/>
      <c r="G4" s="1015"/>
      <c r="H4" s="1015"/>
      <c r="I4" s="1015"/>
      <c r="J4" s="1016"/>
      <c r="K4" s="133" t="s">
        <v>1661</v>
      </c>
    </row>
    <row r="5" spans="1:25" s="72" customFormat="1" ht="15" customHeight="1" thickBot="1" x14ac:dyDescent="0.25">
      <c r="A5" s="3182" t="s">
        <v>4328</v>
      </c>
      <c r="B5" s="3183"/>
      <c r="C5" s="3186" t="s">
        <v>4329</v>
      </c>
      <c r="D5" s="3187"/>
      <c r="E5" s="3187"/>
      <c r="F5" s="3187"/>
      <c r="G5" s="3187"/>
      <c r="H5" s="3188"/>
      <c r="I5" s="3192" t="s">
        <v>1662</v>
      </c>
      <c r="J5" s="3193"/>
      <c r="K5" s="3196" t="s">
        <v>1663</v>
      </c>
    </row>
    <row r="6" spans="1:25" s="72" customFormat="1" ht="15.75" thickBot="1" x14ac:dyDescent="0.25">
      <c r="A6" s="3184"/>
      <c r="B6" s="3185"/>
      <c r="C6" s="3189"/>
      <c r="D6" s="3190"/>
      <c r="E6" s="3190"/>
      <c r="F6" s="3190"/>
      <c r="G6" s="3190"/>
      <c r="H6" s="3191"/>
      <c r="I6" s="3194"/>
      <c r="J6" s="3195"/>
      <c r="K6" s="3197"/>
      <c r="L6" s="3204" t="s">
        <v>151</v>
      </c>
      <c r="M6" s="3205"/>
      <c r="N6" s="3204" t="s">
        <v>152</v>
      </c>
      <c r="O6" s="3205"/>
      <c r="P6" s="3204" t="s">
        <v>1682</v>
      </c>
      <c r="Q6" s="3206"/>
      <c r="R6" s="3206"/>
      <c r="S6" s="3206"/>
      <c r="T6" s="3205"/>
      <c r="U6" s="3210" t="s">
        <v>85</v>
      </c>
      <c r="V6" s="3211"/>
      <c r="W6" s="3212"/>
    </row>
    <row r="7" spans="1:25" s="72" customFormat="1" ht="15.75" customHeight="1" x14ac:dyDescent="0.2">
      <c r="A7" s="3198" t="s">
        <v>479</v>
      </c>
      <c r="B7" s="3198" t="s">
        <v>480</v>
      </c>
      <c r="C7" s="3198" t="s">
        <v>154</v>
      </c>
      <c r="D7" s="3198" t="s">
        <v>1664</v>
      </c>
      <c r="E7" s="3198" t="s">
        <v>156</v>
      </c>
      <c r="F7" s="3198" t="s">
        <v>1665</v>
      </c>
      <c r="G7" s="3198" t="s">
        <v>1666</v>
      </c>
      <c r="H7" s="3198" t="s">
        <v>90</v>
      </c>
      <c r="I7" s="3198" t="s">
        <v>1667</v>
      </c>
      <c r="J7" s="3198" t="s">
        <v>93</v>
      </c>
      <c r="K7" s="3200" t="s">
        <v>1668</v>
      </c>
      <c r="L7" s="3198" t="s">
        <v>1683</v>
      </c>
      <c r="M7" s="3207" t="s">
        <v>1684</v>
      </c>
      <c r="N7" s="3198" t="s">
        <v>1685</v>
      </c>
      <c r="O7" s="3208" t="s">
        <v>93</v>
      </c>
      <c r="P7" s="3207" t="s">
        <v>1686</v>
      </c>
      <c r="Q7" s="3207" t="s">
        <v>1687</v>
      </c>
      <c r="R7" s="3196" t="s">
        <v>1688</v>
      </c>
      <c r="S7" s="3198" t="s">
        <v>1689</v>
      </c>
      <c r="T7" s="3208" t="s">
        <v>1690</v>
      </c>
      <c r="U7" s="3177" t="s">
        <v>1700</v>
      </c>
      <c r="V7" s="3177" t="s">
        <v>1701</v>
      </c>
      <c r="W7" s="3177" t="s">
        <v>1702</v>
      </c>
      <c r="X7" s="3177" t="s">
        <v>112</v>
      </c>
      <c r="Y7" s="3177" t="s">
        <v>113</v>
      </c>
    </row>
    <row r="8" spans="1:25" s="72" customFormat="1" ht="42.75" customHeight="1" thickBot="1" x14ac:dyDescent="0.25">
      <c r="A8" s="3199"/>
      <c r="B8" s="3199"/>
      <c r="C8" s="3199"/>
      <c r="D8" s="3199"/>
      <c r="E8" s="3199"/>
      <c r="F8" s="3199"/>
      <c r="G8" s="3199"/>
      <c r="H8" s="3199"/>
      <c r="I8" s="3199"/>
      <c r="J8" s="3199"/>
      <c r="K8" s="3201"/>
      <c r="L8" s="3199"/>
      <c r="M8" s="3199"/>
      <c r="N8" s="3199"/>
      <c r="O8" s="3209"/>
      <c r="P8" s="3199"/>
      <c r="Q8" s="3199"/>
      <c r="R8" s="3213"/>
      <c r="S8" s="3199"/>
      <c r="T8" s="3209"/>
      <c r="U8" s="3178"/>
      <c r="V8" s="3178"/>
      <c r="W8" s="3178"/>
      <c r="X8" s="3178"/>
      <c r="Y8" s="3178"/>
    </row>
    <row r="9" spans="1:25" s="72" customFormat="1" ht="20.25" customHeight="1" thickBot="1" x14ac:dyDescent="0.25">
      <c r="A9" s="3175" t="s">
        <v>1669</v>
      </c>
      <c r="B9" s="134"/>
      <c r="C9" s="134"/>
      <c r="D9" s="134"/>
      <c r="E9" s="134"/>
      <c r="F9" s="134"/>
      <c r="G9" s="3202" t="s">
        <v>170</v>
      </c>
      <c r="H9" s="3203"/>
      <c r="I9" s="134" t="s">
        <v>1670</v>
      </c>
      <c r="J9" s="134" t="s">
        <v>1671</v>
      </c>
      <c r="K9" s="134" t="s">
        <v>1672</v>
      </c>
      <c r="L9" s="134" t="s">
        <v>1691</v>
      </c>
      <c r="M9" s="134" t="s">
        <v>1692</v>
      </c>
      <c r="N9" s="134" t="s">
        <v>1693</v>
      </c>
      <c r="O9" s="134" t="s">
        <v>1694</v>
      </c>
      <c r="P9" s="135"/>
      <c r="Q9" s="135" t="s">
        <v>1695</v>
      </c>
      <c r="R9" s="134" t="s">
        <v>1696</v>
      </c>
      <c r="S9" s="134" t="s">
        <v>1697</v>
      </c>
      <c r="T9" s="136" t="s">
        <v>1698</v>
      </c>
      <c r="U9" s="134"/>
      <c r="V9" s="134"/>
      <c r="W9" s="134"/>
      <c r="X9" s="134"/>
      <c r="Y9" s="137"/>
    </row>
    <row r="10" spans="1:25" s="72" customFormat="1" ht="15.75" thickBot="1" x14ac:dyDescent="0.25">
      <c r="A10" s="3176"/>
      <c r="B10" s="134"/>
      <c r="C10" s="134"/>
      <c r="D10" s="134"/>
      <c r="E10" s="134"/>
      <c r="F10" s="138"/>
      <c r="G10" s="134" t="s">
        <v>1673</v>
      </c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6"/>
      <c r="U10" s="134"/>
      <c r="V10" s="134"/>
      <c r="W10" s="134"/>
      <c r="X10" s="134"/>
      <c r="Y10" s="137"/>
    </row>
    <row r="11" spans="1:25" s="72" customFormat="1" ht="15.75" thickBot="1" x14ac:dyDescent="0.25">
      <c r="A11" s="2242" t="s">
        <v>121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6"/>
      <c r="U11" s="134"/>
      <c r="V11" s="134"/>
      <c r="W11" s="134"/>
      <c r="X11" s="134"/>
      <c r="Y11" s="137"/>
    </row>
    <row r="12" spans="1:25" s="72" customFormat="1" ht="21.75" customHeight="1" thickBot="1" x14ac:dyDescent="0.25">
      <c r="A12" s="2243" t="s">
        <v>1674</v>
      </c>
      <c r="B12" s="134"/>
      <c r="C12" s="134" t="s">
        <v>573</v>
      </c>
      <c r="D12" s="134" t="s">
        <v>1675</v>
      </c>
      <c r="E12" s="134" t="s">
        <v>7</v>
      </c>
      <c r="F12" s="139">
        <v>162042428</v>
      </c>
      <c r="G12" s="134"/>
      <c r="H12" s="134" t="s">
        <v>124</v>
      </c>
      <c r="I12" s="134" t="s">
        <v>1676</v>
      </c>
      <c r="J12" s="134" t="s">
        <v>1677</v>
      </c>
      <c r="K12" s="134" t="s">
        <v>1678</v>
      </c>
      <c r="L12" s="140">
        <v>40623</v>
      </c>
      <c r="M12" s="140">
        <v>40651</v>
      </c>
      <c r="N12" s="140">
        <v>40662</v>
      </c>
      <c r="O12" s="140" t="s">
        <v>1699</v>
      </c>
      <c r="P12" s="139">
        <v>160000000</v>
      </c>
      <c r="Q12" s="134" t="s">
        <v>179</v>
      </c>
      <c r="R12" s="140">
        <v>40682</v>
      </c>
      <c r="S12" s="140">
        <v>40695</v>
      </c>
      <c r="T12" s="141">
        <v>40728</v>
      </c>
      <c r="U12" s="140">
        <v>40817</v>
      </c>
      <c r="V12" s="140">
        <v>40969</v>
      </c>
      <c r="W12" s="134"/>
      <c r="X12" s="137" t="s">
        <v>1703</v>
      </c>
      <c r="Y12" s="137" t="s">
        <v>1704</v>
      </c>
    </row>
    <row r="13" spans="1:25" s="72" customFormat="1" ht="15.75" thickBot="1" x14ac:dyDescent="0.25">
      <c r="A13" s="2243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6"/>
      <c r="U13" s="134"/>
      <c r="V13" s="134"/>
      <c r="W13" s="134"/>
      <c r="X13" s="134"/>
      <c r="Y13" s="134"/>
    </row>
    <row r="14" spans="1:25" s="72" customFormat="1" ht="15.75" thickBot="1" x14ac:dyDescent="0.25">
      <c r="A14" s="2244" t="s">
        <v>1679</v>
      </c>
      <c r="B14" s="134"/>
      <c r="C14" s="134" t="s">
        <v>602</v>
      </c>
      <c r="D14" s="134" t="s">
        <v>1675</v>
      </c>
      <c r="E14" s="134" t="s">
        <v>7</v>
      </c>
      <c r="F14" s="139">
        <v>191210128</v>
      </c>
      <c r="G14" s="134"/>
      <c r="H14" s="134" t="s">
        <v>124</v>
      </c>
      <c r="I14" s="134" t="s">
        <v>1676</v>
      </c>
      <c r="J14" s="134" t="s">
        <v>1677</v>
      </c>
      <c r="K14" s="134" t="s">
        <v>1678</v>
      </c>
      <c r="L14" s="140">
        <v>40623</v>
      </c>
      <c r="M14" s="140">
        <v>40651</v>
      </c>
      <c r="N14" s="140">
        <v>40662</v>
      </c>
      <c r="O14" s="140" t="s">
        <v>1699</v>
      </c>
      <c r="P14" s="142">
        <v>190000000</v>
      </c>
      <c r="Q14" s="143" t="s">
        <v>179</v>
      </c>
      <c r="R14" s="140">
        <v>40682</v>
      </c>
      <c r="S14" s="140">
        <v>40695</v>
      </c>
      <c r="T14" s="141">
        <v>40728</v>
      </c>
      <c r="U14" s="140">
        <v>40817</v>
      </c>
      <c r="V14" s="140">
        <v>40969</v>
      </c>
      <c r="W14" s="134"/>
      <c r="X14" s="137" t="s">
        <v>1703</v>
      </c>
      <c r="Y14" s="137" t="s">
        <v>1704</v>
      </c>
    </row>
    <row r="15" spans="1:25" s="72" customFormat="1" ht="15.75" thickBot="1" x14ac:dyDescent="0.25">
      <c r="A15" s="2243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6"/>
      <c r="U15" s="134"/>
      <c r="V15" s="134"/>
      <c r="W15" s="134"/>
      <c r="X15" s="134"/>
      <c r="Y15" s="134"/>
    </row>
    <row r="16" spans="1:25" s="72" customFormat="1" ht="15.75" thickBot="1" x14ac:dyDescent="0.25">
      <c r="A16" s="2244" t="s">
        <v>1680</v>
      </c>
      <c r="B16" s="134"/>
      <c r="C16" s="134" t="s">
        <v>605</v>
      </c>
      <c r="D16" s="134" t="s">
        <v>1675</v>
      </c>
      <c r="E16" s="134" t="s">
        <v>7</v>
      </c>
      <c r="F16" s="139">
        <v>54014161</v>
      </c>
      <c r="G16" s="134"/>
      <c r="H16" s="134" t="s">
        <v>124</v>
      </c>
      <c r="I16" s="134" t="s">
        <v>1676</v>
      </c>
      <c r="J16" s="134" t="s">
        <v>1677</v>
      </c>
      <c r="K16" s="134" t="s">
        <v>1678</v>
      </c>
      <c r="L16" s="140">
        <v>40623</v>
      </c>
      <c r="M16" s="140">
        <v>40651</v>
      </c>
      <c r="N16" s="140">
        <v>40662</v>
      </c>
      <c r="O16" s="140" t="s">
        <v>1699</v>
      </c>
      <c r="P16" s="142">
        <v>54014161</v>
      </c>
      <c r="Q16" s="143" t="s">
        <v>179</v>
      </c>
      <c r="R16" s="140">
        <v>40682</v>
      </c>
      <c r="S16" s="140">
        <v>40695</v>
      </c>
      <c r="T16" s="141">
        <v>40728</v>
      </c>
      <c r="U16" s="140">
        <v>40817</v>
      </c>
      <c r="V16" s="140">
        <v>40969</v>
      </c>
      <c r="W16" s="134"/>
      <c r="X16" s="137" t="s">
        <v>1703</v>
      </c>
      <c r="Y16" s="137" t="s">
        <v>1704</v>
      </c>
    </row>
    <row r="17" spans="1:25" s="72" customFormat="1" ht="15.75" thickBot="1" x14ac:dyDescent="0.25">
      <c r="A17" s="2243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6"/>
      <c r="U17" s="134"/>
      <c r="V17" s="134"/>
      <c r="W17" s="134"/>
      <c r="X17" s="134"/>
      <c r="Y17" s="134"/>
    </row>
    <row r="18" spans="1:25" s="72" customFormat="1" ht="15.75" thickBot="1" x14ac:dyDescent="0.25">
      <c r="A18" s="2244" t="s">
        <v>1681</v>
      </c>
      <c r="B18" s="134"/>
      <c r="C18" s="134" t="s">
        <v>619</v>
      </c>
      <c r="D18" s="134" t="s">
        <v>1675</v>
      </c>
      <c r="E18" s="134" t="s">
        <v>7</v>
      </c>
      <c r="F18" s="139">
        <v>54014161</v>
      </c>
      <c r="G18" s="134"/>
      <c r="H18" s="134" t="s">
        <v>124</v>
      </c>
      <c r="I18" s="134" t="s">
        <v>1676</v>
      </c>
      <c r="J18" s="134" t="s">
        <v>1677</v>
      </c>
      <c r="K18" s="134" t="s">
        <v>1678</v>
      </c>
      <c r="L18" s="140">
        <v>40623</v>
      </c>
      <c r="M18" s="140">
        <v>40651</v>
      </c>
      <c r="N18" s="140">
        <v>40662</v>
      </c>
      <c r="O18" s="140" t="s">
        <v>1699</v>
      </c>
      <c r="P18" s="142">
        <v>54014161</v>
      </c>
      <c r="Q18" s="143" t="s">
        <v>179</v>
      </c>
      <c r="R18" s="140">
        <v>40682</v>
      </c>
      <c r="S18" s="140">
        <v>40695</v>
      </c>
      <c r="T18" s="141">
        <v>40728</v>
      </c>
      <c r="U18" s="140">
        <v>40817</v>
      </c>
      <c r="V18" s="140">
        <v>40969</v>
      </c>
      <c r="W18" s="134"/>
      <c r="X18" s="137" t="s">
        <v>1703</v>
      </c>
      <c r="Y18" s="137" t="s">
        <v>1704</v>
      </c>
    </row>
    <row r="19" spans="1:25" s="72" customFormat="1" ht="15.75" thickBot="1" x14ac:dyDescent="0.25">
      <c r="A19" s="2245"/>
      <c r="B19" s="144"/>
      <c r="C19" s="144"/>
      <c r="D19" s="144"/>
      <c r="E19" s="144"/>
      <c r="F19" s="145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6"/>
      <c r="U19" s="134"/>
      <c r="V19" s="134"/>
      <c r="W19" s="134"/>
      <c r="X19" s="134"/>
      <c r="Y19" s="134"/>
    </row>
    <row r="20" spans="1:25" s="72" customFormat="1" ht="15.75" thickBot="1" x14ac:dyDescent="0.25">
      <c r="A20" s="2246" t="s">
        <v>144</v>
      </c>
      <c r="B20" s="134"/>
      <c r="C20" s="134"/>
      <c r="D20" s="134"/>
      <c r="E20" s="134"/>
      <c r="F20" s="139">
        <v>461280878</v>
      </c>
      <c r="G20" s="134"/>
      <c r="H20" s="134"/>
      <c r="I20" s="134"/>
      <c r="J20" s="134"/>
      <c r="K20" s="134"/>
      <c r="L20" s="147"/>
      <c r="M20" s="30"/>
      <c r="N20" s="30"/>
      <c r="O20" s="30"/>
      <c r="P20" s="148">
        <f>SUM(P12:P19)</f>
        <v>458028322</v>
      </c>
      <c r="Q20" s="30"/>
      <c r="R20" s="30"/>
      <c r="S20" s="30"/>
      <c r="T20" s="30"/>
      <c r="U20" s="134"/>
      <c r="V20" s="134"/>
      <c r="W20" s="134"/>
      <c r="X20" s="134"/>
      <c r="Y20" s="134"/>
    </row>
  </sheetData>
  <mergeCells count="38">
    <mergeCell ref="U7:U8"/>
    <mergeCell ref="U6:W6"/>
    <mergeCell ref="P7:P8"/>
    <mergeCell ref="Q7:Q8"/>
    <mergeCell ref="R7:R8"/>
    <mergeCell ref="S7:S8"/>
    <mergeCell ref="T7:T8"/>
    <mergeCell ref="V7:V8"/>
    <mergeCell ref="W7:W8"/>
    <mergeCell ref="N6:O6"/>
    <mergeCell ref="P6:T6"/>
    <mergeCell ref="L7:L8"/>
    <mergeCell ref="M7:M8"/>
    <mergeCell ref="N7:N8"/>
    <mergeCell ref="O7:O8"/>
    <mergeCell ref="G7:G8"/>
    <mergeCell ref="H7:H8"/>
    <mergeCell ref="L6:M6"/>
    <mergeCell ref="C7:C8"/>
    <mergeCell ref="D7:D8"/>
    <mergeCell ref="E7:E8"/>
    <mergeCell ref="F7:F8"/>
    <mergeCell ref="A9:A10"/>
    <mergeCell ref="X7:X8"/>
    <mergeCell ref="Y7:Y8"/>
    <mergeCell ref="A1:L1"/>
    <mergeCell ref="A2:L2"/>
    <mergeCell ref="A3:L3"/>
    <mergeCell ref="A5:B6"/>
    <mergeCell ref="C5:H6"/>
    <mergeCell ref="I5:J6"/>
    <mergeCell ref="K5:K6"/>
    <mergeCell ref="I7:I8"/>
    <mergeCell ref="J7:J8"/>
    <mergeCell ref="K7:K8"/>
    <mergeCell ref="A7:A8"/>
    <mergeCell ref="B7:B8"/>
    <mergeCell ref="G9:H9"/>
  </mergeCells>
  <pageMargins left="0.25" right="0.25" top="0.75" bottom="0.75" header="0.3" footer="0.3"/>
  <pageSetup paperSize="8" scale="80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5"/>
  <sheetViews>
    <sheetView zoomScale="64" zoomScaleNormal="64" workbookViewId="0">
      <selection activeCell="A23" sqref="A23:A24"/>
    </sheetView>
  </sheetViews>
  <sheetFormatPr defaultRowHeight="15" x14ac:dyDescent="0.2"/>
  <cols>
    <col min="1" max="1" width="69.140625" style="1889" customWidth="1"/>
    <col min="2" max="2" width="22.7109375" style="1889" customWidth="1"/>
    <col min="3" max="3" width="21.5703125" style="1889" customWidth="1"/>
    <col min="4" max="4" width="21.7109375" style="1889" customWidth="1"/>
    <col min="5" max="5" width="17.85546875" style="1889" customWidth="1"/>
    <col min="6" max="6" width="21" style="1889" customWidth="1"/>
    <col min="7" max="7" width="19.7109375" style="1889" customWidth="1"/>
    <col min="8" max="8" width="18.28515625" style="1889" customWidth="1"/>
    <col min="9" max="9" width="18.85546875" style="1889" customWidth="1"/>
    <col min="10" max="10" width="22.28515625" style="1889" customWidth="1"/>
    <col min="11" max="11" width="20.85546875" style="1889" customWidth="1"/>
    <col min="12" max="12" width="15.85546875" style="1889" customWidth="1"/>
    <col min="13" max="13" width="20" style="1889" customWidth="1"/>
    <col min="14" max="14" width="15.5703125" style="1889" customWidth="1"/>
    <col min="15" max="15" width="18.140625" style="1889" customWidth="1"/>
    <col min="16" max="16" width="22.28515625" style="1889" customWidth="1"/>
    <col min="17" max="17" width="14.5703125" style="1889" customWidth="1"/>
    <col min="18" max="18" width="14.28515625" style="1889" customWidth="1"/>
    <col min="19" max="19" width="16.7109375" style="1889" customWidth="1"/>
    <col min="20" max="20" width="17.7109375" style="1889" customWidth="1"/>
    <col min="21" max="21" width="19" style="1889" customWidth="1"/>
    <col min="22" max="22" width="19.7109375" style="1889" customWidth="1"/>
    <col min="23" max="23" width="24.42578125" style="1889" customWidth="1"/>
    <col min="24" max="24" width="21.28515625" style="1889" customWidth="1"/>
    <col min="25" max="25" width="17" style="1889" customWidth="1"/>
    <col min="26" max="26" width="20" style="1889" bestFit="1" customWidth="1"/>
    <col min="27" max="16384" width="9.140625" style="1889"/>
  </cols>
  <sheetData>
    <row r="1" spans="1:21" s="62" customFormat="1" ht="18" x14ac:dyDescent="0.2">
      <c r="A1" s="1924" t="s">
        <v>6425</v>
      </c>
      <c r="B1" s="149"/>
    </row>
    <row r="2" spans="1:21" s="62" customFormat="1" ht="18" x14ac:dyDescent="0.2">
      <c r="A2" s="1929" t="s">
        <v>1495</v>
      </c>
      <c r="B2" s="63"/>
      <c r="H2" s="2845" t="s">
        <v>147</v>
      </c>
      <c r="I2" s="2846"/>
      <c r="J2" s="76" t="s">
        <v>509</v>
      </c>
      <c r="K2" s="70"/>
      <c r="L2" s="71"/>
    </row>
    <row r="3" spans="1:21" s="96" customFormat="1" ht="30" x14ac:dyDescent="0.25">
      <c r="A3" s="95" t="s">
        <v>4146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907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1874"/>
      <c r="T3" s="1879" t="s">
        <v>85</v>
      </c>
      <c r="U3" s="1875"/>
    </row>
    <row r="4" spans="1:21" s="96" customFormat="1" ht="45.75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40" t="s">
        <v>167</v>
      </c>
      <c r="T4" s="1020" t="s">
        <v>168</v>
      </c>
      <c r="U4" s="1020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2834" t="s">
        <v>1706</v>
      </c>
      <c r="B8" s="160"/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166" t="s">
        <v>1707</v>
      </c>
      <c r="C9" s="450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62" customFormat="1" ht="13.5" customHeight="1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 t="s">
        <v>707</v>
      </c>
      <c r="Q10" s="170"/>
      <c r="R10" s="156"/>
      <c r="S10" s="156"/>
      <c r="T10" s="156"/>
      <c r="U10" s="156"/>
    </row>
    <row r="11" spans="1:21" s="62" customFormat="1" x14ac:dyDescent="0.2">
      <c r="A11" s="2836" t="s">
        <v>1708</v>
      </c>
      <c r="B11" s="166"/>
      <c r="C11" s="167"/>
      <c r="D11" s="167"/>
      <c r="E11" s="166"/>
      <c r="F11" s="160"/>
      <c r="G11" s="166"/>
      <c r="H11" s="160"/>
      <c r="I11" s="166"/>
      <c r="J11" s="166"/>
      <c r="K11" s="166"/>
      <c r="L11" s="166"/>
      <c r="M11" s="166"/>
      <c r="N11" s="166"/>
      <c r="O11" s="167"/>
      <c r="P11" s="166"/>
      <c r="Q11" s="166"/>
      <c r="R11" s="166"/>
      <c r="S11" s="166"/>
      <c r="T11" s="166"/>
      <c r="U11" s="166"/>
    </row>
    <row r="12" spans="1:21" s="62" customFormat="1" ht="48" customHeight="1" x14ac:dyDescent="0.2">
      <c r="A12" s="2904"/>
      <c r="B12" s="166"/>
      <c r="C12" s="450" t="s">
        <v>1709</v>
      </c>
      <c r="D12" s="167">
        <v>372817000</v>
      </c>
      <c r="E12" s="166" t="s">
        <v>7</v>
      </c>
      <c r="F12" s="160" t="s">
        <v>1710</v>
      </c>
      <c r="G12" s="166" t="s">
        <v>1711</v>
      </c>
      <c r="H12" s="160" t="s">
        <v>1712</v>
      </c>
      <c r="I12" s="166" t="s">
        <v>179</v>
      </c>
      <c r="J12" s="166" t="s">
        <v>1713</v>
      </c>
      <c r="K12" s="166" t="s">
        <v>1714</v>
      </c>
      <c r="L12" s="166" t="s">
        <v>1715</v>
      </c>
      <c r="M12" s="166" t="s">
        <v>1716</v>
      </c>
      <c r="N12" s="166" t="s">
        <v>179</v>
      </c>
      <c r="O12" s="167">
        <v>372817000</v>
      </c>
      <c r="P12" s="166" t="s">
        <v>297</v>
      </c>
      <c r="Q12" s="166" t="s">
        <v>1717</v>
      </c>
      <c r="R12" s="166" t="s">
        <v>1718</v>
      </c>
      <c r="S12" s="166" t="s">
        <v>1719</v>
      </c>
      <c r="T12" s="166" t="s">
        <v>1720</v>
      </c>
      <c r="U12" s="166" t="s">
        <v>1721</v>
      </c>
    </row>
    <row r="13" spans="1:21" s="62" customFormat="1" x14ac:dyDescent="0.2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x14ac:dyDescent="0.2">
      <c r="A14" s="2836" t="s">
        <v>1722</v>
      </c>
      <c r="B14" s="166"/>
      <c r="C14" s="167"/>
      <c r="D14" s="167"/>
      <c r="E14" s="166"/>
      <c r="F14" s="160"/>
      <c r="G14" s="166"/>
      <c r="H14" s="160"/>
      <c r="I14" s="166"/>
      <c r="J14" s="166"/>
      <c r="K14" s="166"/>
      <c r="L14" s="166"/>
      <c r="M14" s="166"/>
      <c r="N14" s="166"/>
      <c r="O14" s="167"/>
      <c r="P14" s="166"/>
      <c r="Q14" s="166"/>
      <c r="R14" s="166"/>
      <c r="S14" s="166"/>
      <c r="T14" s="166"/>
      <c r="U14" s="166"/>
    </row>
    <row r="15" spans="1:21" s="62" customFormat="1" ht="52.5" customHeight="1" x14ac:dyDescent="0.2">
      <c r="A15" s="2904"/>
      <c r="B15" s="166"/>
      <c r="C15" s="450" t="s">
        <v>201</v>
      </c>
      <c r="D15" s="167">
        <v>100000000</v>
      </c>
      <c r="E15" s="166" t="s">
        <v>7</v>
      </c>
      <c r="F15" s="160" t="s">
        <v>1710</v>
      </c>
      <c r="G15" s="160" t="s">
        <v>1710</v>
      </c>
      <c r="H15" s="160" t="s">
        <v>1712</v>
      </c>
      <c r="I15" s="166" t="s">
        <v>179</v>
      </c>
      <c r="J15" s="166" t="s">
        <v>1713</v>
      </c>
      <c r="K15" s="166" t="s">
        <v>1714</v>
      </c>
      <c r="L15" s="166" t="s">
        <v>1715</v>
      </c>
      <c r="M15" s="166" t="s">
        <v>1716</v>
      </c>
      <c r="N15" s="166" t="s">
        <v>179</v>
      </c>
      <c r="O15" s="167">
        <v>100000000</v>
      </c>
      <c r="P15" s="166"/>
      <c r="Q15" s="166" t="s">
        <v>1717</v>
      </c>
      <c r="R15" s="166" t="s">
        <v>1718</v>
      </c>
      <c r="S15" s="166" t="s">
        <v>1719</v>
      </c>
      <c r="T15" s="166" t="s">
        <v>1720</v>
      </c>
      <c r="U15" s="166" t="s">
        <v>1721</v>
      </c>
    </row>
    <row r="16" spans="1:21" s="62" customFormat="1" x14ac:dyDescent="0.2">
      <c r="A16" s="156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56"/>
      <c r="T16" s="156"/>
      <c r="U16" s="156"/>
    </row>
    <row r="17" spans="1:24" s="62" customFormat="1" x14ac:dyDescent="0.2">
      <c r="A17" s="2836" t="s">
        <v>1723</v>
      </c>
      <c r="B17" s="166"/>
      <c r="C17" s="167"/>
      <c r="D17" s="167"/>
      <c r="E17" s="166"/>
      <c r="F17" s="160"/>
      <c r="G17" s="166"/>
      <c r="H17" s="160"/>
      <c r="I17" s="166"/>
      <c r="J17" s="166"/>
      <c r="K17" s="166"/>
      <c r="L17" s="166"/>
      <c r="M17" s="166"/>
      <c r="N17" s="166"/>
      <c r="O17" s="167"/>
      <c r="P17" s="166"/>
      <c r="Q17" s="166"/>
      <c r="R17" s="166"/>
      <c r="S17" s="166"/>
      <c r="T17" s="166"/>
      <c r="U17" s="166"/>
    </row>
    <row r="18" spans="1:24" s="62" customFormat="1" ht="24.75" customHeight="1" x14ac:dyDescent="0.2">
      <c r="A18" s="2904"/>
      <c r="B18" s="166" t="s">
        <v>1724</v>
      </c>
      <c r="C18" s="450" t="s">
        <v>1725</v>
      </c>
      <c r="D18" s="167">
        <v>150000000</v>
      </c>
      <c r="E18" s="166" t="s">
        <v>7</v>
      </c>
      <c r="F18" s="160" t="s">
        <v>1710</v>
      </c>
      <c r="G18" s="160" t="s">
        <v>1710</v>
      </c>
      <c r="H18" s="160" t="s">
        <v>1712</v>
      </c>
      <c r="I18" s="166" t="s">
        <v>179</v>
      </c>
      <c r="J18" s="166" t="s">
        <v>1713</v>
      </c>
      <c r="K18" s="166" t="s">
        <v>1714</v>
      </c>
      <c r="L18" s="166" t="s">
        <v>1715</v>
      </c>
      <c r="M18" s="166" t="s">
        <v>1716</v>
      </c>
      <c r="N18" s="166" t="s">
        <v>179</v>
      </c>
      <c r="O18" s="167">
        <v>150000000</v>
      </c>
      <c r="P18" s="166"/>
      <c r="Q18" s="166" t="s">
        <v>1717</v>
      </c>
      <c r="R18" s="166" t="s">
        <v>1718</v>
      </c>
      <c r="S18" s="166" t="s">
        <v>1719</v>
      </c>
      <c r="T18" s="166" t="s">
        <v>1720</v>
      </c>
      <c r="U18" s="166" t="s">
        <v>1721</v>
      </c>
    </row>
    <row r="19" spans="1:24" s="62" customFormat="1" x14ac:dyDescent="0.2">
      <c r="A19" s="156"/>
      <c r="B19" s="156"/>
      <c r="C19" s="158"/>
      <c r="D19" s="158"/>
      <c r="E19" s="156"/>
      <c r="F19" s="156"/>
      <c r="G19" s="156"/>
      <c r="H19" s="156"/>
      <c r="I19" s="156"/>
      <c r="J19" s="169"/>
      <c r="K19" s="169"/>
      <c r="L19" s="156"/>
      <c r="M19" s="156"/>
      <c r="N19" s="156"/>
      <c r="O19" s="158"/>
      <c r="P19" s="156"/>
      <c r="Q19" s="156"/>
      <c r="R19" s="156"/>
      <c r="S19" s="156"/>
      <c r="T19" s="156"/>
      <c r="U19" s="156"/>
    </row>
    <row r="20" spans="1:24" s="62" customFormat="1" x14ac:dyDescent="0.2">
      <c r="A20" s="2836" t="s">
        <v>1726</v>
      </c>
      <c r="B20" s="166"/>
      <c r="C20" s="167"/>
      <c r="D20" s="167"/>
      <c r="E20" s="166"/>
      <c r="F20" s="160"/>
      <c r="G20" s="166"/>
      <c r="H20" s="160"/>
      <c r="I20" s="166"/>
      <c r="J20" s="166"/>
      <c r="K20" s="166"/>
      <c r="L20" s="166"/>
      <c r="M20" s="166"/>
      <c r="N20" s="166"/>
      <c r="O20" s="167"/>
      <c r="P20" s="166"/>
      <c r="Q20" s="166"/>
      <c r="R20" s="166"/>
      <c r="S20" s="166"/>
      <c r="T20" s="166"/>
      <c r="U20" s="166"/>
    </row>
    <row r="21" spans="1:24" s="62" customFormat="1" x14ac:dyDescent="0.2">
      <c r="A21" s="2904"/>
      <c r="B21" s="166" t="s">
        <v>1727</v>
      </c>
      <c r="C21" s="450"/>
      <c r="D21" s="167"/>
      <c r="E21" s="166"/>
      <c r="F21" s="160"/>
      <c r="G21" s="166"/>
      <c r="H21" s="160"/>
      <c r="I21" s="166"/>
      <c r="J21" s="166"/>
      <c r="K21" s="166"/>
      <c r="L21" s="166"/>
      <c r="M21" s="166"/>
      <c r="N21" s="166"/>
      <c r="O21" s="167"/>
      <c r="P21" s="166"/>
      <c r="Q21" s="166"/>
      <c r="R21" s="166"/>
      <c r="S21" s="166"/>
      <c r="T21" s="166"/>
      <c r="U21" s="166"/>
    </row>
    <row r="22" spans="1:24" s="62" customFormat="1" x14ac:dyDescent="0.2">
      <c r="A22" s="156"/>
      <c r="B22" s="156"/>
      <c r="C22" s="158"/>
      <c r="D22" s="158"/>
      <c r="E22" s="156"/>
      <c r="F22" s="156"/>
      <c r="G22" s="156"/>
      <c r="H22" s="156"/>
      <c r="I22" s="156"/>
      <c r="J22" s="169"/>
      <c r="K22" s="169"/>
      <c r="L22" s="156"/>
      <c r="M22" s="156"/>
      <c r="N22" s="156"/>
      <c r="O22" s="158"/>
      <c r="P22" s="156"/>
      <c r="Q22" s="156"/>
      <c r="R22" s="156"/>
      <c r="S22" s="156"/>
      <c r="T22" s="156"/>
      <c r="U22" s="156"/>
    </row>
    <row r="23" spans="1:24" s="62" customFormat="1" x14ac:dyDescent="0.2">
      <c r="A23" s="2836" t="s">
        <v>1728</v>
      </c>
      <c r="B23" s="166"/>
      <c r="C23" s="167"/>
      <c r="D23" s="167"/>
      <c r="E23" s="166"/>
      <c r="F23" s="160"/>
      <c r="G23" s="166"/>
      <c r="H23" s="160"/>
      <c r="I23" s="166"/>
      <c r="J23" s="166"/>
      <c r="K23" s="166"/>
      <c r="L23" s="166"/>
      <c r="M23" s="166"/>
      <c r="N23" s="166"/>
      <c r="O23" s="167"/>
      <c r="P23" s="166"/>
      <c r="Q23" s="166"/>
      <c r="R23" s="166"/>
      <c r="S23" s="166"/>
      <c r="T23" s="166"/>
      <c r="U23" s="166"/>
    </row>
    <row r="24" spans="1:24" s="62" customFormat="1" ht="25.5" customHeight="1" x14ac:dyDescent="0.2">
      <c r="A24" s="2904"/>
      <c r="B24" s="166"/>
      <c r="C24" s="450" t="s">
        <v>178</v>
      </c>
      <c r="D24" s="167">
        <v>150000000</v>
      </c>
      <c r="E24" s="166" t="s">
        <v>7</v>
      </c>
      <c r="F24" s="160" t="s">
        <v>1710</v>
      </c>
      <c r="G24" s="160" t="s">
        <v>1710</v>
      </c>
      <c r="H24" s="160" t="s">
        <v>1712</v>
      </c>
      <c r="I24" s="166" t="s">
        <v>179</v>
      </c>
      <c r="J24" s="166" t="s">
        <v>1713</v>
      </c>
      <c r="K24" s="166" t="s">
        <v>1714</v>
      </c>
      <c r="L24" s="166" t="s">
        <v>1715</v>
      </c>
      <c r="M24" s="166" t="s">
        <v>1716</v>
      </c>
      <c r="N24" s="166" t="s">
        <v>179</v>
      </c>
      <c r="O24" s="167">
        <v>150000000</v>
      </c>
      <c r="P24" s="166"/>
      <c r="Q24" s="166" t="s">
        <v>1717</v>
      </c>
      <c r="R24" s="166" t="s">
        <v>1718</v>
      </c>
      <c r="S24" s="166" t="s">
        <v>1719</v>
      </c>
      <c r="T24" s="166" t="s">
        <v>1720</v>
      </c>
      <c r="U24" s="166" t="s">
        <v>1721</v>
      </c>
    </row>
    <row r="25" spans="1:24" s="62" customFormat="1" x14ac:dyDescent="0.2">
      <c r="A25" s="156"/>
      <c r="B25" s="156"/>
      <c r="C25" s="158"/>
      <c r="D25" s="158"/>
      <c r="E25" s="156"/>
      <c r="F25" s="156"/>
      <c r="G25" s="156"/>
      <c r="H25" s="156"/>
      <c r="I25" s="156"/>
      <c r="J25" s="169"/>
      <c r="K25" s="169"/>
      <c r="L25" s="156"/>
      <c r="M25" s="156"/>
      <c r="N25" s="156"/>
      <c r="O25" s="158"/>
      <c r="P25" s="156"/>
      <c r="Q25" s="156"/>
      <c r="R25" s="156"/>
      <c r="S25" s="156"/>
      <c r="T25" s="156"/>
      <c r="U25" s="156"/>
    </row>
    <row r="26" spans="1:24" s="62" customFormat="1" x14ac:dyDescent="0.2">
      <c r="A26" s="2836" t="s">
        <v>1729</v>
      </c>
      <c r="B26" s="166"/>
      <c r="C26" s="167"/>
      <c r="D26" s="167"/>
      <c r="E26" s="166"/>
      <c r="F26" s="160"/>
      <c r="G26" s="166"/>
      <c r="H26" s="160"/>
      <c r="I26" s="166"/>
      <c r="J26" s="166"/>
      <c r="K26" s="166"/>
      <c r="L26" s="166"/>
      <c r="M26" s="166"/>
      <c r="N26" s="166"/>
      <c r="O26" s="167"/>
      <c r="P26" s="166"/>
      <c r="Q26" s="166"/>
      <c r="R26" s="166"/>
      <c r="S26" s="166"/>
      <c r="T26" s="166"/>
      <c r="U26" s="166"/>
    </row>
    <row r="27" spans="1:24" s="62" customFormat="1" ht="49.5" customHeight="1" x14ac:dyDescent="0.2">
      <c r="A27" s="2904"/>
      <c r="B27" s="166"/>
      <c r="C27" s="450" t="s">
        <v>193</v>
      </c>
      <c r="D27" s="167">
        <v>100000000</v>
      </c>
      <c r="E27" s="166" t="s">
        <v>7</v>
      </c>
      <c r="F27" s="160" t="s">
        <v>1710</v>
      </c>
      <c r="G27" s="160" t="s">
        <v>1710</v>
      </c>
      <c r="H27" s="160" t="s">
        <v>1712</v>
      </c>
      <c r="I27" s="166" t="s">
        <v>179</v>
      </c>
      <c r="J27" s="166" t="s">
        <v>1713</v>
      </c>
      <c r="K27" s="166" t="s">
        <v>1714</v>
      </c>
      <c r="L27" s="166" t="s">
        <v>1715</v>
      </c>
      <c r="M27" s="166" t="s">
        <v>1716</v>
      </c>
      <c r="N27" s="166" t="s">
        <v>179</v>
      </c>
      <c r="O27" s="167">
        <v>100000000</v>
      </c>
      <c r="P27" s="166"/>
      <c r="Q27" s="166" t="s">
        <v>1717</v>
      </c>
      <c r="R27" s="166" t="s">
        <v>1718</v>
      </c>
      <c r="S27" s="166" t="s">
        <v>1719</v>
      </c>
      <c r="T27" s="166" t="s">
        <v>1720</v>
      </c>
      <c r="U27" s="166" t="s">
        <v>1721</v>
      </c>
    </row>
    <row r="28" spans="1:24" s="62" customFormat="1" x14ac:dyDescent="0.2">
      <c r="A28" s="156"/>
      <c r="B28" s="156"/>
      <c r="C28" s="158"/>
      <c r="D28" s="158"/>
      <c r="E28" s="156"/>
      <c r="F28" s="156"/>
      <c r="G28" s="156"/>
      <c r="H28" s="156"/>
      <c r="I28" s="156"/>
      <c r="J28" s="169"/>
      <c r="K28" s="169"/>
      <c r="L28" s="156"/>
      <c r="M28" s="156"/>
      <c r="N28" s="156"/>
      <c r="O28" s="158"/>
      <c r="P28" s="156"/>
      <c r="Q28" s="156"/>
      <c r="R28" s="156"/>
      <c r="S28" s="156"/>
      <c r="T28" s="156"/>
      <c r="U28" s="156"/>
    </row>
    <row r="29" spans="1:24" s="62" customFormat="1" x14ac:dyDescent="0.2">
      <c r="A29" s="2836" t="s">
        <v>1730</v>
      </c>
      <c r="B29" s="166"/>
      <c r="C29" s="167"/>
      <c r="D29" s="167"/>
      <c r="E29" s="166"/>
      <c r="F29" s="160"/>
      <c r="G29" s="166"/>
      <c r="H29" s="160"/>
      <c r="I29" s="166"/>
      <c r="J29" s="166"/>
      <c r="K29" s="166"/>
      <c r="L29" s="166"/>
      <c r="M29" s="166"/>
      <c r="N29" s="166"/>
      <c r="O29" s="167"/>
      <c r="P29" s="166"/>
      <c r="Q29" s="166"/>
      <c r="R29" s="166"/>
      <c r="S29" s="160"/>
      <c r="T29" s="160"/>
      <c r="U29" s="160"/>
    </row>
    <row r="30" spans="1:24" s="62" customFormat="1" ht="33" customHeight="1" thickBot="1" x14ac:dyDescent="0.25">
      <c r="A30" s="2949"/>
      <c r="B30" s="194" t="s">
        <v>1731</v>
      </c>
      <c r="C30" s="565" t="s">
        <v>178</v>
      </c>
      <c r="D30" s="408">
        <v>150000000</v>
      </c>
      <c r="E30" s="503" t="s">
        <v>7</v>
      </c>
      <c r="F30" s="160" t="s">
        <v>1710</v>
      </c>
      <c r="G30" s="160" t="s">
        <v>1710</v>
      </c>
      <c r="H30" s="160" t="s">
        <v>1712</v>
      </c>
      <c r="I30" s="194" t="s">
        <v>179</v>
      </c>
      <c r="J30" s="397" t="s">
        <v>1713</v>
      </c>
      <c r="K30" s="397" t="s">
        <v>1714</v>
      </c>
      <c r="L30" s="397" t="s">
        <v>1715</v>
      </c>
      <c r="M30" s="397" t="s">
        <v>1716</v>
      </c>
      <c r="N30" s="194" t="s">
        <v>179</v>
      </c>
      <c r="O30" s="408">
        <v>150000000</v>
      </c>
      <c r="P30" s="194"/>
      <c r="Q30" s="166" t="s">
        <v>1717</v>
      </c>
      <c r="R30" s="166" t="s">
        <v>1718</v>
      </c>
      <c r="S30" s="397" t="s">
        <v>1719</v>
      </c>
      <c r="T30" s="397" t="s">
        <v>1720</v>
      </c>
      <c r="U30" s="397" t="s">
        <v>1721</v>
      </c>
    </row>
    <row r="31" spans="1:24" s="62" customFormat="1" ht="15.75" thickTop="1" x14ac:dyDescent="0.2">
      <c r="A31" s="174" t="s">
        <v>144</v>
      </c>
      <c r="B31" s="176"/>
      <c r="C31" s="173"/>
      <c r="D31" s="173"/>
      <c r="E31" s="153"/>
      <c r="F31" s="175"/>
      <c r="G31" s="176"/>
      <c r="H31" s="175"/>
      <c r="I31" s="176"/>
      <c r="J31" s="393"/>
      <c r="K31" s="393"/>
      <c r="L31" s="163"/>
      <c r="M31" s="163"/>
      <c r="N31" s="176"/>
      <c r="O31" s="173"/>
      <c r="P31" s="176"/>
      <c r="Q31" s="176"/>
      <c r="R31" s="176"/>
      <c r="S31" s="163"/>
      <c r="T31" s="163"/>
      <c r="U31" s="163"/>
      <c r="X31" s="150"/>
    </row>
    <row r="32" spans="1:24" s="62" customFormat="1" x14ac:dyDescent="0.2">
      <c r="A32" s="177"/>
      <c r="B32" s="177"/>
      <c r="C32" s="167"/>
      <c r="D32" s="167"/>
      <c r="E32" s="177"/>
      <c r="F32" s="168"/>
      <c r="G32" s="177"/>
      <c r="H32" s="168"/>
      <c r="I32" s="177"/>
      <c r="J32" s="177"/>
      <c r="K32" s="177"/>
      <c r="L32" s="177"/>
      <c r="M32" s="177"/>
      <c r="N32" s="177"/>
      <c r="O32" s="167"/>
      <c r="P32" s="177"/>
      <c r="Q32" s="177"/>
      <c r="R32" s="177"/>
      <c r="S32" s="156"/>
      <c r="T32" s="156"/>
      <c r="U32" s="156"/>
    </row>
    <row r="33" spans="1:23" s="62" customFormat="1" x14ac:dyDescent="0.2">
      <c r="A33" s="152" t="s">
        <v>145</v>
      </c>
      <c r="R33" s="61"/>
      <c r="S33" s="61"/>
      <c r="T33" s="150"/>
    </row>
    <row r="36" spans="1:23" s="62" customFormat="1" x14ac:dyDescent="0.2">
      <c r="A36" s="1896"/>
      <c r="B36" s="149"/>
      <c r="T36" s="61"/>
    </row>
    <row r="37" spans="1:23" s="62" customFormat="1" x14ac:dyDescent="0.2">
      <c r="A37" s="3062" t="s">
        <v>656</v>
      </c>
      <c r="B37" s="3062"/>
      <c r="C37" s="3062"/>
      <c r="D37" s="3062"/>
      <c r="E37" s="3062"/>
      <c r="I37" s="2845" t="s">
        <v>147</v>
      </c>
      <c r="J37" s="2846"/>
      <c r="K37" s="76" t="s">
        <v>509</v>
      </c>
      <c r="L37" s="70"/>
      <c r="M37" s="71"/>
      <c r="T37" s="61"/>
    </row>
    <row r="38" spans="1:23" s="62" customFormat="1" ht="45" x14ac:dyDescent="0.2">
      <c r="A38" s="95" t="s">
        <v>4146</v>
      </c>
      <c r="B38" s="151"/>
      <c r="C38" s="2902" t="s">
        <v>215</v>
      </c>
      <c r="D38" s="2902"/>
      <c r="E38" s="2902"/>
      <c r="F38" s="2902"/>
      <c r="G38" s="2902"/>
      <c r="H38" s="2903"/>
      <c r="I38" s="2847"/>
      <c r="J38" s="2848"/>
      <c r="K38" s="1907" t="s">
        <v>150</v>
      </c>
      <c r="L38" s="2902" t="s">
        <v>151</v>
      </c>
      <c r="M38" s="2903"/>
      <c r="N38" s="2909" t="s">
        <v>152</v>
      </c>
      <c r="O38" s="2903"/>
      <c r="P38" s="2909" t="s">
        <v>84</v>
      </c>
      <c r="Q38" s="2902"/>
      <c r="R38" s="2902"/>
      <c r="S38" s="2902"/>
      <c r="T38" s="2902" t="s">
        <v>85</v>
      </c>
      <c r="U38" s="2902"/>
      <c r="V38" s="2902"/>
      <c r="W38" s="2903"/>
    </row>
    <row r="39" spans="1:23" s="458" customFormat="1" ht="45.75" thickBot="1" x14ac:dyDescent="0.3">
      <c r="A39" s="1905" t="s">
        <v>512</v>
      </c>
      <c r="B39" s="506" t="s">
        <v>153</v>
      </c>
      <c r="C39" s="451" t="s">
        <v>217</v>
      </c>
      <c r="D39" s="451" t="s">
        <v>218</v>
      </c>
      <c r="E39" s="451" t="s">
        <v>156</v>
      </c>
      <c r="F39" s="451" t="s">
        <v>219</v>
      </c>
      <c r="G39" s="451" t="s">
        <v>220</v>
      </c>
      <c r="H39" s="451" t="s">
        <v>483</v>
      </c>
      <c r="I39" s="437" t="s">
        <v>92</v>
      </c>
      <c r="J39" s="437" t="s">
        <v>685</v>
      </c>
      <c r="K39" s="453" t="s">
        <v>159</v>
      </c>
      <c r="L39" s="453" t="s">
        <v>160</v>
      </c>
      <c r="M39" s="453" t="s">
        <v>161</v>
      </c>
      <c r="N39" s="453" t="s">
        <v>162</v>
      </c>
      <c r="O39" s="437" t="s">
        <v>685</v>
      </c>
      <c r="P39" s="437" t="s">
        <v>4325</v>
      </c>
      <c r="Q39" s="437" t="s">
        <v>104</v>
      </c>
      <c r="R39" s="457" t="s">
        <v>221</v>
      </c>
      <c r="S39" s="1907" t="s">
        <v>166</v>
      </c>
      <c r="T39" s="453" t="s">
        <v>108</v>
      </c>
      <c r="U39" s="453" t="s">
        <v>222</v>
      </c>
      <c r="V39" s="453" t="s">
        <v>223</v>
      </c>
      <c r="W39" s="453" t="s">
        <v>111</v>
      </c>
    </row>
    <row r="40" spans="1:23" s="62" customFormat="1" ht="15.75" thickTop="1" x14ac:dyDescent="0.2">
      <c r="A40" s="2825" t="s">
        <v>114</v>
      </c>
      <c r="B40" s="459"/>
      <c r="C40" s="160"/>
      <c r="D40" s="160"/>
      <c r="E40" s="160"/>
      <c r="F40" s="380"/>
      <c r="G40" s="160" t="s">
        <v>170</v>
      </c>
      <c r="H40" s="160"/>
      <c r="I40" s="231" t="s">
        <v>171</v>
      </c>
      <c r="J40" s="231" t="s">
        <v>116</v>
      </c>
      <c r="K40" s="231" t="s">
        <v>117</v>
      </c>
      <c r="L40" s="231" t="s">
        <v>1705</v>
      </c>
      <c r="M40" s="231" t="s">
        <v>173</v>
      </c>
      <c r="N40" s="231" t="s">
        <v>171</v>
      </c>
      <c r="O40" s="231" t="s">
        <v>116</v>
      </c>
      <c r="P40" s="160"/>
      <c r="Q40" s="231" t="s">
        <v>225</v>
      </c>
      <c r="R40" s="383" t="s">
        <v>116</v>
      </c>
      <c r="S40" s="672" t="s">
        <v>693</v>
      </c>
      <c r="T40" s="381"/>
      <c r="U40" s="160"/>
      <c r="V40" s="160"/>
      <c r="W40" s="160"/>
    </row>
    <row r="41" spans="1:23" s="62" customFormat="1" x14ac:dyDescent="0.2">
      <c r="A41" s="2842"/>
      <c r="B41" s="166"/>
      <c r="C41" s="166"/>
      <c r="D41" s="166"/>
      <c r="E41" s="166"/>
      <c r="F41" s="167"/>
      <c r="G41" s="160" t="s">
        <v>175</v>
      </c>
      <c r="H41" s="166"/>
      <c r="I41" s="160"/>
      <c r="J41" s="166"/>
      <c r="K41" s="166"/>
      <c r="L41" s="166"/>
      <c r="M41" s="166"/>
      <c r="N41" s="166"/>
      <c r="O41" s="166"/>
      <c r="P41" s="167"/>
      <c r="Q41" s="166"/>
      <c r="R41" s="389"/>
      <c r="S41" s="389"/>
      <c r="T41" s="390"/>
      <c r="U41" s="166"/>
      <c r="V41" s="166"/>
      <c r="W41" s="166"/>
    </row>
    <row r="42" spans="1:23" s="62" customFormat="1" ht="15.75" thickBot="1" x14ac:dyDescent="0.25">
      <c r="A42" s="500" t="s">
        <v>121</v>
      </c>
      <c r="B42" s="460"/>
      <c r="C42" s="460"/>
      <c r="D42" s="460"/>
      <c r="E42" s="460"/>
      <c r="F42" s="402"/>
      <c r="G42" s="460"/>
      <c r="H42" s="460"/>
      <c r="I42" s="460"/>
      <c r="J42" s="460"/>
      <c r="K42" s="461"/>
      <c r="L42" s="461"/>
      <c r="M42" s="460"/>
      <c r="N42" s="460"/>
      <c r="O42" s="460"/>
      <c r="P42" s="402"/>
      <c r="Q42" s="460"/>
      <c r="R42" s="461"/>
      <c r="S42" s="461"/>
      <c r="T42" s="462"/>
      <c r="U42" s="460"/>
      <c r="V42" s="460"/>
      <c r="W42" s="460"/>
    </row>
    <row r="43" spans="1:23" s="62" customFormat="1" x14ac:dyDescent="0.2">
      <c r="A43" s="2834" t="s">
        <v>1732</v>
      </c>
      <c r="B43" s="166" t="s">
        <v>1707</v>
      </c>
      <c r="C43" s="160"/>
      <c r="D43" s="160"/>
      <c r="E43" s="160"/>
      <c r="F43" s="380"/>
      <c r="G43" s="160"/>
      <c r="H43" s="160"/>
      <c r="I43" s="160"/>
      <c r="J43" s="160"/>
      <c r="K43" s="160"/>
      <c r="L43" s="160"/>
      <c r="M43" s="160"/>
      <c r="N43" s="160"/>
      <c r="O43" s="160"/>
      <c r="P43" s="380"/>
      <c r="Q43" s="160"/>
      <c r="R43" s="383"/>
      <c r="S43" s="383"/>
      <c r="T43" s="381"/>
      <c r="U43" s="160"/>
      <c r="V43" s="160"/>
      <c r="W43" s="160"/>
    </row>
    <row r="44" spans="1:23" s="62" customFormat="1" x14ac:dyDescent="0.2">
      <c r="A44" s="2904"/>
      <c r="B44" s="166"/>
      <c r="C44" s="166"/>
      <c r="D44" s="166"/>
      <c r="E44" s="166"/>
      <c r="F44" s="167"/>
      <c r="G44" s="160"/>
      <c r="H44" s="166"/>
      <c r="I44" s="160"/>
      <c r="J44" s="160"/>
      <c r="K44" s="160"/>
      <c r="L44" s="160"/>
      <c r="M44" s="160"/>
      <c r="N44" s="160"/>
      <c r="O44" s="160"/>
      <c r="P44" s="380"/>
      <c r="Q44" s="160"/>
      <c r="R44" s="383"/>
      <c r="S44" s="383"/>
      <c r="T44" s="381"/>
      <c r="U44" s="160"/>
      <c r="V44" s="160"/>
      <c r="W44" s="160"/>
    </row>
    <row r="45" spans="1:23" s="62" customFormat="1" x14ac:dyDescent="0.2">
      <c r="A45" s="156"/>
      <c r="B45" s="156"/>
      <c r="C45" s="156"/>
      <c r="D45" s="156"/>
      <c r="E45" s="156"/>
      <c r="F45" s="158"/>
      <c r="G45" s="156"/>
      <c r="H45" s="156"/>
      <c r="I45" s="156"/>
      <c r="J45" s="156"/>
      <c r="K45" s="169"/>
      <c r="L45" s="169"/>
      <c r="M45" s="156"/>
      <c r="N45" s="156"/>
      <c r="O45" s="156"/>
      <c r="P45" s="158"/>
      <c r="Q45" s="156"/>
      <c r="R45" s="169"/>
      <c r="S45" s="169"/>
      <c r="T45" s="172"/>
      <c r="U45" s="156"/>
      <c r="V45" s="156"/>
      <c r="W45" s="156"/>
    </row>
    <row r="46" spans="1:23" s="62" customFormat="1" x14ac:dyDescent="0.2">
      <c r="A46" s="2836" t="s">
        <v>1733</v>
      </c>
      <c r="B46" s="166"/>
      <c r="C46" s="230" t="s">
        <v>1734</v>
      </c>
      <c r="D46" s="166" t="s">
        <v>6</v>
      </c>
      <c r="E46" s="194" t="s">
        <v>7</v>
      </c>
      <c r="F46" s="1017">
        <v>600000000</v>
      </c>
      <c r="G46" s="2037" t="s">
        <v>1735</v>
      </c>
      <c r="H46" s="194" t="s">
        <v>1736</v>
      </c>
      <c r="I46" s="2037" t="s">
        <v>1737</v>
      </c>
      <c r="J46" s="194" t="s">
        <v>179</v>
      </c>
      <c r="K46" s="194" t="s">
        <v>1715</v>
      </c>
      <c r="L46" s="194" t="s">
        <v>1716</v>
      </c>
      <c r="M46" s="194" t="s">
        <v>1717</v>
      </c>
      <c r="N46" s="194" t="s">
        <v>1738</v>
      </c>
      <c r="O46" s="194" t="s">
        <v>179</v>
      </c>
      <c r="P46" s="1017">
        <v>600000000</v>
      </c>
      <c r="Q46" s="194" t="s">
        <v>179</v>
      </c>
      <c r="R46" s="501" t="s">
        <v>1739</v>
      </c>
      <c r="S46" s="501" t="s">
        <v>1740</v>
      </c>
      <c r="T46" s="410" t="s">
        <v>338</v>
      </c>
      <c r="U46" s="194" t="s">
        <v>1741</v>
      </c>
      <c r="V46" s="194" t="s">
        <v>1742</v>
      </c>
      <c r="W46" s="194" t="s">
        <v>1743</v>
      </c>
    </row>
    <row r="47" spans="1:23" s="62" customFormat="1" x14ac:dyDescent="0.2">
      <c r="A47" s="2904"/>
      <c r="B47" s="230"/>
      <c r="C47" s="166"/>
      <c r="D47" s="166"/>
      <c r="E47" s="1018"/>
      <c r="F47" s="1018"/>
      <c r="G47" s="1018"/>
      <c r="H47" s="1018"/>
      <c r="I47" s="1018"/>
      <c r="J47" s="1018"/>
      <c r="K47" s="1018"/>
      <c r="L47" s="1018"/>
      <c r="M47" s="1018"/>
      <c r="N47" s="1018"/>
      <c r="O47" s="1018"/>
      <c r="P47" s="1018"/>
      <c r="Q47" s="1018"/>
      <c r="R47" s="1018"/>
      <c r="S47" s="1018"/>
      <c r="T47" s="1018"/>
      <c r="U47" s="1018"/>
      <c r="V47" s="1018"/>
      <c r="W47" s="1018"/>
    </row>
    <row r="48" spans="1:23" s="62" customFormat="1" x14ac:dyDescent="0.2">
      <c r="A48" s="156"/>
      <c r="B48" s="156"/>
      <c r="C48" s="156"/>
      <c r="D48" s="156"/>
      <c r="E48" s="163"/>
      <c r="F48" s="162"/>
      <c r="G48" s="163"/>
      <c r="H48" s="163"/>
      <c r="I48" s="163"/>
      <c r="J48" s="393"/>
      <c r="K48" s="393"/>
      <c r="L48" s="163"/>
      <c r="M48" s="163"/>
      <c r="N48" s="163"/>
      <c r="O48" s="163"/>
      <c r="P48" s="162"/>
      <c r="Q48" s="163"/>
      <c r="R48" s="393"/>
      <c r="S48" s="393"/>
      <c r="T48" s="1019"/>
      <c r="U48" s="163"/>
      <c r="V48" s="163"/>
      <c r="W48" s="163"/>
    </row>
    <row r="49" spans="1:23" s="62" customFormat="1" x14ac:dyDescent="0.2">
      <c r="A49" s="2836" t="s">
        <v>1744</v>
      </c>
      <c r="B49" s="166"/>
      <c r="C49" s="230" t="s">
        <v>1745</v>
      </c>
      <c r="D49" s="166" t="s">
        <v>6</v>
      </c>
      <c r="E49" s="166" t="s">
        <v>7</v>
      </c>
      <c r="F49" s="167">
        <v>94500000</v>
      </c>
      <c r="G49" s="2037" t="s">
        <v>1735</v>
      </c>
      <c r="H49" s="194" t="s">
        <v>1736</v>
      </c>
      <c r="I49" s="2037" t="s">
        <v>1737</v>
      </c>
      <c r="J49" s="194" t="s">
        <v>179</v>
      </c>
      <c r="K49" s="194" t="s">
        <v>1715</v>
      </c>
      <c r="L49" s="194" t="s">
        <v>1716</v>
      </c>
      <c r="M49" s="194" t="s">
        <v>1717</v>
      </c>
      <c r="N49" s="194" t="s">
        <v>1738</v>
      </c>
      <c r="O49" s="194" t="s">
        <v>179</v>
      </c>
      <c r="P49" s="167">
        <v>94500000</v>
      </c>
      <c r="Q49" s="166" t="s">
        <v>179</v>
      </c>
      <c r="R49" s="501" t="s">
        <v>1739</v>
      </c>
      <c r="S49" s="501" t="s">
        <v>1740</v>
      </c>
      <c r="T49" s="410" t="s">
        <v>338</v>
      </c>
      <c r="U49" s="194" t="s">
        <v>1741</v>
      </c>
      <c r="V49" s="194" t="s">
        <v>1742</v>
      </c>
      <c r="W49" s="167">
        <v>94500000</v>
      </c>
    </row>
    <row r="50" spans="1:23" s="62" customFormat="1" x14ac:dyDescent="0.2">
      <c r="A50" s="2904"/>
      <c r="B50" s="166"/>
      <c r="C50" s="230"/>
      <c r="D50" s="166"/>
      <c r="E50" s="166"/>
      <c r="F50" s="167"/>
      <c r="G50" s="160"/>
      <c r="H50" s="166"/>
      <c r="I50" s="166"/>
      <c r="J50" s="166"/>
      <c r="K50" s="166"/>
      <c r="L50" s="166"/>
      <c r="M50" s="166"/>
      <c r="N50" s="166"/>
      <c r="O50" s="166"/>
      <c r="P50" s="167"/>
      <c r="Q50" s="166"/>
      <c r="R50" s="406"/>
      <c r="S50" s="406"/>
      <c r="T50" s="390"/>
      <c r="U50" s="390"/>
      <c r="V50" s="390"/>
      <c r="W50" s="167"/>
    </row>
    <row r="51" spans="1:23" s="62" customFormat="1" x14ac:dyDescent="0.2">
      <c r="A51" s="156"/>
      <c r="B51" s="156"/>
      <c r="C51" s="156"/>
      <c r="D51" s="156"/>
      <c r="E51" s="156"/>
      <c r="F51" s="158"/>
      <c r="G51" s="156"/>
      <c r="H51" s="156"/>
      <c r="I51" s="156"/>
      <c r="J51" s="169"/>
      <c r="K51" s="169"/>
      <c r="L51" s="156"/>
      <c r="M51" s="156"/>
      <c r="N51" s="156"/>
      <c r="O51" s="156"/>
      <c r="P51" s="158"/>
      <c r="Q51" s="156"/>
      <c r="R51" s="169"/>
      <c r="S51" s="169"/>
      <c r="T51" s="172"/>
      <c r="U51" s="156"/>
      <c r="V51" s="156"/>
      <c r="W51" s="158"/>
    </row>
    <row r="52" spans="1:23" s="62" customFormat="1" x14ac:dyDescent="0.2">
      <c r="A52" s="2836" t="s">
        <v>1746</v>
      </c>
      <c r="B52" s="166"/>
      <c r="C52" s="230" t="s">
        <v>1747</v>
      </c>
      <c r="D52" s="166" t="s">
        <v>6</v>
      </c>
      <c r="E52" s="166" t="s">
        <v>7</v>
      </c>
      <c r="F52" s="167">
        <v>216000000</v>
      </c>
      <c r="G52" s="2037" t="s">
        <v>1735</v>
      </c>
      <c r="H52" s="194" t="s">
        <v>1736</v>
      </c>
      <c r="I52" s="166"/>
      <c r="J52" s="166"/>
      <c r="K52" s="166"/>
      <c r="L52" s="166"/>
      <c r="M52" s="166"/>
      <c r="N52" s="166"/>
      <c r="O52" s="166"/>
      <c r="P52" s="167"/>
      <c r="Q52" s="166"/>
      <c r="R52" s="406"/>
      <c r="S52" s="406"/>
      <c r="T52" s="390"/>
      <c r="U52" s="390"/>
      <c r="V52" s="390"/>
      <c r="W52" s="167"/>
    </row>
    <row r="53" spans="1:23" s="62" customFormat="1" x14ac:dyDescent="0.2">
      <c r="A53" s="2904"/>
      <c r="B53" s="166"/>
      <c r="C53" s="166"/>
      <c r="D53" s="166"/>
      <c r="E53" s="166"/>
      <c r="F53" s="167"/>
      <c r="G53" s="160"/>
      <c r="H53" s="166"/>
      <c r="I53" s="2037" t="s">
        <v>1737</v>
      </c>
      <c r="J53" s="194" t="s">
        <v>179</v>
      </c>
      <c r="K53" s="194" t="s">
        <v>1715</v>
      </c>
      <c r="L53" s="194" t="s">
        <v>1716</v>
      </c>
      <c r="M53" s="194" t="s">
        <v>1717</v>
      </c>
      <c r="N53" s="194" t="s">
        <v>1738</v>
      </c>
      <c r="O53" s="194" t="s">
        <v>179</v>
      </c>
      <c r="P53" s="167">
        <v>216000000</v>
      </c>
      <c r="Q53" s="166" t="s">
        <v>179</v>
      </c>
      <c r="R53" s="501" t="s">
        <v>1739</v>
      </c>
      <c r="S53" s="501" t="s">
        <v>1740</v>
      </c>
      <c r="T53" s="410" t="s">
        <v>338</v>
      </c>
      <c r="U53" s="194" t="s">
        <v>1741</v>
      </c>
      <c r="V53" s="194" t="s">
        <v>1742</v>
      </c>
      <c r="W53" s="167">
        <v>216000000</v>
      </c>
    </row>
    <row r="54" spans="1:23" s="62" customFormat="1" x14ac:dyDescent="0.2">
      <c r="A54" s="156"/>
      <c r="B54" s="156"/>
      <c r="C54" s="156"/>
      <c r="D54" s="156"/>
      <c r="E54" s="156"/>
      <c r="F54" s="158"/>
      <c r="G54" s="156"/>
      <c r="H54" s="156"/>
      <c r="I54" s="156"/>
      <c r="J54" s="169"/>
      <c r="K54" s="169"/>
      <c r="L54" s="156"/>
      <c r="M54" s="156"/>
      <c r="N54" s="156"/>
      <c r="O54" s="156"/>
      <c r="P54" s="158"/>
      <c r="Q54" s="156"/>
      <c r="R54" s="169"/>
      <c r="S54" s="169"/>
      <c r="T54" s="172"/>
      <c r="U54" s="156"/>
      <c r="V54" s="156"/>
      <c r="W54" s="158"/>
    </row>
    <row r="55" spans="1:23" s="62" customFormat="1" x14ac:dyDescent="0.2">
      <c r="A55" s="2997" t="s">
        <v>1748</v>
      </c>
      <c r="B55" s="166"/>
      <c r="C55" s="230" t="s">
        <v>1749</v>
      </c>
      <c r="D55" s="166" t="s">
        <v>6</v>
      </c>
      <c r="E55" s="166" t="s">
        <v>7</v>
      </c>
      <c r="F55" s="167">
        <v>50000000</v>
      </c>
      <c r="G55" s="166" t="s">
        <v>1735</v>
      </c>
      <c r="H55" s="194" t="s">
        <v>1736</v>
      </c>
      <c r="I55" s="166"/>
      <c r="J55" s="166"/>
      <c r="K55" s="166"/>
      <c r="L55" s="166"/>
      <c r="M55" s="166"/>
      <c r="N55" s="166"/>
      <c r="O55" s="166"/>
      <c r="P55" s="167"/>
      <c r="Q55" s="166"/>
      <c r="R55" s="406"/>
      <c r="S55" s="406"/>
      <c r="T55" s="390"/>
      <c r="U55" s="390"/>
      <c r="V55" s="390"/>
      <c r="W55" s="167"/>
    </row>
    <row r="56" spans="1:23" s="62" customFormat="1" x14ac:dyDescent="0.2">
      <c r="A56" s="2997"/>
      <c r="B56" s="166"/>
      <c r="C56" s="230"/>
      <c r="D56" s="166"/>
      <c r="E56" s="166"/>
      <c r="F56" s="167"/>
      <c r="G56" s="166"/>
      <c r="H56" s="166"/>
      <c r="I56" s="2037" t="s">
        <v>1737</v>
      </c>
      <c r="J56" s="194" t="s">
        <v>179</v>
      </c>
      <c r="K56" s="194" t="s">
        <v>1715</v>
      </c>
      <c r="L56" s="194" t="s">
        <v>1716</v>
      </c>
      <c r="M56" s="194" t="s">
        <v>1717</v>
      </c>
      <c r="N56" s="194" t="s">
        <v>1738</v>
      </c>
      <c r="O56" s="194" t="s">
        <v>179</v>
      </c>
      <c r="P56" s="167">
        <v>50000000</v>
      </c>
      <c r="Q56" s="166" t="s">
        <v>179</v>
      </c>
      <c r="R56" s="501" t="s">
        <v>1739</v>
      </c>
      <c r="S56" s="501" t="s">
        <v>1740</v>
      </c>
      <c r="T56" s="410" t="s">
        <v>338</v>
      </c>
      <c r="U56" s="194" t="s">
        <v>1741</v>
      </c>
      <c r="V56" s="194" t="s">
        <v>1742</v>
      </c>
      <c r="W56" s="167">
        <v>50000000</v>
      </c>
    </row>
    <row r="57" spans="1:23" s="62" customFormat="1" x14ac:dyDescent="0.2">
      <c r="A57" s="156"/>
      <c r="B57" s="156"/>
      <c r="C57" s="156"/>
      <c r="D57" s="156"/>
      <c r="E57" s="156"/>
      <c r="F57" s="158"/>
      <c r="G57" s="156"/>
      <c r="H57" s="156"/>
      <c r="I57" s="156"/>
      <c r="J57" s="169"/>
      <c r="K57" s="169"/>
      <c r="L57" s="156"/>
      <c r="M57" s="156"/>
      <c r="N57" s="156"/>
      <c r="O57" s="156"/>
      <c r="P57" s="158"/>
      <c r="Q57" s="156"/>
      <c r="R57" s="169"/>
      <c r="S57" s="169"/>
      <c r="T57" s="172"/>
      <c r="U57" s="156"/>
      <c r="V57" s="156"/>
      <c r="W57" s="158"/>
    </row>
    <row r="58" spans="1:23" s="62" customFormat="1" x14ac:dyDescent="0.2">
      <c r="A58" s="2997" t="s">
        <v>1750</v>
      </c>
      <c r="B58" s="166" t="s">
        <v>1724</v>
      </c>
      <c r="C58" s="230" t="s">
        <v>1751</v>
      </c>
      <c r="D58" s="166" t="s">
        <v>6</v>
      </c>
      <c r="E58" s="166" t="s">
        <v>7</v>
      </c>
      <c r="F58" s="167">
        <v>8000000</v>
      </c>
      <c r="G58" s="166" t="s">
        <v>1735</v>
      </c>
      <c r="H58" s="194" t="s">
        <v>1736</v>
      </c>
      <c r="I58" s="2037" t="s">
        <v>1737</v>
      </c>
      <c r="J58" s="194" t="s">
        <v>179</v>
      </c>
      <c r="K58" s="194" t="s">
        <v>1715</v>
      </c>
      <c r="L58" s="194" t="s">
        <v>1716</v>
      </c>
      <c r="M58" s="194" t="s">
        <v>1717</v>
      </c>
      <c r="N58" s="194" t="s">
        <v>1738</v>
      </c>
      <c r="O58" s="194" t="s">
        <v>179</v>
      </c>
      <c r="P58" s="167">
        <v>8000000</v>
      </c>
      <c r="Q58" s="166" t="s">
        <v>179</v>
      </c>
      <c r="R58" s="501" t="s">
        <v>1739</v>
      </c>
      <c r="S58" s="501" t="s">
        <v>1740</v>
      </c>
      <c r="T58" s="410" t="s">
        <v>338</v>
      </c>
      <c r="U58" s="194" t="s">
        <v>1741</v>
      </c>
      <c r="V58" s="194" t="s">
        <v>1742</v>
      </c>
      <c r="W58" s="167">
        <v>8000000</v>
      </c>
    </row>
    <row r="59" spans="1:23" s="62" customFormat="1" x14ac:dyDescent="0.2">
      <c r="A59" s="2997"/>
      <c r="B59" s="166"/>
      <c r="C59" s="230"/>
      <c r="D59" s="166"/>
      <c r="E59" s="166"/>
      <c r="F59" s="167"/>
      <c r="G59" s="166"/>
      <c r="H59" s="166"/>
      <c r="I59" s="166"/>
      <c r="J59" s="166"/>
      <c r="K59" s="166"/>
      <c r="L59" s="166"/>
      <c r="M59" s="166"/>
      <c r="N59" s="166"/>
      <c r="O59" s="166"/>
      <c r="P59" s="167"/>
      <c r="Q59" s="166"/>
      <c r="R59" s="406"/>
      <c r="S59" s="406"/>
      <c r="T59" s="390"/>
      <c r="U59" s="390"/>
      <c r="V59" s="390"/>
      <c r="W59" s="167"/>
    </row>
    <row r="60" spans="1:23" s="62" customFormat="1" x14ac:dyDescent="0.2">
      <c r="A60" s="156"/>
      <c r="B60" s="156"/>
      <c r="C60" s="156"/>
      <c r="D60" s="156"/>
      <c r="E60" s="156"/>
      <c r="F60" s="158"/>
      <c r="G60" s="156"/>
      <c r="H60" s="156"/>
      <c r="I60" s="156"/>
      <c r="J60" s="169"/>
      <c r="K60" s="169"/>
      <c r="L60" s="156"/>
      <c r="M60" s="156"/>
      <c r="N60" s="156"/>
      <c r="O60" s="156"/>
      <c r="P60" s="158"/>
      <c r="Q60" s="156"/>
      <c r="R60" s="169"/>
      <c r="S60" s="169"/>
      <c r="T60" s="172"/>
      <c r="U60" s="156"/>
      <c r="V60" s="156"/>
      <c r="W60" s="158"/>
    </row>
    <row r="61" spans="1:23" s="62" customFormat="1" ht="15.75" thickBot="1" x14ac:dyDescent="0.25">
      <c r="A61" s="2997" t="s">
        <v>1752</v>
      </c>
      <c r="B61" s="166"/>
      <c r="C61" s="230" t="s">
        <v>602</v>
      </c>
      <c r="D61" s="166" t="s">
        <v>6</v>
      </c>
      <c r="E61" s="166" t="s">
        <v>7</v>
      </c>
      <c r="F61" s="167">
        <v>7000000</v>
      </c>
      <c r="G61" s="166" t="s">
        <v>1735</v>
      </c>
      <c r="H61" s="194" t="s">
        <v>1736</v>
      </c>
      <c r="I61" s="2037" t="s">
        <v>1737</v>
      </c>
      <c r="J61" s="194" t="s">
        <v>179</v>
      </c>
      <c r="K61" s="194" t="s">
        <v>1715</v>
      </c>
      <c r="L61" s="194" t="s">
        <v>1716</v>
      </c>
      <c r="M61" s="194" t="s">
        <v>1717</v>
      </c>
      <c r="N61" s="194" t="s">
        <v>1738</v>
      </c>
      <c r="O61" s="194" t="s">
        <v>179</v>
      </c>
      <c r="P61" s="408">
        <v>7000000</v>
      </c>
      <c r="Q61" s="194" t="s">
        <v>179</v>
      </c>
      <c r="R61" s="501" t="s">
        <v>1739</v>
      </c>
      <c r="S61" s="501" t="s">
        <v>1740</v>
      </c>
      <c r="T61" s="410" t="s">
        <v>338</v>
      </c>
      <c r="U61" s="194" t="s">
        <v>1741</v>
      </c>
      <c r="V61" s="194" t="s">
        <v>1742</v>
      </c>
      <c r="W61" s="408">
        <v>7000000</v>
      </c>
    </row>
    <row r="62" spans="1:23" s="62" customFormat="1" ht="15.75" thickTop="1" x14ac:dyDescent="0.2">
      <c r="A62" s="2998"/>
      <c r="B62" s="166"/>
      <c r="C62" s="166"/>
      <c r="D62" s="166"/>
      <c r="E62" s="166"/>
      <c r="F62" s="167"/>
      <c r="G62" s="166"/>
      <c r="H62" s="166"/>
      <c r="I62" s="166"/>
      <c r="J62" s="166"/>
      <c r="K62" s="166"/>
      <c r="L62" s="166"/>
      <c r="M62" s="166"/>
      <c r="N62" s="166"/>
      <c r="O62" s="166"/>
      <c r="P62" s="167"/>
      <c r="Q62" s="166"/>
      <c r="R62" s="406"/>
      <c r="S62" s="406"/>
      <c r="T62" s="390"/>
      <c r="U62" s="390"/>
      <c r="V62" s="390"/>
      <c r="W62" s="390"/>
    </row>
    <row r="63" spans="1:23" s="62" customFormat="1" x14ac:dyDescent="0.2">
      <c r="A63" s="2997" t="s">
        <v>1753</v>
      </c>
      <c r="B63" s="166" t="s">
        <v>1707</v>
      </c>
      <c r="C63" s="166"/>
      <c r="D63" s="166"/>
      <c r="E63" s="166"/>
      <c r="F63" s="167"/>
      <c r="G63" s="166"/>
      <c r="H63" s="160"/>
      <c r="I63" s="160"/>
      <c r="J63" s="160"/>
      <c r="K63" s="160"/>
      <c r="L63" s="160"/>
      <c r="M63" s="160"/>
      <c r="N63" s="160"/>
      <c r="O63" s="160"/>
      <c r="P63" s="380"/>
      <c r="Q63" s="160"/>
      <c r="R63" s="383"/>
      <c r="S63" s="383"/>
      <c r="T63" s="381"/>
      <c r="U63" s="160"/>
      <c r="V63" s="160"/>
      <c r="W63" s="160"/>
    </row>
    <row r="64" spans="1:23" s="62" customFormat="1" x14ac:dyDescent="0.2">
      <c r="A64" s="2997"/>
      <c r="B64" s="166"/>
      <c r="C64" s="166"/>
      <c r="D64" s="166"/>
      <c r="E64" s="166"/>
      <c r="F64" s="167"/>
      <c r="G64" s="166"/>
      <c r="H64" s="166"/>
      <c r="I64" s="160"/>
      <c r="J64" s="160"/>
      <c r="K64" s="160"/>
      <c r="L64" s="160"/>
      <c r="M64" s="160"/>
      <c r="N64" s="160"/>
      <c r="O64" s="160"/>
      <c r="P64" s="380"/>
      <c r="Q64" s="160"/>
      <c r="R64" s="383"/>
      <c r="S64" s="383"/>
      <c r="T64" s="381"/>
      <c r="U64" s="160"/>
      <c r="V64" s="160"/>
      <c r="W64" s="160"/>
    </row>
    <row r="65" spans="1:23" s="62" customFormat="1" x14ac:dyDescent="0.2">
      <c r="A65" s="156"/>
      <c r="B65" s="156"/>
      <c r="C65" s="156"/>
      <c r="D65" s="156"/>
      <c r="E65" s="156"/>
      <c r="F65" s="158"/>
      <c r="G65" s="156"/>
      <c r="H65" s="156"/>
      <c r="I65" s="156"/>
      <c r="J65" s="156"/>
      <c r="K65" s="169"/>
      <c r="L65" s="169"/>
      <c r="M65" s="156"/>
      <c r="N65" s="156"/>
      <c r="O65" s="156"/>
      <c r="P65" s="158"/>
      <c r="Q65" s="156"/>
      <c r="R65" s="169"/>
      <c r="S65" s="169"/>
      <c r="T65" s="172"/>
      <c r="U65" s="156"/>
      <c r="V65" s="156"/>
      <c r="W65" s="156"/>
    </row>
    <row r="66" spans="1:23" s="62" customFormat="1" x14ac:dyDescent="0.2">
      <c r="A66" s="2997" t="s">
        <v>1754</v>
      </c>
      <c r="B66" s="166"/>
      <c r="C66" s="166" t="s">
        <v>573</v>
      </c>
      <c r="D66" s="166" t="s">
        <v>6</v>
      </c>
      <c r="E66" s="166" t="s">
        <v>7</v>
      </c>
      <c r="F66" s="167">
        <v>3429590000</v>
      </c>
      <c r="G66" s="166" t="s">
        <v>1735</v>
      </c>
      <c r="H66" s="166" t="s">
        <v>1755</v>
      </c>
      <c r="I66" s="160" t="s">
        <v>1713</v>
      </c>
      <c r="J66" s="166" t="s">
        <v>1714</v>
      </c>
      <c r="K66" s="166" t="s">
        <v>1715</v>
      </c>
      <c r="L66" s="166" t="s">
        <v>1716</v>
      </c>
      <c r="M66" s="166" t="s">
        <v>1717</v>
      </c>
      <c r="N66" s="166" t="s">
        <v>1718</v>
      </c>
      <c r="O66" s="166" t="s">
        <v>1756</v>
      </c>
      <c r="P66" s="167">
        <v>3429590000</v>
      </c>
      <c r="Q66" s="166" t="s">
        <v>1721</v>
      </c>
      <c r="R66" s="389" t="s">
        <v>1757</v>
      </c>
      <c r="S66" s="389" t="s">
        <v>1758</v>
      </c>
      <c r="T66" s="390" t="s">
        <v>1719</v>
      </c>
      <c r="U66" s="166" t="s">
        <v>1759</v>
      </c>
      <c r="V66" s="166" t="s">
        <v>1760</v>
      </c>
      <c r="W66" s="167">
        <v>3429590000</v>
      </c>
    </row>
    <row r="67" spans="1:23" s="62" customFormat="1" x14ac:dyDescent="0.2">
      <c r="A67" s="2997"/>
      <c r="B67" s="166"/>
      <c r="C67" s="166"/>
      <c r="D67" s="166"/>
      <c r="E67" s="166"/>
      <c r="F67" s="167"/>
      <c r="G67" s="166"/>
      <c r="H67" s="166"/>
      <c r="I67" s="160"/>
      <c r="J67" s="166"/>
      <c r="K67" s="166"/>
      <c r="L67" s="166"/>
      <c r="M67" s="166"/>
      <c r="N67" s="166"/>
      <c r="O67" s="166"/>
      <c r="P67" s="167"/>
      <c r="Q67" s="166"/>
      <c r="R67" s="389"/>
      <c r="S67" s="389"/>
      <c r="T67" s="390"/>
      <c r="U67" s="166"/>
      <c r="V67" s="166"/>
      <c r="W67" s="166"/>
    </row>
    <row r="68" spans="1:23" s="62" customFormat="1" x14ac:dyDescent="0.2">
      <c r="A68" s="156"/>
      <c r="B68" s="156"/>
      <c r="C68" s="156"/>
      <c r="D68" s="156"/>
      <c r="E68" s="156"/>
      <c r="F68" s="158"/>
      <c r="G68" s="156"/>
      <c r="H68" s="156"/>
      <c r="I68" s="156"/>
      <c r="J68" s="169"/>
      <c r="K68" s="169"/>
      <c r="L68" s="156"/>
      <c r="M68" s="156"/>
      <c r="N68" s="156"/>
      <c r="O68" s="156"/>
      <c r="P68" s="158"/>
      <c r="Q68" s="156"/>
      <c r="R68" s="169"/>
      <c r="S68" s="169"/>
      <c r="T68" s="172"/>
      <c r="U68" s="156"/>
      <c r="V68" s="156"/>
      <c r="W68" s="156"/>
    </row>
    <row r="69" spans="1:23" s="62" customFormat="1" x14ac:dyDescent="0.2">
      <c r="A69" s="2997" t="s">
        <v>1761</v>
      </c>
      <c r="B69" s="166"/>
      <c r="C69" s="166"/>
      <c r="D69" s="166"/>
      <c r="E69" s="166"/>
      <c r="F69" s="167"/>
      <c r="G69" s="166"/>
      <c r="H69" s="166"/>
      <c r="I69" s="166"/>
      <c r="J69" s="166"/>
      <c r="K69" s="166"/>
      <c r="L69" s="166"/>
      <c r="M69" s="166"/>
      <c r="N69" s="166"/>
      <c r="O69" s="166"/>
      <c r="P69" s="167"/>
      <c r="Q69" s="166"/>
      <c r="R69" s="406"/>
      <c r="S69" s="406"/>
      <c r="T69" s="390"/>
      <c r="U69" s="390"/>
      <c r="V69" s="390"/>
      <c r="W69" s="390"/>
    </row>
    <row r="70" spans="1:23" s="62" customFormat="1" x14ac:dyDescent="0.2">
      <c r="A70" s="2997"/>
      <c r="B70" s="166" t="s">
        <v>1707</v>
      </c>
      <c r="C70" s="166" t="s">
        <v>44</v>
      </c>
      <c r="D70" s="166" t="s">
        <v>6</v>
      </c>
      <c r="E70" s="166" t="s">
        <v>7</v>
      </c>
      <c r="F70" s="167">
        <v>380000000</v>
      </c>
      <c r="G70" s="166" t="s">
        <v>1762</v>
      </c>
      <c r="H70" s="166"/>
      <c r="I70" s="160" t="s">
        <v>1713</v>
      </c>
      <c r="J70" s="166" t="s">
        <v>1714</v>
      </c>
      <c r="K70" s="166" t="s">
        <v>1715</v>
      </c>
      <c r="L70" s="166" t="s">
        <v>1716</v>
      </c>
      <c r="M70" s="166" t="s">
        <v>1717</v>
      </c>
      <c r="N70" s="166" t="s">
        <v>1718</v>
      </c>
      <c r="O70" s="166" t="s">
        <v>1756</v>
      </c>
      <c r="P70" s="167">
        <v>380000000</v>
      </c>
      <c r="Q70" s="166"/>
      <c r="R70" s="389" t="s">
        <v>1757</v>
      </c>
      <c r="S70" s="389" t="s">
        <v>1758</v>
      </c>
      <c r="T70" s="390" t="s">
        <v>1719</v>
      </c>
      <c r="U70" s="166" t="s">
        <v>1759</v>
      </c>
      <c r="V70" s="166" t="s">
        <v>1760</v>
      </c>
      <c r="W70" s="167">
        <v>380000000</v>
      </c>
    </row>
    <row r="71" spans="1:23" s="62" customFormat="1" x14ac:dyDescent="0.2">
      <c r="A71" s="156"/>
      <c r="B71" s="156"/>
      <c r="C71" s="156"/>
      <c r="D71" s="156"/>
      <c r="E71" s="156"/>
      <c r="F71" s="158"/>
      <c r="G71" s="156"/>
      <c r="H71" s="156"/>
      <c r="I71" s="156"/>
      <c r="J71" s="169"/>
      <c r="K71" s="169"/>
      <c r="L71" s="156"/>
      <c r="M71" s="156"/>
      <c r="N71" s="156"/>
      <c r="O71" s="156"/>
      <c r="P71" s="158"/>
      <c r="Q71" s="156"/>
      <c r="R71" s="169"/>
      <c r="S71" s="169"/>
      <c r="T71" s="172"/>
      <c r="U71" s="156"/>
      <c r="V71" s="156"/>
      <c r="W71" s="158"/>
    </row>
    <row r="72" spans="1:23" s="62" customFormat="1" x14ac:dyDescent="0.2">
      <c r="A72" s="2836" t="s">
        <v>1763</v>
      </c>
      <c r="B72" s="166"/>
      <c r="C72" s="166"/>
      <c r="D72" s="166"/>
      <c r="E72" s="166"/>
      <c r="F72" s="167"/>
      <c r="G72" s="160"/>
      <c r="H72" s="166"/>
      <c r="I72" s="166"/>
      <c r="J72" s="166"/>
      <c r="K72" s="166"/>
      <c r="L72" s="166"/>
      <c r="M72" s="166"/>
      <c r="N72" s="166"/>
      <c r="O72" s="166"/>
      <c r="P72" s="167"/>
      <c r="Q72" s="166"/>
      <c r="R72" s="406"/>
      <c r="S72" s="406"/>
      <c r="T72" s="390"/>
      <c r="U72" s="390"/>
      <c r="V72" s="390"/>
      <c r="W72" s="167"/>
    </row>
    <row r="73" spans="1:23" s="62" customFormat="1" x14ac:dyDescent="0.2">
      <c r="A73" s="2904"/>
      <c r="B73" s="166" t="s">
        <v>1707</v>
      </c>
      <c r="C73" s="166" t="s">
        <v>46</v>
      </c>
      <c r="D73" s="166" t="s">
        <v>6</v>
      </c>
      <c r="E73" s="166" t="s">
        <v>7</v>
      </c>
      <c r="F73" s="167">
        <v>122000000</v>
      </c>
      <c r="G73" s="160" t="s">
        <v>1762</v>
      </c>
      <c r="H73" s="166"/>
      <c r="I73" s="160" t="s">
        <v>1713</v>
      </c>
      <c r="J73" s="166" t="s">
        <v>1714</v>
      </c>
      <c r="K73" s="166" t="s">
        <v>1715</v>
      </c>
      <c r="L73" s="166" t="s">
        <v>1716</v>
      </c>
      <c r="M73" s="166" t="s">
        <v>1717</v>
      </c>
      <c r="N73" s="166" t="s">
        <v>1718</v>
      </c>
      <c r="O73" s="166" t="s">
        <v>1756</v>
      </c>
      <c r="P73" s="167">
        <v>122000000</v>
      </c>
      <c r="Q73" s="166"/>
      <c r="R73" s="389" t="s">
        <v>1757</v>
      </c>
      <c r="S73" s="389" t="s">
        <v>1758</v>
      </c>
      <c r="T73" s="390" t="s">
        <v>1719</v>
      </c>
      <c r="U73" s="166" t="s">
        <v>1759</v>
      </c>
      <c r="V73" s="166" t="s">
        <v>1760</v>
      </c>
      <c r="W73" s="167">
        <v>122000000</v>
      </c>
    </row>
    <row r="74" spans="1:23" s="62" customFormat="1" x14ac:dyDescent="0.2">
      <c r="A74" s="156"/>
      <c r="B74" s="156"/>
      <c r="C74" s="156"/>
      <c r="D74" s="156"/>
      <c r="E74" s="156"/>
      <c r="F74" s="158"/>
      <c r="G74" s="156"/>
      <c r="H74" s="156"/>
      <c r="I74" s="156"/>
      <c r="J74" s="169"/>
      <c r="K74" s="169"/>
      <c r="L74" s="156"/>
      <c r="M74" s="156"/>
      <c r="N74" s="156"/>
      <c r="O74" s="156"/>
      <c r="P74" s="158"/>
      <c r="Q74" s="156"/>
      <c r="R74" s="169"/>
      <c r="S74" s="169"/>
      <c r="T74" s="172"/>
      <c r="U74" s="156"/>
      <c r="V74" s="156"/>
      <c r="W74" s="158"/>
    </row>
    <row r="75" spans="1:23" s="62" customFormat="1" x14ac:dyDescent="0.2">
      <c r="A75" s="2836" t="s">
        <v>1764</v>
      </c>
      <c r="B75" s="166"/>
      <c r="C75" s="166"/>
      <c r="D75" s="166"/>
      <c r="E75" s="166"/>
      <c r="F75" s="167"/>
      <c r="G75" s="160"/>
      <c r="H75" s="166"/>
      <c r="I75" s="166"/>
      <c r="J75" s="166"/>
      <c r="K75" s="166"/>
      <c r="L75" s="166"/>
      <c r="M75" s="166"/>
      <c r="N75" s="166"/>
      <c r="O75" s="166"/>
      <c r="P75" s="167"/>
      <c r="Q75" s="166"/>
      <c r="R75" s="406"/>
      <c r="S75" s="406"/>
      <c r="T75" s="390"/>
      <c r="U75" s="390"/>
      <c r="V75" s="390"/>
      <c r="W75" s="167"/>
    </row>
    <row r="76" spans="1:23" s="62" customFormat="1" x14ac:dyDescent="0.2">
      <c r="A76" s="2904"/>
      <c r="B76" s="166"/>
      <c r="C76" s="166"/>
      <c r="D76" s="166"/>
      <c r="E76" s="166"/>
      <c r="F76" s="167"/>
      <c r="G76" s="160"/>
      <c r="H76" s="166"/>
      <c r="I76" s="166"/>
      <c r="J76" s="166"/>
      <c r="K76" s="166"/>
      <c r="L76" s="166"/>
      <c r="M76" s="166"/>
      <c r="N76" s="166"/>
      <c r="O76" s="166"/>
      <c r="P76" s="167"/>
      <c r="Q76" s="166"/>
      <c r="R76" s="406"/>
      <c r="S76" s="406"/>
      <c r="T76" s="390"/>
      <c r="U76" s="390"/>
      <c r="V76" s="390"/>
      <c r="W76" s="167"/>
    </row>
    <row r="77" spans="1:23" s="62" customFormat="1" x14ac:dyDescent="0.2">
      <c r="A77" s="156"/>
      <c r="B77" s="156"/>
      <c r="C77" s="156"/>
      <c r="D77" s="156"/>
      <c r="E77" s="156"/>
      <c r="F77" s="158"/>
      <c r="G77" s="156"/>
      <c r="H77" s="156"/>
      <c r="I77" s="156"/>
      <c r="J77" s="169"/>
      <c r="K77" s="169"/>
      <c r="L77" s="156"/>
      <c r="M77" s="156"/>
      <c r="N77" s="156"/>
      <c r="O77" s="156"/>
      <c r="P77" s="158"/>
      <c r="Q77" s="156"/>
      <c r="R77" s="169"/>
      <c r="S77" s="169"/>
      <c r="T77" s="172"/>
      <c r="U77" s="156"/>
      <c r="V77" s="156"/>
      <c r="W77" s="158"/>
    </row>
    <row r="78" spans="1:23" s="62" customFormat="1" x14ac:dyDescent="0.2">
      <c r="A78" s="2836" t="s">
        <v>1765</v>
      </c>
      <c r="B78" s="166"/>
      <c r="C78" s="166"/>
      <c r="D78" s="166"/>
      <c r="E78" s="166"/>
      <c r="F78" s="167"/>
      <c r="G78" s="160"/>
      <c r="H78" s="166"/>
      <c r="I78" s="166"/>
      <c r="J78" s="166"/>
      <c r="K78" s="166"/>
      <c r="L78" s="166"/>
      <c r="M78" s="166"/>
      <c r="N78" s="166"/>
      <c r="O78" s="166"/>
      <c r="P78" s="167"/>
      <c r="Q78" s="166"/>
      <c r="R78" s="406"/>
      <c r="S78" s="406"/>
      <c r="T78" s="390"/>
      <c r="U78" s="390"/>
      <c r="V78" s="390"/>
      <c r="W78" s="167"/>
    </row>
    <row r="79" spans="1:23" s="62" customFormat="1" x14ac:dyDescent="0.2">
      <c r="A79" s="2904"/>
      <c r="B79" s="166" t="s">
        <v>1707</v>
      </c>
      <c r="C79" s="166" t="s">
        <v>48</v>
      </c>
      <c r="D79" s="166" t="s">
        <v>6</v>
      </c>
      <c r="E79" s="166" t="s">
        <v>7</v>
      </c>
      <c r="F79" s="167">
        <v>80000000</v>
      </c>
      <c r="G79" s="160" t="s">
        <v>1762</v>
      </c>
      <c r="H79" s="166"/>
      <c r="I79" s="160" t="s">
        <v>1713</v>
      </c>
      <c r="J79" s="166" t="s">
        <v>1714</v>
      </c>
      <c r="K79" s="166" t="s">
        <v>1715</v>
      </c>
      <c r="L79" s="166" t="s">
        <v>1716</v>
      </c>
      <c r="M79" s="166" t="s">
        <v>1717</v>
      </c>
      <c r="N79" s="166" t="s">
        <v>1718</v>
      </c>
      <c r="O79" s="166" t="s">
        <v>1756</v>
      </c>
      <c r="P79" s="167">
        <v>80000000</v>
      </c>
      <c r="Q79" s="166"/>
      <c r="R79" s="389" t="s">
        <v>1757</v>
      </c>
      <c r="S79" s="389" t="s">
        <v>1758</v>
      </c>
      <c r="T79" s="390" t="s">
        <v>1719</v>
      </c>
      <c r="U79" s="166" t="s">
        <v>1759</v>
      </c>
      <c r="V79" s="166" t="s">
        <v>1760</v>
      </c>
      <c r="W79" s="167">
        <v>80000000</v>
      </c>
    </row>
    <row r="80" spans="1:23" s="62" customFormat="1" x14ac:dyDescent="0.2">
      <c r="A80" s="156"/>
      <c r="B80" s="156"/>
      <c r="C80" s="156"/>
      <c r="D80" s="156"/>
      <c r="E80" s="156"/>
      <c r="F80" s="158"/>
      <c r="G80" s="156"/>
      <c r="H80" s="156"/>
      <c r="I80" s="156"/>
      <c r="J80" s="169"/>
      <c r="K80" s="169"/>
      <c r="L80" s="156"/>
      <c r="M80" s="156"/>
      <c r="N80" s="156"/>
      <c r="O80" s="156"/>
      <c r="P80" s="158"/>
      <c r="Q80" s="156"/>
      <c r="R80" s="169"/>
      <c r="S80" s="169"/>
      <c r="T80" s="172"/>
      <c r="U80" s="156"/>
      <c r="V80" s="156"/>
      <c r="W80" s="158"/>
    </row>
    <row r="81" spans="1:23" s="62" customFormat="1" x14ac:dyDescent="0.2">
      <c r="A81" s="2836" t="s">
        <v>1766</v>
      </c>
      <c r="B81" s="166"/>
      <c r="C81" s="166"/>
      <c r="D81" s="166"/>
      <c r="E81" s="166"/>
      <c r="F81" s="167"/>
      <c r="G81" s="160"/>
      <c r="H81" s="166"/>
      <c r="I81" s="166"/>
      <c r="J81" s="166"/>
      <c r="K81" s="166"/>
      <c r="L81" s="166"/>
      <c r="M81" s="166"/>
      <c r="N81" s="166"/>
      <c r="O81" s="166"/>
      <c r="P81" s="167"/>
      <c r="Q81" s="166"/>
      <c r="R81" s="406"/>
      <c r="S81" s="406"/>
      <c r="T81" s="390"/>
      <c r="U81" s="390"/>
      <c r="V81" s="390"/>
      <c r="W81" s="390"/>
    </row>
    <row r="82" spans="1:23" s="62" customFormat="1" x14ac:dyDescent="0.2">
      <c r="A82" s="2904"/>
      <c r="B82" s="166" t="s">
        <v>1707</v>
      </c>
      <c r="C82" s="166" t="s">
        <v>50</v>
      </c>
      <c r="D82" s="166" t="s">
        <v>6</v>
      </c>
      <c r="E82" s="166" t="s">
        <v>7</v>
      </c>
      <c r="F82" s="167">
        <v>70000000</v>
      </c>
      <c r="G82" s="160" t="s">
        <v>1762</v>
      </c>
      <c r="H82" s="166"/>
      <c r="I82" s="160" t="s">
        <v>1713</v>
      </c>
      <c r="J82" s="166" t="s">
        <v>1714</v>
      </c>
      <c r="K82" s="166" t="s">
        <v>1715</v>
      </c>
      <c r="L82" s="166" t="s">
        <v>1716</v>
      </c>
      <c r="M82" s="166" t="s">
        <v>1717</v>
      </c>
      <c r="N82" s="166" t="s">
        <v>1718</v>
      </c>
      <c r="O82" s="166" t="s">
        <v>1756</v>
      </c>
      <c r="P82" s="167">
        <v>70000000</v>
      </c>
      <c r="Q82" s="166"/>
      <c r="R82" s="389" t="s">
        <v>1757</v>
      </c>
      <c r="S82" s="389" t="s">
        <v>1758</v>
      </c>
      <c r="T82" s="390" t="s">
        <v>1719</v>
      </c>
      <c r="U82" s="166" t="s">
        <v>1759</v>
      </c>
      <c r="V82" s="166" t="s">
        <v>1760</v>
      </c>
      <c r="W82" s="167">
        <v>70000000</v>
      </c>
    </row>
    <row r="83" spans="1:23" s="62" customFormat="1" ht="15.75" thickBot="1" x14ac:dyDescent="0.25">
      <c r="A83" s="156"/>
      <c r="B83" s="156"/>
      <c r="C83" s="156"/>
      <c r="D83" s="156"/>
      <c r="E83" s="156"/>
      <c r="F83" s="158"/>
      <c r="G83" s="156"/>
      <c r="H83" s="156"/>
      <c r="I83" s="156"/>
      <c r="J83" s="169"/>
      <c r="K83" s="169"/>
      <c r="L83" s="156"/>
      <c r="M83" s="156"/>
      <c r="N83" s="156"/>
      <c r="O83" s="156"/>
      <c r="P83" s="158"/>
      <c r="Q83" s="156"/>
      <c r="R83" s="169"/>
      <c r="S83" s="169"/>
      <c r="T83" s="172"/>
      <c r="U83" s="156"/>
      <c r="V83" s="156"/>
      <c r="W83" s="156"/>
    </row>
    <row r="84" spans="1:23" s="62" customFormat="1" ht="15.75" thickTop="1" x14ac:dyDescent="0.2">
      <c r="A84" s="174" t="s">
        <v>144</v>
      </c>
      <c r="B84" s="176"/>
      <c r="C84" s="176"/>
      <c r="D84" s="176"/>
      <c r="E84" s="176"/>
      <c r="F84" s="173"/>
      <c r="G84" s="175"/>
      <c r="H84" s="176"/>
      <c r="I84" s="176"/>
      <c r="J84" s="176"/>
      <c r="K84" s="176"/>
      <c r="L84" s="176"/>
      <c r="M84" s="176"/>
      <c r="N84" s="176"/>
      <c r="O84" s="176"/>
      <c r="P84" s="173"/>
      <c r="Q84" s="176"/>
      <c r="R84" s="392"/>
      <c r="S84" s="392"/>
      <c r="T84" s="394"/>
      <c r="U84" s="176"/>
      <c r="V84" s="176"/>
      <c r="W84" s="173"/>
    </row>
    <row r="85" spans="1:23" s="62" customFormat="1" x14ac:dyDescent="0.2">
      <c r="A85" s="177"/>
      <c r="B85" s="177"/>
      <c r="C85" s="177"/>
      <c r="D85" s="177"/>
      <c r="E85" s="177"/>
      <c r="F85" s="167"/>
      <c r="G85" s="168"/>
      <c r="H85" s="177"/>
      <c r="I85" s="177"/>
      <c r="J85" s="177"/>
      <c r="K85" s="177"/>
      <c r="L85" s="177"/>
      <c r="M85" s="177"/>
      <c r="N85" s="177"/>
      <c r="O85" s="177"/>
      <c r="P85" s="167"/>
      <c r="Q85" s="177"/>
      <c r="R85" s="76"/>
      <c r="S85" s="76"/>
      <c r="T85" s="71"/>
      <c r="U85" s="177"/>
      <c r="V85" s="177"/>
      <c r="W85" s="167"/>
    </row>
  </sheetData>
  <mergeCells count="36">
    <mergeCell ref="A66:A67"/>
    <mergeCell ref="A81:A82"/>
    <mergeCell ref="A69:A70"/>
    <mergeCell ref="A72:A73"/>
    <mergeCell ref="A75:A76"/>
    <mergeCell ref="A78:A79"/>
    <mergeCell ref="A46:A47"/>
    <mergeCell ref="A63:A64"/>
    <mergeCell ref="A49:A50"/>
    <mergeCell ref="A52:A53"/>
    <mergeCell ref="A55:A56"/>
    <mergeCell ref="A58:A59"/>
    <mergeCell ref="A61:A62"/>
    <mergeCell ref="N38:O38"/>
    <mergeCell ref="P38:S38"/>
    <mergeCell ref="T38:W38"/>
    <mergeCell ref="A40:A41"/>
    <mergeCell ref="A43:A44"/>
    <mergeCell ref="L38:M38"/>
    <mergeCell ref="A23:A24"/>
    <mergeCell ref="A26:A27"/>
    <mergeCell ref="A29:A30"/>
    <mergeCell ref="I37:J38"/>
    <mergeCell ref="C38:H38"/>
    <mergeCell ref="A37:E37"/>
    <mergeCell ref="O3:R3"/>
    <mergeCell ref="A5:A6"/>
    <mergeCell ref="A20:A21"/>
    <mergeCell ref="H2:I3"/>
    <mergeCell ref="C3:G3"/>
    <mergeCell ref="K3:L3"/>
    <mergeCell ref="M3:N3"/>
    <mergeCell ref="A8:A9"/>
    <mergeCell ref="A11:A12"/>
    <mergeCell ref="A14:A15"/>
    <mergeCell ref="A17:A18"/>
  </mergeCells>
  <pageMargins left="0.25" right="0.25" top="0.75" bottom="0.75" header="0.3" footer="0.3"/>
  <pageSetup paperSize="8" scale="80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topLeftCell="E1" zoomScale="62" zoomScaleNormal="62" workbookViewId="0">
      <selection activeCell="A36" sqref="A36"/>
    </sheetView>
  </sheetViews>
  <sheetFormatPr defaultRowHeight="15" x14ac:dyDescent="0.2"/>
  <cols>
    <col min="1" max="1" width="38.140625" style="205" customWidth="1"/>
    <col min="2" max="2" width="17.85546875" style="205" customWidth="1"/>
    <col min="3" max="3" width="11" style="205" customWidth="1"/>
    <col min="4" max="4" width="20.28515625" style="205" customWidth="1"/>
    <col min="5" max="5" width="17.7109375" style="205" customWidth="1"/>
    <col min="6" max="6" width="21.85546875" style="205" customWidth="1"/>
    <col min="7" max="7" width="11.85546875" style="205" customWidth="1"/>
    <col min="8" max="8" width="16.28515625" style="205" customWidth="1"/>
    <col min="9" max="9" width="15.85546875" style="205" customWidth="1"/>
    <col min="10" max="10" width="20.42578125" style="205" customWidth="1"/>
    <col min="11" max="11" width="12.85546875" style="205" customWidth="1"/>
    <col min="12" max="12" width="14" style="205" customWidth="1"/>
    <col min="13" max="13" width="15.5703125" style="205" customWidth="1"/>
    <col min="14" max="14" width="18.7109375" style="205" customWidth="1"/>
    <col min="15" max="15" width="18.85546875" style="205" customWidth="1"/>
    <col min="16" max="16" width="13.85546875" style="205" customWidth="1"/>
    <col min="17" max="17" width="13.7109375" style="205" customWidth="1"/>
    <col min="18" max="18" width="13" style="205" bestFit="1" customWidth="1"/>
    <col min="19" max="19" width="16.7109375" style="205" customWidth="1"/>
    <col min="20" max="20" width="12.7109375" style="205" customWidth="1"/>
    <col min="21" max="21" width="16.42578125" style="205" customWidth="1"/>
    <col min="22" max="16384" width="9.140625" style="205"/>
  </cols>
  <sheetData>
    <row r="1" spans="1:21" s="62" customFormat="1" ht="18.75" x14ac:dyDescent="0.2">
      <c r="A1" s="3214" t="s">
        <v>4361</v>
      </c>
      <c r="B1" s="3214"/>
      <c r="C1" s="3214"/>
      <c r="D1" s="3214"/>
      <c r="E1" s="3214"/>
      <c r="S1" s="61"/>
    </row>
    <row r="2" spans="1:21" s="62" customFormat="1" ht="18" x14ac:dyDescent="0.2">
      <c r="A2" s="456" t="s">
        <v>4360</v>
      </c>
      <c r="B2" s="63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45" x14ac:dyDescent="0.25">
      <c r="A3" s="95" t="s">
        <v>1767</v>
      </c>
      <c r="B3" s="65"/>
      <c r="C3" s="3121" t="s">
        <v>149</v>
      </c>
      <c r="D3" s="3121"/>
      <c r="E3" s="3121"/>
      <c r="F3" s="3121"/>
      <c r="G3" s="3121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245"/>
      <c r="T3" s="558" t="s">
        <v>85</v>
      </c>
      <c r="U3" s="559"/>
    </row>
    <row r="4" spans="1:21" s="96" customFormat="1" ht="65.25" customHeight="1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20" t="s">
        <v>167</v>
      </c>
      <c r="T4" s="1020" t="s">
        <v>168</v>
      </c>
      <c r="U4" s="1020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2834" t="s">
        <v>1768</v>
      </c>
      <c r="B8" s="160" t="s">
        <v>1769</v>
      </c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62" customFormat="1" ht="12.75" customHeight="1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 t="s">
        <v>707</v>
      </c>
      <c r="Q10" s="170"/>
      <c r="R10" s="156"/>
      <c r="S10" s="156"/>
      <c r="T10" s="156"/>
      <c r="U10" s="156"/>
    </row>
    <row r="11" spans="1:21" s="62" customFormat="1" x14ac:dyDescent="0.2">
      <c r="A11" s="2836" t="s">
        <v>1770</v>
      </c>
      <c r="B11" s="166"/>
      <c r="C11" s="167" t="s">
        <v>1771</v>
      </c>
      <c r="D11" s="167">
        <v>8400000</v>
      </c>
      <c r="E11" s="166" t="s">
        <v>7</v>
      </c>
      <c r="F11" s="160" t="s">
        <v>1772</v>
      </c>
      <c r="G11" s="166" t="s">
        <v>1772</v>
      </c>
      <c r="H11" s="160" t="s">
        <v>1773</v>
      </c>
      <c r="I11" s="166" t="s">
        <v>179</v>
      </c>
      <c r="J11" s="166" t="s">
        <v>1773</v>
      </c>
      <c r="K11" s="166" t="s">
        <v>1773</v>
      </c>
      <c r="L11" s="166" t="s">
        <v>1774</v>
      </c>
      <c r="M11" s="166" t="s">
        <v>1775</v>
      </c>
      <c r="N11" s="166" t="s">
        <v>179</v>
      </c>
      <c r="O11" s="167">
        <v>8400000</v>
      </c>
      <c r="P11" s="166" t="s">
        <v>179</v>
      </c>
      <c r="Q11" s="166" t="s">
        <v>1773</v>
      </c>
      <c r="R11" s="166" t="s">
        <v>1773</v>
      </c>
      <c r="S11" s="166" t="s">
        <v>338</v>
      </c>
      <c r="T11" s="166" t="s">
        <v>1773</v>
      </c>
      <c r="U11" s="166" t="s">
        <v>1773</v>
      </c>
    </row>
    <row r="12" spans="1:21" s="62" customFormat="1" x14ac:dyDescent="0.2">
      <c r="A12" s="2904"/>
      <c r="B12" s="166"/>
      <c r="C12" s="167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166"/>
      <c r="T12" s="166"/>
      <c r="U12" s="166"/>
    </row>
    <row r="13" spans="1:21" s="62" customFormat="1" x14ac:dyDescent="0.2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x14ac:dyDescent="0.2">
      <c r="A14" s="2836" t="s">
        <v>1776</v>
      </c>
      <c r="B14" s="166"/>
      <c r="C14" s="167" t="s">
        <v>1777</v>
      </c>
      <c r="D14" s="167">
        <v>1000000</v>
      </c>
      <c r="E14" s="166" t="s">
        <v>7</v>
      </c>
      <c r="F14" s="160" t="s">
        <v>1772</v>
      </c>
      <c r="G14" s="160" t="s">
        <v>1772</v>
      </c>
      <c r="H14" s="160" t="s">
        <v>1773</v>
      </c>
      <c r="I14" s="166" t="s">
        <v>179</v>
      </c>
      <c r="J14" s="166" t="s">
        <v>1773</v>
      </c>
      <c r="K14" s="166" t="s">
        <v>1773</v>
      </c>
      <c r="L14" s="166" t="s">
        <v>1774</v>
      </c>
      <c r="M14" s="166" t="s">
        <v>1775</v>
      </c>
      <c r="N14" s="166" t="s">
        <v>179</v>
      </c>
      <c r="O14" s="167">
        <v>1000000</v>
      </c>
      <c r="P14" s="166" t="s">
        <v>179</v>
      </c>
      <c r="Q14" s="166" t="s">
        <v>1773</v>
      </c>
      <c r="R14" s="166" t="s">
        <v>1773</v>
      </c>
      <c r="S14" s="166" t="s">
        <v>338</v>
      </c>
      <c r="T14" s="166" t="s">
        <v>1773</v>
      </c>
      <c r="U14" s="166" t="s">
        <v>1773</v>
      </c>
    </row>
    <row r="15" spans="1:21" s="62" customFormat="1" x14ac:dyDescent="0.2">
      <c r="A15" s="2904"/>
      <c r="B15" s="166"/>
      <c r="C15" s="167"/>
      <c r="D15" s="167"/>
      <c r="E15" s="166"/>
      <c r="F15" s="160"/>
      <c r="G15" s="166"/>
      <c r="H15" s="160"/>
      <c r="I15" s="166"/>
      <c r="J15" s="166"/>
      <c r="K15" s="166"/>
      <c r="L15" s="166"/>
      <c r="M15" s="166"/>
      <c r="N15" s="166"/>
      <c r="O15" s="167"/>
      <c r="P15" s="166"/>
      <c r="Q15" s="166"/>
      <c r="R15" s="166"/>
      <c r="S15" s="166"/>
      <c r="T15" s="166"/>
      <c r="U15" s="166"/>
    </row>
    <row r="16" spans="1:21" s="62" customFormat="1" x14ac:dyDescent="0.2">
      <c r="A16" s="156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56"/>
      <c r="T16" s="156"/>
      <c r="U16" s="156"/>
    </row>
    <row r="17" spans="1:21" s="62" customFormat="1" x14ac:dyDescent="0.2">
      <c r="A17" s="2836" t="s">
        <v>1778</v>
      </c>
      <c r="B17" s="166"/>
      <c r="C17" s="167" t="s">
        <v>1779</v>
      </c>
      <c r="D17" s="167">
        <v>600000</v>
      </c>
      <c r="E17" s="166" t="s">
        <v>7</v>
      </c>
      <c r="F17" s="160" t="s">
        <v>1772</v>
      </c>
      <c r="G17" s="160" t="s">
        <v>1772</v>
      </c>
      <c r="H17" s="160" t="s">
        <v>1773</v>
      </c>
      <c r="I17" s="166" t="s">
        <v>179</v>
      </c>
      <c r="J17" s="166" t="s">
        <v>1773</v>
      </c>
      <c r="K17" s="166" t="s">
        <v>1773</v>
      </c>
      <c r="L17" s="166" t="s">
        <v>1774</v>
      </c>
      <c r="M17" s="166" t="s">
        <v>1775</v>
      </c>
      <c r="N17" s="166" t="s">
        <v>179</v>
      </c>
      <c r="O17" s="167">
        <v>600000</v>
      </c>
      <c r="P17" s="166" t="s">
        <v>179</v>
      </c>
      <c r="Q17" s="166" t="s">
        <v>1773</v>
      </c>
      <c r="R17" s="166" t="s">
        <v>1773</v>
      </c>
      <c r="S17" s="166" t="s">
        <v>338</v>
      </c>
      <c r="T17" s="166" t="s">
        <v>1773</v>
      </c>
      <c r="U17" s="166" t="s">
        <v>1773</v>
      </c>
    </row>
    <row r="18" spans="1:21" s="62" customFormat="1" x14ac:dyDescent="0.2">
      <c r="A18" s="2904"/>
      <c r="B18" s="166"/>
      <c r="C18" s="167"/>
      <c r="D18" s="167"/>
      <c r="E18" s="166"/>
      <c r="F18" s="160"/>
      <c r="G18" s="166"/>
      <c r="H18" s="160"/>
      <c r="I18" s="166"/>
      <c r="J18" s="166"/>
      <c r="K18" s="166"/>
      <c r="L18" s="166"/>
      <c r="M18" s="166"/>
      <c r="N18" s="166"/>
      <c r="O18" s="167"/>
      <c r="P18" s="166"/>
      <c r="Q18" s="166"/>
      <c r="R18" s="166"/>
      <c r="S18" s="166"/>
      <c r="T18" s="166"/>
      <c r="U18" s="166"/>
    </row>
    <row r="19" spans="1:21" s="62" customFormat="1" x14ac:dyDescent="0.2">
      <c r="A19" s="156"/>
      <c r="B19" s="156"/>
      <c r="C19" s="158"/>
      <c r="D19" s="158"/>
      <c r="E19" s="156"/>
      <c r="F19" s="156"/>
      <c r="G19" s="156"/>
      <c r="H19" s="156"/>
      <c r="I19" s="156"/>
      <c r="J19" s="169"/>
      <c r="K19" s="169"/>
      <c r="L19" s="156"/>
      <c r="M19" s="156"/>
      <c r="N19" s="156"/>
      <c r="O19" s="158"/>
      <c r="P19" s="156"/>
      <c r="Q19" s="156"/>
      <c r="R19" s="156"/>
      <c r="S19" s="156"/>
      <c r="T19" s="156"/>
      <c r="U19" s="156"/>
    </row>
    <row r="20" spans="1:21" s="62" customFormat="1" x14ac:dyDescent="0.2">
      <c r="A20" s="2836" t="s">
        <v>1780</v>
      </c>
      <c r="B20" s="166" t="s">
        <v>1781</v>
      </c>
      <c r="C20" s="167"/>
      <c r="D20" s="167"/>
      <c r="E20" s="166"/>
      <c r="F20" s="160"/>
      <c r="G20" s="166"/>
      <c r="H20" s="160"/>
      <c r="I20" s="166"/>
      <c r="J20" s="166"/>
      <c r="K20" s="166"/>
      <c r="L20" s="166"/>
      <c r="M20" s="166"/>
      <c r="N20" s="166"/>
      <c r="O20" s="167"/>
      <c r="P20" s="166"/>
      <c r="Q20" s="166"/>
      <c r="R20" s="166"/>
      <c r="S20" s="166"/>
      <c r="T20" s="166"/>
      <c r="U20" s="166"/>
    </row>
    <row r="21" spans="1:21" s="62" customFormat="1" x14ac:dyDescent="0.2">
      <c r="A21" s="2904"/>
      <c r="B21" s="166"/>
      <c r="C21" s="167"/>
      <c r="D21" s="167"/>
      <c r="E21" s="166"/>
      <c r="F21" s="160"/>
      <c r="G21" s="166"/>
      <c r="H21" s="160"/>
      <c r="I21" s="166"/>
      <c r="J21" s="166"/>
      <c r="K21" s="166"/>
      <c r="L21" s="166"/>
      <c r="M21" s="166"/>
      <c r="N21" s="166"/>
      <c r="O21" s="167"/>
      <c r="P21" s="166"/>
      <c r="Q21" s="166"/>
      <c r="R21" s="166"/>
      <c r="S21" s="166"/>
      <c r="T21" s="166"/>
      <c r="U21" s="166"/>
    </row>
    <row r="22" spans="1:21" s="62" customFormat="1" x14ac:dyDescent="0.2">
      <c r="A22" s="156"/>
      <c r="B22" s="156"/>
      <c r="C22" s="158"/>
      <c r="D22" s="158"/>
      <c r="E22" s="156"/>
      <c r="F22" s="156"/>
      <c r="G22" s="156"/>
      <c r="H22" s="156"/>
      <c r="I22" s="156"/>
      <c r="J22" s="169"/>
      <c r="K22" s="169"/>
      <c r="L22" s="156"/>
      <c r="M22" s="156"/>
      <c r="N22" s="156"/>
      <c r="O22" s="158"/>
      <c r="P22" s="156"/>
      <c r="Q22" s="156"/>
      <c r="R22" s="156"/>
      <c r="S22" s="156"/>
      <c r="T22" s="156"/>
      <c r="U22" s="156"/>
    </row>
    <row r="23" spans="1:21" s="62" customFormat="1" x14ac:dyDescent="0.2">
      <c r="A23" s="2836" t="s">
        <v>1782</v>
      </c>
      <c r="B23" s="166"/>
      <c r="C23" s="167" t="s">
        <v>1783</v>
      </c>
      <c r="D23" s="167">
        <v>54250000</v>
      </c>
      <c r="E23" s="166" t="s">
        <v>7</v>
      </c>
      <c r="F23" s="160" t="s">
        <v>1772</v>
      </c>
      <c r="G23" s="160" t="s">
        <v>1772</v>
      </c>
      <c r="H23" s="160" t="s">
        <v>1773</v>
      </c>
      <c r="I23" s="166" t="s">
        <v>179</v>
      </c>
      <c r="J23" s="166" t="s">
        <v>1773</v>
      </c>
      <c r="K23" s="166" t="s">
        <v>1773</v>
      </c>
      <c r="L23" s="166" t="s">
        <v>1774</v>
      </c>
      <c r="M23" s="166" t="s">
        <v>1775</v>
      </c>
      <c r="N23" s="166" t="s">
        <v>179</v>
      </c>
      <c r="O23" s="167">
        <v>54250000</v>
      </c>
      <c r="P23" s="166" t="s">
        <v>179</v>
      </c>
      <c r="Q23" s="166" t="s">
        <v>1773</v>
      </c>
      <c r="R23" s="166" t="s">
        <v>1773</v>
      </c>
      <c r="S23" s="166" t="s">
        <v>338</v>
      </c>
      <c r="T23" s="166" t="s">
        <v>1773</v>
      </c>
      <c r="U23" s="166" t="s">
        <v>1773</v>
      </c>
    </row>
    <row r="24" spans="1:21" s="62" customFormat="1" x14ac:dyDescent="0.2">
      <c r="A24" s="2904"/>
      <c r="B24" s="166"/>
      <c r="C24" s="167"/>
      <c r="D24" s="167"/>
      <c r="E24" s="166"/>
      <c r="F24" s="160"/>
      <c r="G24" s="166"/>
      <c r="H24" s="160"/>
      <c r="I24" s="166"/>
      <c r="J24" s="166"/>
      <c r="K24" s="166"/>
      <c r="L24" s="166"/>
      <c r="M24" s="166"/>
      <c r="N24" s="166"/>
      <c r="O24" s="167"/>
      <c r="P24" s="166"/>
      <c r="Q24" s="166"/>
      <c r="R24" s="166"/>
      <c r="S24" s="166"/>
      <c r="T24" s="166"/>
      <c r="U24" s="166"/>
    </row>
    <row r="25" spans="1:21" s="62" customFormat="1" x14ac:dyDescent="0.2">
      <c r="A25" s="156"/>
      <c r="B25" s="156"/>
      <c r="C25" s="158"/>
      <c r="D25" s="158"/>
      <c r="E25" s="156"/>
      <c r="F25" s="156"/>
      <c r="G25" s="156"/>
      <c r="H25" s="156"/>
      <c r="I25" s="156"/>
      <c r="J25" s="169"/>
      <c r="K25" s="169"/>
      <c r="L25" s="156"/>
      <c r="M25" s="156"/>
      <c r="N25" s="156"/>
      <c r="O25" s="158"/>
      <c r="P25" s="156"/>
      <c r="Q25" s="156"/>
      <c r="R25" s="156"/>
      <c r="S25" s="156"/>
      <c r="T25" s="156"/>
      <c r="U25" s="156"/>
    </row>
    <row r="26" spans="1:21" s="62" customFormat="1" x14ac:dyDescent="0.2">
      <c r="A26" s="2836" t="s">
        <v>1784</v>
      </c>
      <c r="B26" s="166"/>
      <c r="C26" s="167" t="s">
        <v>1777</v>
      </c>
      <c r="D26" s="167">
        <v>15750000</v>
      </c>
      <c r="E26" s="166" t="s">
        <v>7</v>
      </c>
      <c r="F26" s="160" t="s">
        <v>1772</v>
      </c>
      <c r="G26" s="160" t="s">
        <v>1772</v>
      </c>
      <c r="H26" s="160" t="s">
        <v>1773</v>
      </c>
      <c r="I26" s="166" t="s">
        <v>179</v>
      </c>
      <c r="J26" s="166" t="s">
        <v>1773</v>
      </c>
      <c r="K26" s="166" t="s">
        <v>1773</v>
      </c>
      <c r="L26" s="166" t="s">
        <v>1774</v>
      </c>
      <c r="M26" s="166" t="s">
        <v>1775</v>
      </c>
      <c r="N26" s="166" t="s">
        <v>179</v>
      </c>
      <c r="O26" s="167">
        <v>15750000</v>
      </c>
      <c r="P26" s="166" t="s">
        <v>179</v>
      </c>
      <c r="Q26" s="166" t="s">
        <v>1773</v>
      </c>
      <c r="R26" s="166" t="s">
        <v>1773</v>
      </c>
      <c r="S26" s="166" t="s">
        <v>338</v>
      </c>
      <c r="T26" s="166" t="s">
        <v>1773</v>
      </c>
      <c r="U26" s="166" t="s">
        <v>1773</v>
      </c>
    </row>
    <row r="27" spans="1:21" s="62" customFormat="1" x14ac:dyDescent="0.2">
      <c r="A27" s="2904"/>
      <c r="B27" s="166"/>
      <c r="C27" s="167"/>
      <c r="D27" s="167"/>
      <c r="E27" s="166"/>
      <c r="F27" s="160"/>
      <c r="G27" s="166"/>
      <c r="H27" s="160"/>
      <c r="I27" s="166"/>
      <c r="J27" s="166"/>
      <c r="K27" s="166"/>
      <c r="L27" s="166"/>
      <c r="M27" s="166"/>
      <c r="N27" s="166"/>
      <c r="O27" s="167"/>
      <c r="P27" s="166"/>
      <c r="Q27" s="166"/>
      <c r="R27" s="166"/>
      <c r="S27" s="166"/>
      <c r="T27" s="166"/>
      <c r="U27" s="166"/>
    </row>
    <row r="28" spans="1:21" s="62" customFormat="1" x14ac:dyDescent="0.2">
      <c r="A28" s="156"/>
      <c r="B28" s="156"/>
      <c r="C28" s="158"/>
      <c r="D28" s="158"/>
      <c r="E28" s="156"/>
      <c r="F28" s="156"/>
      <c r="G28" s="156"/>
      <c r="H28" s="156"/>
      <c r="I28" s="156"/>
      <c r="J28" s="169"/>
      <c r="K28" s="169"/>
      <c r="L28" s="156"/>
      <c r="M28" s="156"/>
      <c r="N28" s="156"/>
      <c r="O28" s="158"/>
      <c r="P28" s="156"/>
      <c r="Q28" s="156"/>
      <c r="R28" s="156"/>
      <c r="S28" s="156"/>
      <c r="T28" s="156"/>
      <c r="U28" s="156"/>
    </row>
    <row r="29" spans="1:21" s="62" customFormat="1" x14ac:dyDescent="0.2">
      <c r="A29" s="2836" t="s">
        <v>1785</v>
      </c>
      <c r="B29" s="166"/>
      <c r="C29" s="167" t="s">
        <v>1779</v>
      </c>
      <c r="D29" s="167">
        <v>5000000</v>
      </c>
      <c r="E29" s="166" t="s">
        <v>7</v>
      </c>
      <c r="F29" s="160" t="s">
        <v>1772</v>
      </c>
      <c r="G29" s="160" t="s">
        <v>1772</v>
      </c>
      <c r="H29" s="160" t="s">
        <v>1773</v>
      </c>
      <c r="I29" s="166" t="s">
        <v>179</v>
      </c>
      <c r="J29" s="166" t="s">
        <v>1773</v>
      </c>
      <c r="K29" s="166" t="s">
        <v>1773</v>
      </c>
      <c r="L29" s="166" t="s">
        <v>1774</v>
      </c>
      <c r="M29" s="166" t="s">
        <v>1775</v>
      </c>
      <c r="N29" s="166" t="s">
        <v>179</v>
      </c>
      <c r="O29" s="167">
        <v>5000000</v>
      </c>
      <c r="P29" s="166" t="s">
        <v>179</v>
      </c>
      <c r="Q29" s="166" t="s">
        <v>1773</v>
      </c>
      <c r="R29" s="166" t="s">
        <v>1773</v>
      </c>
      <c r="S29" s="166" t="s">
        <v>338</v>
      </c>
      <c r="T29" s="166" t="s">
        <v>1773</v>
      </c>
      <c r="U29" s="166" t="s">
        <v>1773</v>
      </c>
    </row>
    <row r="30" spans="1:21" s="62" customFormat="1" x14ac:dyDescent="0.2">
      <c r="A30" s="2904"/>
      <c r="B30" s="166"/>
      <c r="C30" s="167"/>
      <c r="D30" s="167"/>
      <c r="E30" s="166"/>
      <c r="F30" s="160"/>
      <c r="G30" s="166"/>
      <c r="H30" s="160"/>
      <c r="I30" s="166"/>
      <c r="J30" s="166"/>
      <c r="K30" s="166"/>
      <c r="L30" s="166"/>
      <c r="M30" s="166"/>
      <c r="N30" s="166"/>
      <c r="O30" s="167"/>
      <c r="P30" s="166"/>
      <c r="Q30" s="166"/>
      <c r="R30" s="166"/>
      <c r="S30" s="166"/>
      <c r="T30" s="166"/>
      <c r="U30" s="166"/>
    </row>
    <row r="31" spans="1:21" s="62" customFormat="1" x14ac:dyDescent="0.2">
      <c r="A31" s="156"/>
      <c r="B31" s="156"/>
      <c r="C31" s="158"/>
      <c r="D31" s="158"/>
      <c r="E31" s="156"/>
      <c r="F31" s="156"/>
      <c r="G31" s="156"/>
      <c r="H31" s="156"/>
      <c r="I31" s="156"/>
      <c r="J31" s="169"/>
      <c r="K31" s="169"/>
      <c r="L31" s="156"/>
      <c r="M31" s="156"/>
      <c r="N31" s="156"/>
      <c r="O31" s="158"/>
      <c r="P31" s="156"/>
      <c r="Q31" s="156"/>
      <c r="R31" s="156"/>
      <c r="S31" s="156"/>
      <c r="T31" s="156"/>
      <c r="U31" s="156"/>
    </row>
    <row r="32" spans="1:21" s="62" customFormat="1" x14ac:dyDescent="0.2">
      <c r="A32" s="2836"/>
      <c r="B32" s="166"/>
      <c r="C32" s="167"/>
      <c r="D32" s="167"/>
      <c r="E32" s="166"/>
      <c r="F32" s="160"/>
      <c r="G32" s="166"/>
      <c r="H32" s="160"/>
      <c r="I32" s="166"/>
      <c r="J32" s="166"/>
      <c r="K32" s="166"/>
      <c r="L32" s="166"/>
      <c r="M32" s="166"/>
      <c r="N32" s="166"/>
      <c r="O32" s="167"/>
      <c r="P32" s="166"/>
      <c r="Q32" s="166"/>
      <c r="R32" s="166"/>
      <c r="S32" s="160"/>
      <c r="T32" s="160"/>
      <c r="U32" s="160"/>
    </row>
    <row r="33" spans="1:24" s="62" customFormat="1" ht="15.75" thickBot="1" x14ac:dyDescent="0.25">
      <c r="A33" s="3215"/>
      <c r="B33" s="194"/>
      <c r="C33" s="408"/>
      <c r="D33" s="408"/>
      <c r="E33" s="503"/>
      <c r="F33" s="160"/>
      <c r="G33" s="194"/>
      <c r="H33" s="160"/>
      <c r="I33" s="194"/>
      <c r="J33" s="194"/>
      <c r="K33" s="194"/>
      <c r="L33" s="194"/>
      <c r="M33" s="194"/>
      <c r="N33" s="194"/>
      <c r="O33" s="408"/>
      <c r="P33" s="194"/>
      <c r="Q33" s="194"/>
      <c r="R33" s="194"/>
      <c r="S33" s="503"/>
      <c r="T33" s="503"/>
      <c r="U33" s="503"/>
    </row>
    <row r="34" spans="1:24" s="62" customFormat="1" ht="15.75" thickTop="1" x14ac:dyDescent="0.2">
      <c r="A34" s="174" t="s">
        <v>144</v>
      </c>
      <c r="B34" s="176"/>
      <c r="C34" s="173"/>
      <c r="D34" s="173">
        <f>D8+D11+D14+D17+D20+D23+D26+D29+D32</f>
        <v>85000000</v>
      </c>
      <c r="E34" s="153"/>
      <c r="F34" s="175"/>
      <c r="G34" s="176"/>
      <c r="H34" s="175"/>
      <c r="I34" s="176"/>
      <c r="J34" s="176"/>
      <c r="K34" s="176"/>
      <c r="L34" s="176"/>
      <c r="M34" s="176"/>
      <c r="N34" s="176"/>
      <c r="O34" s="173">
        <f>O8+O11+O14+O17+O20+O23+O26+O29+O32</f>
        <v>85000000</v>
      </c>
      <c r="P34" s="176"/>
      <c r="Q34" s="176"/>
      <c r="R34" s="176"/>
      <c r="S34" s="163"/>
      <c r="T34" s="163"/>
      <c r="U34" s="163"/>
      <c r="X34" s="150"/>
    </row>
    <row r="35" spans="1:24" s="62" customFormat="1" x14ac:dyDescent="0.2">
      <c r="A35" s="177"/>
      <c r="B35" s="177"/>
      <c r="C35" s="167"/>
      <c r="D35" s="167">
        <f>D9+D12+D15+D18+D21+D24+D27+D30+D33</f>
        <v>0</v>
      </c>
      <c r="E35" s="177"/>
      <c r="F35" s="168"/>
      <c r="G35" s="177"/>
      <c r="H35" s="168"/>
      <c r="I35" s="177"/>
      <c r="J35" s="177"/>
      <c r="K35" s="177"/>
      <c r="L35" s="177"/>
      <c r="M35" s="177"/>
      <c r="N35" s="177"/>
      <c r="O35" s="167">
        <f>O9+O12+O15+O18+O21+O24+O27+O30+O33</f>
        <v>0</v>
      </c>
      <c r="P35" s="177"/>
      <c r="Q35" s="177"/>
      <c r="R35" s="177"/>
      <c r="S35" s="156"/>
      <c r="T35" s="156"/>
      <c r="U35" s="156"/>
    </row>
    <row r="36" spans="1:24" s="62" customFormat="1" x14ac:dyDescent="0.2">
      <c r="A36" s="152"/>
      <c r="R36" s="61"/>
      <c r="S36" s="61"/>
      <c r="T36" s="150"/>
    </row>
  </sheetData>
  <mergeCells count="16">
    <mergeCell ref="A1:E1"/>
    <mergeCell ref="A32:A33"/>
    <mergeCell ref="O3:R3"/>
    <mergeCell ref="A26:A27"/>
    <mergeCell ref="A29:A30"/>
    <mergeCell ref="A8:A9"/>
    <mergeCell ref="A11:A12"/>
    <mergeCell ref="A14:A15"/>
    <mergeCell ref="A17:A18"/>
    <mergeCell ref="A20:A21"/>
    <mergeCell ref="A23:A24"/>
    <mergeCell ref="A5:A6"/>
    <mergeCell ref="H2:I3"/>
    <mergeCell ref="C3:G3"/>
    <mergeCell ref="K3:L3"/>
    <mergeCell ref="M3:N3"/>
  </mergeCells>
  <pageMargins left="0.23622047244094491" right="0.23622047244094491" top="0.74803149606299213" bottom="0.74803149606299213" header="0.31496062992125984" footer="0.31496062992125984"/>
  <pageSetup paperSize="8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43"/>
  <sheetViews>
    <sheetView topLeftCell="A378" zoomScale="71" zoomScaleNormal="71" workbookViewId="0">
      <selection activeCell="G439" sqref="G439"/>
    </sheetView>
  </sheetViews>
  <sheetFormatPr defaultRowHeight="15" x14ac:dyDescent="0.2"/>
  <cols>
    <col min="1" max="1" width="44" style="554" customWidth="1"/>
    <col min="2" max="2" width="18.5703125" style="554" customWidth="1"/>
    <col min="3" max="3" width="18.7109375" style="554" customWidth="1"/>
    <col min="4" max="4" width="32.7109375" style="554" customWidth="1"/>
    <col min="5" max="5" width="17.85546875" style="554" customWidth="1"/>
    <col min="6" max="6" width="31.140625" style="554" customWidth="1"/>
    <col min="7" max="7" width="16.140625" style="554" customWidth="1"/>
    <col min="8" max="8" width="20.28515625" style="554" customWidth="1"/>
    <col min="9" max="9" width="21.5703125" style="554" customWidth="1"/>
    <col min="10" max="10" width="23.85546875" style="554" customWidth="1"/>
    <col min="11" max="11" width="19" style="554" customWidth="1"/>
    <col min="12" max="12" width="18.140625" style="554" customWidth="1"/>
    <col min="13" max="13" width="20.42578125" style="554" customWidth="1"/>
    <col min="14" max="14" width="16.5703125" style="554" customWidth="1"/>
    <col min="15" max="15" width="21" style="554" customWidth="1"/>
    <col min="16" max="16" width="19.7109375" style="554" customWidth="1"/>
    <col min="17" max="17" width="15.85546875" style="554" customWidth="1"/>
    <col min="18" max="18" width="17.140625" style="554" customWidth="1"/>
    <col min="19" max="19" width="21.42578125" style="554" customWidth="1"/>
    <col min="20" max="20" width="22.42578125" style="554" customWidth="1"/>
    <col min="21" max="21" width="18" style="554" customWidth="1"/>
    <col min="22" max="22" width="20.85546875" style="554" customWidth="1"/>
    <col min="23" max="23" width="16" style="554" customWidth="1"/>
    <col min="24" max="24" width="17.42578125" style="554" customWidth="1"/>
    <col min="25" max="25" width="21.140625" style="554" customWidth="1"/>
    <col min="26" max="26" width="16.42578125" style="554" customWidth="1"/>
    <col min="27" max="27" width="14.140625" style="554" customWidth="1"/>
    <col min="28" max="28" width="16.7109375" style="554" bestFit="1" customWidth="1"/>
    <col min="29" max="31" width="9.140625" style="554"/>
    <col min="32" max="32" width="12.7109375" style="554" bestFit="1" customWidth="1"/>
    <col min="33" max="16384" width="9.140625" style="554"/>
  </cols>
  <sheetData>
    <row r="1" spans="1:27" ht="18" x14ac:dyDescent="0.25">
      <c r="A1" s="1427" t="s">
        <v>365</v>
      </c>
      <c r="B1" s="1427"/>
      <c r="C1" s="1427"/>
      <c r="D1" s="1427"/>
      <c r="E1" s="1427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64"/>
      <c r="V1" s="252"/>
      <c r="W1" s="252"/>
      <c r="X1" s="252"/>
      <c r="Y1" s="252"/>
      <c r="Z1" s="252"/>
      <c r="AA1" s="252"/>
    </row>
    <row r="2" spans="1:27" ht="36" customHeight="1" x14ac:dyDescent="0.25">
      <c r="A2" s="1833" t="s">
        <v>6379</v>
      </c>
      <c r="B2" s="1830"/>
      <c r="C2" s="1830"/>
      <c r="D2" s="1830"/>
      <c r="E2" s="1830"/>
      <c r="F2" s="1793"/>
      <c r="G2" s="112"/>
      <c r="H2" s="112"/>
      <c r="I2" s="112"/>
      <c r="J2" s="561"/>
      <c r="K2" s="561"/>
      <c r="L2" s="561"/>
      <c r="M2" s="561"/>
      <c r="N2" s="561"/>
      <c r="O2" s="252"/>
      <c r="P2" s="252"/>
      <c r="Q2" s="252"/>
      <c r="R2" s="252"/>
      <c r="S2" s="252"/>
      <c r="T2" s="252"/>
      <c r="U2" s="64"/>
      <c r="V2" s="252"/>
      <c r="W2" s="252"/>
      <c r="X2" s="252"/>
      <c r="Y2" s="252"/>
      <c r="Z2" s="252"/>
      <c r="AA2" s="252"/>
    </row>
    <row r="3" spans="1:27" ht="28.5" customHeight="1" x14ac:dyDescent="0.25">
      <c r="A3" s="2900" t="s">
        <v>5017</v>
      </c>
      <c r="B3" s="2900"/>
      <c r="C3" s="1443"/>
      <c r="D3" s="1443"/>
      <c r="E3" s="1443"/>
      <c r="F3" s="64"/>
      <c r="G3" s="64"/>
      <c r="H3" s="64"/>
      <c r="I3" s="2845" t="s">
        <v>147</v>
      </c>
      <c r="J3" s="2846"/>
      <c r="K3" s="2851" t="s">
        <v>509</v>
      </c>
      <c r="L3" s="2852"/>
      <c r="M3" s="2853"/>
      <c r="N3" s="64"/>
      <c r="O3" s="64"/>
      <c r="P3" s="64"/>
      <c r="Q3" s="64"/>
      <c r="R3" s="64"/>
      <c r="S3" s="64"/>
      <c r="T3" s="64"/>
      <c r="U3" s="64"/>
      <c r="V3" s="64"/>
      <c r="W3" s="64"/>
      <c r="X3" s="252"/>
    </row>
    <row r="4" spans="1:27" ht="45" x14ac:dyDescent="0.2">
      <c r="A4" s="2861" t="s">
        <v>6021</v>
      </c>
      <c r="B4" s="2862"/>
      <c r="C4" s="2837" t="s">
        <v>215</v>
      </c>
      <c r="D4" s="2841"/>
      <c r="E4" s="2841"/>
      <c r="F4" s="2841"/>
      <c r="G4" s="2841"/>
      <c r="H4" s="2838"/>
      <c r="I4" s="2847"/>
      <c r="J4" s="2848"/>
      <c r="K4" s="1651" t="s">
        <v>150</v>
      </c>
      <c r="L4" s="2837" t="s">
        <v>151</v>
      </c>
      <c r="M4" s="2838"/>
      <c r="N4" s="2837" t="s">
        <v>152</v>
      </c>
      <c r="O4" s="2838"/>
      <c r="P4" s="2837" t="s">
        <v>84</v>
      </c>
      <c r="Q4" s="2841"/>
      <c r="R4" s="2841"/>
      <c r="S4" s="2838"/>
      <c r="T4" s="2837" t="s">
        <v>85</v>
      </c>
      <c r="U4" s="2841"/>
      <c r="V4" s="2841"/>
      <c r="W4" s="2838"/>
      <c r="X4" s="252"/>
    </row>
    <row r="5" spans="1:27" ht="45.75" thickBot="1" x14ac:dyDescent="0.25">
      <c r="A5" s="1651" t="s">
        <v>512</v>
      </c>
      <c r="B5" s="506" t="s">
        <v>153</v>
      </c>
      <c r="C5" s="451" t="s">
        <v>217</v>
      </c>
      <c r="D5" s="451" t="s">
        <v>218</v>
      </c>
      <c r="E5" s="451" t="s">
        <v>156</v>
      </c>
      <c r="F5" s="451" t="s">
        <v>219</v>
      </c>
      <c r="G5" s="451" t="s">
        <v>220</v>
      </c>
      <c r="H5" s="451" t="s">
        <v>483</v>
      </c>
      <c r="I5" s="437" t="s">
        <v>92</v>
      </c>
      <c r="J5" s="437" t="s">
        <v>685</v>
      </c>
      <c r="K5" s="453" t="s">
        <v>159</v>
      </c>
      <c r="L5" s="453" t="s">
        <v>160</v>
      </c>
      <c r="M5" s="453" t="s">
        <v>161</v>
      </c>
      <c r="N5" s="453" t="s">
        <v>162</v>
      </c>
      <c r="O5" s="437" t="s">
        <v>685</v>
      </c>
      <c r="P5" s="437" t="s">
        <v>4325</v>
      </c>
      <c r="Q5" s="437" t="s">
        <v>104</v>
      </c>
      <c r="R5" s="457" t="s">
        <v>221</v>
      </c>
      <c r="S5" s="1020" t="s">
        <v>166</v>
      </c>
      <c r="T5" s="453" t="s">
        <v>108</v>
      </c>
      <c r="U5" s="453" t="s">
        <v>222</v>
      </c>
      <c r="V5" s="453" t="s">
        <v>223</v>
      </c>
      <c r="W5" s="1651" t="s">
        <v>111</v>
      </c>
      <c r="X5" s="229" t="s">
        <v>112</v>
      </c>
    </row>
    <row r="6" spans="1:27" ht="45.75" thickTop="1" x14ac:dyDescent="0.2">
      <c r="A6" s="1744" t="s">
        <v>114</v>
      </c>
      <c r="B6" s="1059"/>
      <c r="C6" s="1645"/>
      <c r="D6" s="1645"/>
      <c r="E6" s="1645"/>
      <c r="F6" s="345"/>
      <c r="G6" s="1645" t="s">
        <v>170</v>
      </c>
      <c r="H6" s="1645"/>
      <c r="I6" s="1627" t="s">
        <v>171</v>
      </c>
      <c r="J6" s="1627" t="s">
        <v>116</v>
      </c>
      <c r="K6" s="1627" t="s">
        <v>117</v>
      </c>
      <c r="L6" s="1627" t="s">
        <v>1705</v>
      </c>
      <c r="M6" s="1627" t="s">
        <v>173</v>
      </c>
      <c r="N6" s="1627" t="s">
        <v>171</v>
      </c>
      <c r="O6" s="1627" t="s">
        <v>116</v>
      </c>
      <c r="P6" s="1625"/>
      <c r="Q6" s="1627" t="s">
        <v>225</v>
      </c>
      <c r="R6" s="455" t="s">
        <v>116</v>
      </c>
      <c r="S6" s="741" t="s">
        <v>693</v>
      </c>
      <c r="T6" s="1745"/>
      <c r="U6" s="1625"/>
      <c r="V6" s="1625"/>
      <c r="W6" s="1653"/>
      <c r="X6" s="170"/>
    </row>
    <row r="7" spans="1:27" x14ac:dyDescent="0.2">
      <c r="A7" s="216"/>
      <c r="B7" s="1659"/>
      <c r="C7" s="1659"/>
      <c r="D7" s="1659"/>
      <c r="E7" s="1659"/>
      <c r="F7" s="244"/>
      <c r="G7" s="1645" t="s">
        <v>175</v>
      </c>
      <c r="H7" s="1659"/>
      <c r="I7" s="1645"/>
      <c r="J7" s="1659"/>
      <c r="K7" s="1659"/>
      <c r="L7" s="1659"/>
      <c r="M7" s="1659"/>
      <c r="N7" s="1659"/>
      <c r="O7" s="1659"/>
      <c r="P7" s="244"/>
      <c r="Q7" s="1659"/>
      <c r="R7" s="255"/>
      <c r="S7" s="255"/>
      <c r="T7" s="261"/>
      <c r="U7" s="1659"/>
      <c r="V7" s="1659"/>
      <c r="W7" s="1659"/>
      <c r="X7" s="170"/>
    </row>
    <row r="8" spans="1:27" ht="15.75" thickBot="1" x14ac:dyDescent="0.25">
      <c r="A8" s="1028" t="s">
        <v>121</v>
      </c>
      <c r="B8" s="400"/>
      <c r="C8" s="400"/>
      <c r="D8" s="400"/>
      <c r="E8" s="400"/>
      <c r="F8" s="399"/>
      <c r="G8" s="400"/>
      <c r="H8" s="400"/>
      <c r="I8" s="400"/>
      <c r="J8" s="400"/>
      <c r="K8" s="544"/>
      <c r="L8" s="544"/>
      <c r="M8" s="400"/>
      <c r="N8" s="400"/>
      <c r="O8" s="400"/>
      <c r="P8" s="399"/>
      <c r="Q8" s="400"/>
      <c r="R8" s="544"/>
      <c r="S8" s="544"/>
      <c r="T8" s="1062"/>
      <c r="U8" s="400"/>
      <c r="V8" s="400"/>
      <c r="W8" s="170"/>
      <c r="X8" s="170"/>
    </row>
    <row r="9" spans="1:27" ht="30" x14ac:dyDescent="0.2">
      <c r="A9" s="2899" t="s">
        <v>6022</v>
      </c>
      <c r="B9" s="1646" t="s">
        <v>5</v>
      </c>
      <c r="C9" s="1646" t="s">
        <v>1026</v>
      </c>
      <c r="D9" s="1645" t="s">
        <v>6</v>
      </c>
      <c r="E9" s="1646" t="s">
        <v>7</v>
      </c>
      <c r="F9" s="1746">
        <v>4000000</v>
      </c>
      <c r="G9" s="1645" t="s">
        <v>179</v>
      </c>
      <c r="H9" s="1645" t="s">
        <v>1711</v>
      </c>
      <c r="I9" s="1625" t="s">
        <v>6023</v>
      </c>
      <c r="J9" s="1625" t="s">
        <v>6023</v>
      </c>
      <c r="K9" s="1656" t="s">
        <v>6024</v>
      </c>
      <c r="L9" s="1656" t="s">
        <v>6025</v>
      </c>
      <c r="M9" s="1627" t="s">
        <v>6026</v>
      </c>
      <c r="N9" s="1653"/>
      <c r="O9" s="1653"/>
      <c r="P9" s="345"/>
      <c r="Q9" s="1625" t="s">
        <v>179</v>
      </c>
      <c r="R9" s="346"/>
      <c r="S9" s="346"/>
      <c r="T9" s="1745" t="s">
        <v>705</v>
      </c>
      <c r="U9" s="1645"/>
      <c r="V9" s="1645"/>
      <c r="W9" s="1659"/>
      <c r="X9" s="170"/>
    </row>
    <row r="10" spans="1:27" x14ac:dyDescent="0.2">
      <c r="A10" s="2873"/>
      <c r="B10" s="232"/>
      <c r="C10" s="232"/>
      <c r="D10" s="1645"/>
      <c r="E10" s="1646"/>
      <c r="F10" s="1747"/>
      <c r="G10" s="1645"/>
      <c r="H10" s="1659"/>
      <c r="I10" s="1645"/>
      <c r="J10" s="1645"/>
      <c r="K10" s="1645"/>
      <c r="L10" s="1645"/>
      <c r="M10" s="1645"/>
      <c r="N10" s="1645"/>
      <c r="O10" s="1645"/>
      <c r="P10" s="345"/>
      <c r="Q10" s="1645"/>
      <c r="R10" s="346"/>
      <c r="S10" s="346"/>
      <c r="T10" s="1748"/>
      <c r="U10" s="1645"/>
      <c r="V10" s="1645"/>
      <c r="W10" s="1659"/>
      <c r="X10" s="170"/>
    </row>
    <row r="11" spans="1:27" x14ac:dyDescent="0.2">
      <c r="A11" s="1645"/>
      <c r="B11" s="1646"/>
      <c r="C11" s="1646"/>
      <c r="D11" s="1645"/>
      <c r="E11" s="1646"/>
      <c r="F11" s="1747">
        <v>4000000</v>
      </c>
      <c r="G11" s="1748"/>
      <c r="H11" s="1645"/>
      <c r="I11" s="1645"/>
      <c r="J11" s="1645"/>
      <c r="K11" s="1645"/>
      <c r="L11" s="1645"/>
      <c r="M11" s="1645"/>
      <c r="N11" s="1645"/>
      <c r="O11" s="1645"/>
      <c r="P11" s="244"/>
      <c r="Q11" s="1645"/>
      <c r="R11" s="346"/>
      <c r="S11" s="346"/>
      <c r="T11" s="1748"/>
      <c r="U11" s="1645"/>
      <c r="V11" s="1645"/>
      <c r="W11" s="1659"/>
      <c r="X11" s="170"/>
    </row>
    <row r="12" spans="1:27" x14ac:dyDescent="0.2">
      <c r="A12" s="947"/>
      <c r="B12" s="112"/>
      <c r="C12" s="112"/>
      <c r="D12" s="112"/>
      <c r="E12" s="112"/>
      <c r="F12" s="112"/>
      <c r="G12" s="112"/>
      <c r="H12" s="112"/>
      <c r="I12" s="112"/>
      <c r="J12" s="790"/>
      <c r="K12" s="790"/>
      <c r="L12" s="561"/>
      <c r="M12" s="252"/>
      <c r="N12" s="252"/>
      <c r="O12" s="252"/>
      <c r="P12" s="252"/>
      <c r="Q12" s="252"/>
      <c r="R12" s="252"/>
      <c r="S12" s="64"/>
      <c r="T12" s="252"/>
      <c r="U12" s="252"/>
      <c r="V12" s="252"/>
      <c r="W12" s="252"/>
      <c r="X12" s="252"/>
    </row>
    <row r="13" spans="1:27" x14ac:dyDescent="0.2">
      <c r="A13" s="2850" t="s">
        <v>6027</v>
      </c>
      <c r="B13" s="2850"/>
      <c r="C13" s="2850"/>
      <c r="D13" s="2850"/>
      <c r="E13" s="2850"/>
      <c r="F13" s="64"/>
      <c r="G13" s="64"/>
      <c r="H13" s="64"/>
      <c r="I13" s="64"/>
      <c r="J13" s="64"/>
      <c r="K13" s="64"/>
      <c r="L13" s="64"/>
      <c r="M13" s="64"/>
      <c r="N13" s="1749"/>
      <c r="O13" s="1749"/>
      <c r="P13" s="1749"/>
      <c r="Q13" s="1749"/>
      <c r="R13" s="1749"/>
      <c r="S13" s="1749"/>
      <c r="T13" s="1749"/>
      <c r="U13" s="1749"/>
      <c r="V13" s="1749"/>
      <c r="W13" s="64"/>
      <c r="X13" s="64"/>
      <c r="Y13" s="252"/>
    </row>
    <row r="14" spans="1:27" x14ac:dyDescent="0.2">
      <c r="A14" s="2850" t="s">
        <v>6028</v>
      </c>
      <c r="B14" s="2850"/>
      <c r="C14" s="2850"/>
      <c r="D14" s="2850"/>
      <c r="E14" s="2850"/>
      <c r="F14" s="464"/>
      <c r="G14" s="464"/>
      <c r="H14" s="1749"/>
      <c r="I14" s="1749"/>
      <c r="J14" s="1749"/>
      <c r="K14" s="1749"/>
      <c r="L14" s="1749"/>
      <c r="M14" s="1749"/>
      <c r="N14" s="1749"/>
      <c r="O14" s="1749"/>
      <c r="P14" s="1749"/>
      <c r="Q14" s="1749"/>
      <c r="R14" s="1749"/>
      <c r="S14" s="1749"/>
      <c r="T14" s="1749"/>
      <c r="U14" s="1749"/>
      <c r="V14" s="1749"/>
      <c r="W14" s="1749"/>
      <c r="X14" s="64"/>
      <c r="Y14" s="64"/>
      <c r="Z14" s="252"/>
    </row>
    <row r="15" spans="1:27" x14ac:dyDescent="0.2">
      <c r="A15" s="2861" t="s">
        <v>4337</v>
      </c>
      <c r="B15" s="2861"/>
      <c r="C15" s="1749"/>
      <c r="D15" s="1749"/>
      <c r="E15" s="1749"/>
      <c r="F15" s="1749"/>
      <c r="G15" s="1749"/>
      <c r="H15" s="2845" t="s">
        <v>147</v>
      </c>
      <c r="I15" s="2889"/>
      <c r="J15" s="2851" t="s">
        <v>509</v>
      </c>
      <c r="K15" s="2839"/>
      <c r="L15" s="2840"/>
      <c r="M15" s="2837" t="s">
        <v>152</v>
      </c>
      <c r="N15" s="2840"/>
      <c r="O15" s="2837" t="s">
        <v>84</v>
      </c>
      <c r="P15" s="2839"/>
      <c r="Q15" s="2839"/>
      <c r="R15" s="2840"/>
      <c r="S15" s="2837" t="s">
        <v>85</v>
      </c>
      <c r="T15" s="2839"/>
      <c r="U15" s="2839"/>
      <c r="V15" s="170"/>
      <c r="W15" s="170"/>
      <c r="X15" s="252"/>
    </row>
    <row r="16" spans="1:27" ht="45.75" thickBot="1" x14ac:dyDescent="0.25">
      <c r="A16" s="1750" t="s">
        <v>6029</v>
      </c>
      <c r="B16" s="1751"/>
      <c r="C16" s="2837" t="s">
        <v>149</v>
      </c>
      <c r="D16" s="2839"/>
      <c r="E16" s="2839"/>
      <c r="F16" s="2839"/>
      <c r="G16" s="2840"/>
      <c r="H16" s="2890"/>
      <c r="I16" s="2880"/>
      <c r="J16" s="1651" t="s">
        <v>150</v>
      </c>
      <c r="K16" s="1752" t="s">
        <v>151</v>
      </c>
      <c r="L16" s="1751"/>
      <c r="M16" s="453" t="s">
        <v>162</v>
      </c>
      <c r="N16" s="437" t="s">
        <v>685</v>
      </c>
      <c r="O16" s="437" t="s">
        <v>4325</v>
      </c>
      <c r="P16" s="437" t="s">
        <v>104</v>
      </c>
      <c r="Q16" s="437" t="s">
        <v>165</v>
      </c>
      <c r="R16" s="457" t="s">
        <v>166</v>
      </c>
      <c r="S16" s="1630" t="s">
        <v>167</v>
      </c>
      <c r="T16" s="1651" t="s">
        <v>168</v>
      </c>
      <c r="U16" s="1629" t="s">
        <v>169</v>
      </c>
      <c r="V16" s="229" t="s">
        <v>112</v>
      </c>
      <c r="W16" s="229" t="s">
        <v>113</v>
      </c>
      <c r="X16" s="252"/>
    </row>
    <row r="17" spans="1:24" ht="46.5" thickTop="1" thickBot="1" x14ac:dyDescent="0.25">
      <c r="A17" s="437" t="s">
        <v>512</v>
      </c>
      <c r="B17" s="453" t="s">
        <v>153</v>
      </c>
      <c r="C17" s="453" t="s">
        <v>154</v>
      </c>
      <c r="D17" s="453" t="s">
        <v>155</v>
      </c>
      <c r="E17" s="453" t="s">
        <v>156</v>
      </c>
      <c r="F17" s="453" t="s">
        <v>220</v>
      </c>
      <c r="G17" s="451" t="s">
        <v>483</v>
      </c>
      <c r="H17" s="437" t="s">
        <v>92</v>
      </c>
      <c r="I17" s="437" t="s">
        <v>685</v>
      </c>
      <c r="J17" s="453" t="s">
        <v>159</v>
      </c>
      <c r="K17" s="453" t="s">
        <v>160</v>
      </c>
      <c r="L17" s="453" t="s">
        <v>161</v>
      </c>
      <c r="M17" s="1627" t="s">
        <v>117</v>
      </c>
      <c r="N17" s="1627" t="s">
        <v>116</v>
      </c>
      <c r="O17" s="264"/>
      <c r="P17" s="1627" t="s">
        <v>117</v>
      </c>
      <c r="Q17" s="1627" t="s">
        <v>116</v>
      </c>
      <c r="R17" s="1627" t="s">
        <v>693</v>
      </c>
      <c r="S17" s="1625"/>
      <c r="T17" s="1625"/>
      <c r="U17" s="455"/>
      <c r="V17" s="1654"/>
      <c r="W17" s="1654"/>
      <c r="X17" s="790"/>
    </row>
    <row r="18" spans="1:24" ht="15.75" thickTop="1" x14ac:dyDescent="0.2">
      <c r="A18" s="1753" t="s">
        <v>114</v>
      </c>
      <c r="B18" s="1625"/>
      <c r="C18" s="264"/>
      <c r="D18" s="264"/>
      <c r="E18" s="1625"/>
      <c r="F18" s="1625" t="s">
        <v>6030</v>
      </c>
      <c r="G18" s="1625"/>
      <c r="H18" s="1625" t="s">
        <v>171</v>
      </c>
      <c r="I18" s="1625" t="s">
        <v>116</v>
      </c>
      <c r="J18" s="1625" t="s">
        <v>5479</v>
      </c>
      <c r="K18" s="1627" t="s">
        <v>173</v>
      </c>
      <c r="L18" s="1627" t="s">
        <v>173</v>
      </c>
      <c r="M18" s="1653"/>
      <c r="N18" s="1653"/>
      <c r="O18" s="234"/>
      <c r="P18" s="1653"/>
      <c r="Q18" s="1653"/>
      <c r="R18" s="1653"/>
      <c r="S18" s="1625"/>
      <c r="T18" s="1625"/>
      <c r="U18" s="455"/>
      <c r="V18" s="1654"/>
      <c r="W18" s="1654"/>
      <c r="X18" s="790"/>
    </row>
    <row r="19" spans="1:24" x14ac:dyDescent="0.2">
      <c r="A19" s="1640"/>
      <c r="B19" s="1653"/>
      <c r="C19" s="234"/>
      <c r="D19" s="234"/>
      <c r="E19" s="1653"/>
      <c r="F19" s="1625" t="s">
        <v>175</v>
      </c>
      <c r="G19" s="1653"/>
      <c r="H19" s="1625"/>
      <c r="I19" s="1653"/>
      <c r="J19" s="1653"/>
      <c r="K19" s="1653"/>
      <c r="L19" s="1653"/>
      <c r="M19" s="1650"/>
      <c r="N19" s="1650"/>
      <c r="O19" s="1754"/>
      <c r="P19" s="1650"/>
      <c r="Q19" s="1650"/>
      <c r="R19" s="1650"/>
      <c r="S19" s="1650"/>
      <c r="T19" s="1650"/>
      <c r="U19" s="1755"/>
      <c r="V19" s="1664"/>
      <c r="W19" s="1664"/>
      <c r="X19" s="252"/>
    </row>
    <row r="20" spans="1:24" ht="15.75" thickBot="1" x14ac:dyDescent="0.25">
      <c r="A20" s="746" t="s">
        <v>121</v>
      </c>
      <c r="B20" s="747"/>
      <c r="C20" s="748"/>
      <c r="D20" s="748"/>
      <c r="E20" s="747"/>
      <c r="F20" s="747"/>
      <c r="G20" s="747"/>
      <c r="H20" s="747"/>
      <c r="I20" s="747"/>
      <c r="J20" s="749"/>
      <c r="K20" s="749"/>
      <c r="L20" s="747"/>
      <c r="M20" s="170"/>
      <c r="N20" s="170"/>
      <c r="O20" s="234"/>
      <c r="P20" s="170"/>
      <c r="Q20" s="170"/>
      <c r="R20" s="170"/>
      <c r="S20" s="170"/>
      <c r="T20" s="1653"/>
      <c r="U20" s="1653"/>
      <c r="V20" s="170"/>
      <c r="W20" s="170"/>
      <c r="X20" s="252"/>
    </row>
    <row r="21" spans="1:24" ht="30" x14ac:dyDescent="0.2">
      <c r="A21" s="2849" t="s">
        <v>6031</v>
      </c>
      <c r="B21" s="1625" t="s">
        <v>6032</v>
      </c>
      <c r="C21" s="264" t="s">
        <v>179</v>
      </c>
      <c r="D21" s="234">
        <v>7000000</v>
      </c>
      <c r="E21" s="1653" t="s">
        <v>7</v>
      </c>
      <c r="F21" s="1625" t="s">
        <v>179</v>
      </c>
      <c r="G21" s="1625" t="s">
        <v>179</v>
      </c>
      <c r="H21" s="1625"/>
      <c r="I21" s="1653"/>
      <c r="J21" s="1625" t="s">
        <v>6023</v>
      </c>
      <c r="K21" s="1625" t="s">
        <v>6023</v>
      </c>
      <c r="L21" s="1656" t="s">
        <v>6024</v>
      </c>
      <c r="M21" s="1625" t="s">
        <v>6025</v>
      </c>
      <c r="N21" s="1625" t="s">
        <v>6026</v>
      </c>
      <c r="O21" s="264"/>
      <c r="P21" s="1625" t="s">
        <v>179</v>
      </c>
      <c r="Q21" s="455" t="s">
        <v>6033</v>
      </c>
      <c r="R21" s="455" t="s">
        <v>6034</v>
      </c>
      <c r="S21" s="1745" t="s">
        <v>705</v>
      </c>
      <c r="T21" s="1625"/>
      <c r="U21" s="455"/>
      <c r="V21" s="1643"/>
      <c r="W21" s="1643"/>
      <c r="X21" s="252"/>
    </row>
    <row r="22" spans="1:24" x14ac:dyDescent="0.2">
      <c r="A22" s="2885"/>
      <c r="B22" s="1653"/>
      <c r="C22" s="234"/>
      <c r="D22" s="234"/>
      <c r="E22" s="1653"/>
      <c r="F22" s="1625"/>
      <c r="G22" s="1625"/>
      <c r="H22" s="1625"/>
      <c r="I22" s="1653"/>
      <c r="J22" s="1653"/>
      <c r="K22" s="1653"/>
      <c r="L22" s="1653"/>
      <c r="M22" s="1654"/>
      <c r="N22" s="1654"/>
      <c r="O22" s="237"/>
      <c r="P22" s="1654"/>
      <c r="Q22" s="1654"/>
      <c r="R22" s="1654"/>
      <c r="S22" s="1654"/>
      <c r="T22" s="1654"/>
      <c r="U22" s="792"/>
      <c r="V22" s="170"/>
      <c r="W22" s="170"/>
      <c r="X22" s="252"/>
    </row>
    <row r="23" spans="1:24" x14ac:dyDescent="0.2">
      <c r="A23" s="1654"/>
      <c r="B23" s="1654"/>
      <c r="C23" s="237"/>
      <c r="D23" s="237"/>
      <c r="E23" s="1653"/>
      <c r="F23" s="1654"/>
      <c r="G23" s="1625"/>
      <c r="H23" s="1654"/>
      <c r="I23" s="1654"/>
      <c r="J23" s="792"/>
      <c r="K23" s="792"/>
      <c r="L23" s="1654"/>
      <c r="M23" s="252"/>
      <c r="N23" s="252"/>
      <c r="O23" s="234"/>
      <c r="P23" s="252"/>
      <c r="Q23" s="252"/>
      <c r="R23" s="252"/>
      <c r="S23" s="252"/>
      <c r="T23" s="252"/>
      <c r="U23" s="252"/>
      <c r="V23" s="252"/>
      <c r="W23" s="252"/>
      <c r="X23" s="252"/>
    </row>
    <row r="24" spans="1:24" ht="30" x14ac:dyDescent="0.2">
      <c r="A24" s="2843" t="s">
        <v>6035</v>
      </c>
      <c r="B24" s="1625" t="s">
        <v>6036</v>
      </c>
      <c r="C24" s="264" t="s">
        <v>179</v>
      </c>
      <c r="D24" s="234">
        <v>7000000</v>
      </c>
      <c r="E24" s="1653" t="s">
        <v>7</v>
      </c>
      <c r="F24" s="1625" t="s">
        <v>179</v>
      </c>
      <c r="G24" s="1625" t="s">
        <v>179</v>
      </c>
      <c r="H24" s="1625"/>
      <c r="I24" s="1653"/>
      <c r="J24" s="1625" t="s">
        <v>6023</v>
      </c>
      <c r="K24" s="1625" t="s">
        <v>6023</v>
      </c>
      <c r="L24" s="1625" t="s">
        <v>6037</v>
      </c>
      <c r="M24" s="1625" t="s">
        <v>6025</v>
      </c>
      <c r="N24" s="1625" t="s">
        <v>6026</v>
      </c>
      <c r="O24" s="234"/>
      <c r="P24" s="1653" t="s">
        <v>179</v>
      </c>
      <c r="Q24" s="455" t="s">
        <v>6033</v>
      </c>
      <c r="R24" s="455" t="s">
        <v>6034</v>
      </c>
      <c r="S24" s="1745" t="s">
        <v>705</v>
      </c>
      <c r="T24" s="1653"/>
      <c r="U24" s="743"/>
      <c r="V24" s="170"/>
      <c r="W24" s="170"/>
      <c r="X24" s="252"/>
    </row>
    <row r="25" spans="1:24" x14ac:dyDescent="0.2">
      <c r="A25" s="2885"/>
      <c r="B25" s="1653"/>
      <c r="C25" s="234"/>
      <c r="D25" s="234"/>
      <c r="E25" s="1653"/>
      <c r="F25" s="1625"/>
      <c r="G25" s="1625"/>
      <c r="H25" s="1625"/>
      <c r="I25" s="1653"/>
      <c r="J25" s="1653"/>
      <c r="K25" s="1653"/>
      <c r="L25" s="1653"/>
      <c r="M25" s="1654"/>
      <c r="N25" s="1654"/>
      <c r="O25" s="237"/>
      <c r="P25" s="1654"/>
      <c r="Q25" s="1654"/>
      <c r="R25" s="1654"/>
      <c r="S25" s="1654"/>
      <c r="T25" s="1654"/>
      <c r="U25" s="792"/>
      <c r="V25" s="170"/>
      <c r="W25" s="170"/>
      <c r="X25" s="252"/>
    </row>
    <row r="26" spans="1:24" x14ac:dyDescent="0.2">
      <c r="A26" s="1640"/>
      <c r="B26" s="1654"/>
      <c r="C26" s="237"/>
      <c r="D26" s="237"/>
      <c r="E26" s="1653"/>
      <c r="F26" s="1640"/>
      <c r="G26" s="1625"/>
      <c r="H26" s="1640"/>
      <c r="I26" s="1654"/>
      <c r="J26" s="792"/>
      <c r="K26" s="792"/>
      <c r="L26" s="1654"/>
      <c r="M26" s="252"/>
      <c r="N26" s="252"/>
      <c r="O26" s="252"/>
      <c r="P26" s="252"/>
      <c r="Q26" s="252"/>
      <c r="R26" s="252"/>
      <c r="S26" s="252"/>
      <c r="T26" s="1653"/>
      <c r="U26" s="743"/>
      <c r="V26" s="170"/>
      <c r="W26" s="170"/>
      <c r="X26" s="252"/>
    </row>
    <row r="27" spans="1:24" ht="30" x14ac:dyDescent="0.2">
      <c r="A27" s="2843" t="s">
        <v>6038</v>
      </c>
      <c r="B27" s="1625" t="s">
        <v>6039</v>
      </c>
      <c r="C27" s="264" t="s">
        <v>179</v>
      </c>
      <c r="D27" s="234">
        <v>4000000</v>
      </c>
      <c r="E27" s="1653" t="s">
        <v>7</v>
      </c>
      <c r="F27" s="1625" t="s">
        <v>179</v>
      </c>
      <c r="G27" s="1625" t="s">
        <v>179</v>
      </c>
      <c r="H27" s="1625"/>
      <c r="I27" s="1653"/>
      <c r="J27" s="1625" t="s">
        <v>6023</v>
      </c>
      <c r="K27" s="1625" t="s">
        <v>6023</v>
      </c>
      <c r="L27" s="1625" t="s">
        <v>6037</v>
      </c>
      <c r="M27" s="1625" t="s">
        <v>6025</v>
      </c>
      <c r="N27" s="1625" t="s">
        <v>6026</v>
      </c>
      <c r="O27" s="234"/>
      <c r="P27" s="1653" t="s">
        <v>179</v>
      </c>
      <c r="Q27" s="455" t="s">
        <v>6033</v>
      </c>
      <c r="R27" s="455" t="s">
        <v>6034</v>
      </c>
      <c r="S27" s="1745" t="s">
        <v>705</v>
      </c>
      <c r="T27" s="1653"/>
      <c r="U27" s="743"/>
      <c r="V27" s="170"/>
      <c r="W27" s="170"/>
      <c r="X27" s="252"/>
    </row>
    <row r="28" spans="1:24" x14ac:dyDescent="0.2">
      <c r="A28" s="2885"/>
      <c r="B28" s="1653"/>
      <c r="C28" s="234"/>
      <c r="D28" s="234"/>
      <c r="E28" s="1653"/>
      <c r="F28" s="1625"/>
      <c r="G28" s="1625"/>
      <c r="H28" s="1625"/>
      <c r="I28" s="1653"/>
      <c r="J28" s="1653"/>
      <c r="K28" s="1653"/>
      <c r="L28" s="1653"/>
      <c r="M28" s="1654"/>
      <c r="N28" s="1654"/>
      <c r="O28" s="237"/>
      <c r="P28" s="1654"/>
      <c r="Q28" s="1654"/>
      <c r="R28" s="1654"/>
      <c r="S28" s="1654"/>
      <c r="T28" s="1654"/>
      <c r="U28" s="792"/>
      <c r="V28" s="170"/>
      <c r="W28" s="170"/>
      <c r="X28" s="252"/>
    </row>
    <row r="29" spans="1:24" x14ac:dyDescent="0.2">
      <c r="A29" s="1756"/>
      <c r="B29" s="1653"/>
      <c r="C29" s="234"/>
      <c r="D29" s="234"/>
      <c r="E29" s="1653"/>
      <c r="F29" s="1625"/>
      <c r="G29" s="1625"/>
      <c r="H29" s="1625"/>
      <c r="I29" s="1653"/>
      <c r="J29" s="743"/>
      <c r="K29" s="743"/>
      <c r="L29" s="1653"/>
      <c r="M29" s="1654"/>
      <c r="N29" s="1654"/>
      <c r="O29" s="237"/>
      <c r="P29" s="1654"/>
      <c r="Q29" s="1654"/>
      <c r="R29" s="1654"/>
      <c r="S29" s="1654"/>
      <c r="T29" s="1654"/>
      <c r="U29" s="792"/>
      <c r="V29" s="170"/>
      <c r="W29" s="170"/>
      <c r="X29" s="252"/>
    </row>
    <row r="30" spans="1:24" x14ac:dyDescent="0.2">
      <c r="A30" s="2886" t="s">
        <v>6040</v>
      </c>
      <c r="B30" s="1625" t="s">
        <v>6041</v>
      </c>
      <c r="C30" s="234"/>
      <c r="D30" s="234">
        <v>10000000</v>
      </c>
      <c r="E30" s="1653"/>
      <c r="F30" s="1625"/>
      <c r="G30" s="1625"/>
      <c r="H30" s="1625"/>
      <c r="I30" s="1653"/>
      <c r="J30" s="743"/>
      <c r="K30" s="743"/>
      <c r="L30" s="1653"/>
      <c r="M30" s="1654"/>
      <c r="N30" s="1654"/>
      <c r="O30" s="237"/>
      <c r="P30" s="1654"/>
      <c r="Q30" s="1654"/>
      <c r="R30" s="1654"/>
      <c r="S30" s="1654"/>
      <c r="T30" s="1654"/>
      <c r="U30" s="792"/>
      <c r="V30" s="170"/>
      <c r="W30" s="170"/>
      <c r="X30" s="252"/>
    </row>
    <row r="31" spans="1:24" x14ac:dyDescent="0.2">
      <c r="A31" s="2885"/>
      <c r="B31" s="1625"/>
      <c r="C31" s="234"/>
      <c r="D31" s="234"/>
      <c r="E31" s="1653"/>
      <c r="F31" s="1625"/>
      <c r="G31" s="1625"/>
      <c r="H31" s="1625"/>
      <c r="I31" s="1653"/>
      <c r="J31" s="743"/>
      <c r="K31" s="743"/>
      <c r="L31" s="1653"/>
      <c r="M31" s="1654"/>
      <c r="N31" s="1654"/>
      <c r="O31" s="237"/>
      <c r="P31" s="1654"/>
      <c r="Q31" s="1654"/>
      <c r="R31" s="1654"/>
      <c r="S31" s="1654"/>
      <c r="T31" s="1654"/>
      <c r="U31" s="792"/>
      <c r="V31" s="170"/>
      <c r="W31" s="170"/>
      <c r="X31" s="252"/>
    </row>
    <row r="32" spans="1:24" x14ac:dyDescent="0.2">
      <c r="A32" s="1640"/>
      <c r="B32" s="1654"/>
      <c r="C32" s="237"/>
      <c r="D32" s="237"/>
      <c r="E32" s="1654"/>
      <c r="F32" s="1640"/>
      <c r="G32" s="1625"/>
      <c r="H32" s="1640"/>
      <c r="I32" s="1654"/>
      <c r="J32" s="792"/>
      <c r="K32" s="792"/>
      <c r="L32" s="1654"/>
      <c r="M32" s="1653"/>
      <c r="N32" s="1653"/>
      <c r="O32" s="234"/>
      <c r="P32" s="1653"/>
      <c r="Q32" s="1653"/>
      <c r="R32" s="1653"/>
      <c r="S32" s="1653"/>
      <c r="T32" s="1653"/>
      <c r="U32" s="743"/>
      <c r="V32" s="170"/>
      <c r="W32" s="170"/>
      <c r="X32" s="252"/>
    </row>
    <row r="33" spans="1:25" x14ac:dyDescent="0.2">
      <c r="A33" s="467" t="s">
        <v>144</v>
      </c>
      <c r="B33" s="1653"/>
      <c r="C33" s="234"/>
      <c r="D33" s="1757">
        <f>SUM(D21:D32)</f>
        <v>28000000</v>
      </c>
      <c r="E33" s="1653"/>
      <c r="F33" s="1625"/>
      <c r="G33" s="1653"/>
      <c r="H33" s="1625"/>
      <c r="I33" s="1653"/>
      <c r="J33" s="1653"/>
      <c r="K33" s="1653"/>
      <c r="L33" s="1653"/>
      <c r="M33" s="1654"/>
      <c r="N33" s="1654"/>
      <c r="O33" s="1654"/>
      <c r="P33" s="1654"/>
      <c r="Q33" s="1654"/>
      <c r="R33" s="1654"/>
      <c r="S33" s="1654"/>
      <c r="T33" s="1654"/>
      <c r="U33" s="792"/>
      <c r="V33" s="1664"/>
      <c r="W33" s="1664"/>
      <c r="X33" s="252"/>
    </row>
    <row r="34" spans="1:25" x14ac:dyDescent="0.2">
      <c r="A34" s="464"/>
      <c r="B34" s="1758"/>
      <c r="C34" s="1759"/>
      <c r="D34" s="1759"/>
      <c r="E34" s="1758"/>
      <c r="F34" s="1758"/>
      <c r="G34" s="1758"/>
      <c r="H34" s="1758"/>
      <c r="I34" s="1758"/>
      <c r="J34" s="1758"/>
      <c r="K34" s="1758"/>
      <c r="L34" s="1758"/>
      <c r="M34" s="1749"/>
      <c r="N34" s="1749"/>
      <c r="O34" s="1749"/>
      <c r="P34" s="1749"/>
      <c r="Q34" s="1749"/>
      <c r="R34" s="1749"/>
      <c r="S34" s="1749"/>
      <c r="T34" s="1749"/>
      <c r="U34" s="1749"/>
      <c r="V34" s="64"/>
      <c r="W34" s="64"/>
      <c r="X34" s="64"/>
    </row>
    <row r="35" spans="1:25" x14ac:dyDescent="0.2">
      <c r="A35" s="464"/>
      <c r="B35" s="1758"/>
      <c r="C35" s="1759"/>
      <c r="D35" s="1759"/>
      <c r="E35" s="1758"/>
      <c r="F35" s="1758"/>
      <c r="G35" s="1758"/>
      <c r="H35" s="1758"/>
      <c r="I35" s="1758"/>
      <c r="J35" s="1758"/>
      <c r="K35" s="1758"/>
      <c r="L35" s="1758"/>
      <c r="M35" s="1749"/>
      <c r="N35" s="1749"/>
      <c r="O35" s="1749"/>
      <c r="P35" s="1749"/>
      <c r="Q35" s="1749"/>
      <c r="R35" s="1749"/>
      <c r="S35" s="1749"/>
      <c r="T35" s="1749"/>
      <c r="U35" s="1749"/>
      <c r="V35" s="64"/>
      <c r="W35" s="64"/>
      <c r="X35" s="64"/>
    </row>
    <row r="36" spans="1:25" x14ac:dyDescent="0.2">
      <c r="A36" s="2856" t="s">
        <v>6042</v>
      </c>
      <c r="B36" s="2856"/>
      <c r="C36" s="2856"/>
      <c r="D36" s="2856"/>
      <c r="E36" s="2856"/>
      <c r="F36" s="464"/>
      <c r="G36" s="464"/>
      <c r="H36" s="2845" t="s">
        <v>147</v>
      </c>
      <c r="I36" s="2889"/>
      <c r="J36" s="2874" t="s">
        <v>509</v>
      </c>
      <c r="K36" s="2897"/>
      <c r="L36" s="2889"/>
      <c r="M36" s="1749"/>
      <c r="N36" s="1749"/>
      <c r="O36" s="1749"/>
      <c r="P36" s="1749"/>
      <c r="Q36" s="1749"/>
      <c r="R36" s="1749"/>
      <c r="S36" s="1749"/>
      <c r="T36" s="1749"/>
      <c r="U36" s="1749"/>
      <c r="V36" s="1749"/>
      <c r="W36" s="64"/>
      <c r="X36" s="64"/>
      <c r="Y36" s="252"/>
    </row>
    <row r="37" spans="1:25" x14ac:dyDescent="0.2">
      <c r="A37" s="1649" t="s">
        <v>4337</v>
      </c>
      <c r="B37" s="1760"/>
      <c r="C37" s="1749"/>
      <c r="D37" s="1749"/>
      <c r="E37" s="1749"/>
      <c r="F37" s="1749"/>
      <c r="G37" s="1749"/>
      <c r="H37" s="2898"/>
      <c r="I37" s="2884"/>
      <c r="J37" s="2890"/>
      <c r="K37" s="2894"/>
      <c r="L37" s="2880"/>
      <c r="M37" s="1749"/>
      <c r="N37" s="1749"/>
      <c r="O37" s="1749"/>
      <c r="P37" s="1749"/>
      <c r="Q37" s="1749"/>
      <c r="R37" s="1749"/>
      <c r="S37" s="1749"/>
      <c r="T37" s="1749"/>
      <c r="U37" s="1749"/>
      <c r="V37" s="64"/>
      <c r="W37" s="64"/>
      <c r="X37" s="64"/>
    </row>
    <row r="38" spans="1:25" ht="30" x14ac:dyDescent="0.2">
      <c r="A38" s="464" t="s">
        <v>6029</v>
      </c>
      <c r="B38" s="1761"/>
      <c r="C38" s="2837" t="s">
        <v>149</v>
      </c>
      <c r="D38" s="2839"/>
      <c r="E38" s="2839"/>
      <c r="F38" s="2839"/>
      <c r="G38" s="2840"/>
      <c r="H38" s="2890"/>
      <c r="I38" s="2880"/>
      <c r="J38" s="1651" t="s">
        <v>150</v>
      </c>
      <c r="K38" s="2837" t="s">
        <v>151</v>
      </c>
      <c r="L38" s="2840"/>
      <c r="M38" s="2837" t="s">
        <v>152</v>
      </c>
      <c r="N38" s="2840"/>
      <c r="O38" s="2837" t="s">
        <v>84</v>
      </c>
      <c r="P38" s="2839"/>
      <c r="Q38" s="2839"/>
      <c r="R38" s="2840"/>
      <c r="S38" s="2837" t="s">
        <v>85</v>
      </c>
      <c r="T38" s="2839"/>
      <c r="U38" s="2839"/>
      <c r="V38" s="252"/>
      <c r="W38" s="252"/>
      <c r="X38" s="252"/>
    </row>
    <row r="39" spans="1:25" ht="45.75" thickBot="1" x14ac:dyDescent="0.25">
      <c r="A39" s="437" t="s">
        <v>512</v>
      </c>
      <c r="B39" s="453" t="s">
        <v>153</v>
      </c>
      <c r="C39" s="453" t="s">
        <v>154</v>
      </c>
      <c r="D39" s="453" t="s">
        <v>155</v>
      </c>
      <c r="E39" s="453" t="s">
        <v>156</v>
      </c>
      <c r="F39" s="453" t="s">
        <v>220</v>
      </c>
      <c r="G39" s="451" t="s">
        <v>483</v>
      </c>
      <c r="H39" s="437" t="s">
        <v>92</v>
      </c>
      <c r="I39" s="437" t="s">
        <v>685</v>
      </c>
      <c r="J39" s="453" t="s">
        <v>159</v>
      </c>
      <c r="K39" s="453" t="s">
        <v>160</v>
      </c>
      <c r="L39" s="453" t="s">
        <v>161</v>
      </c>
      <c r="M39" s="453" t="s">
        <v>162</v>
      </c>
      <c r="N39" s="437" t="s">
        <v>685</v>
      </c>
      <c r="O39" s="437" t="s">
        <v>4325</v>
      </c>
      <c r="P39" s="437" t="s">
        <v>104</v>
      </c>
      <c r="Q39" s="437" t="s">
        <v>165</v>
      </c>
      <c r="R39" s="457" t="s">
        <v>166</v>
      </c>
      <c r="S39" s="1630" t="s">
        <v>167</v>
      </c>
      <c r="T39" s="1651" t="s">
        <v>168</v>
      </c>
      <c r="U39" s="1629" t="s">
        <v>169</v>
      </c>
      <c r="V39" s="229" t="s">
        <v>112</v>
      </c>
      <c r="W39" s="229" t="s">
        <v>113</v>
      </c>
      <c r="X39" s="252"/>
    </row>
    <row r="40" spans="1:25" ht="15.75" thickTop="1" x14ac:dyDescent="0.2">
      <c r="A40" s="1753" t="s">
        <v>114</v>
      </c>
      <c r="B40" s="1625"/>
      <c r="C40" s="264"/>
      <c r="D40" s="264"/>
      <c r="E40" s="1625"/>
      <c r="F40" s="1625" t="s">
        <v>6030</v>
      </c>
      <c r="G40" s="1625"/>
      <c r="H40" s="1625" t="s">
        <v>171</v>
      </c>
      <c r="I40" s="1625" t="s">
        <v>116</v>
      </c>
      <c r="J40" s="1625" t="s">
        <v>5479</v>
      </c>
      <c r="K40" s="1627" t="s">
        <v>173</v>
      </c>
      <c r="L40" s="1627" t="s">
        <v>173</v>
      </c>
      <c r="M40" s="1627" t="s">
        <v>117</v>
      </c>
      <c r="N40" s="1627" t="s">
        <v>116</v>
      </c>
      <c r="O40" s="264"/>
      <c r="P40" s="1627" t="s">
        <v>117</v>
      </c>
      <c r="Q40" s="1627" t="s">
        <v>116</v>
      </c>
      <c r="R40" s="1627" t="s">
        <v>693</v>
      </c>
      <c r="S40" s="1625"/>
      <c r="T40" s="1625"/>
      <c r="U40" s="455"/>
      <c r="V40" s="170"/>
      <c r="W40" s="170"/>
      <c r="X40" s="252"/>
    </row>
    <row r="41" spans="1:25" x14ac:dyDescent="0.2">
      <c r="A41" s="1640"/>
      <c r="B41" s="1653"/>
      <c r="C41" s="234"/>
      <c r="D41" s="234"/>
      <c r="E41" s="1653"/>
      <c r="F41" s="1625" t="s">
        <v>175</v>
      </c>
      <c r="G41" s="1653"/>
      <c r="H41" s="1625"/>
      <c r="I41" s="1653"/>
      <c r="J41" s="1653"/>
      <c r="K41" s="1653"/>
      <c r="L41" s="1653"/>
      <c r="M41" s="1653"/>
      <c r="N41" s="1653"/>
      <c r="O41" s="234"/>
      <c r="P41" s="1653"/>
      <c r="Q41" s="1653"/>
      <c r="R41" s="1653"/>
      <c r="S41" s="1625"/>
      <c r="T41" s="1625"/>
      <c r="U41" s="455"/>
      <c r="V41" s="1654"/>
      <c r="W41" s="1654"/>
      <c r="X41" s="790"/>
    </row>
    <row r="42" spans="1:25" ht="15.75" thickBot="1" x14ac:dyDescent="0.25">
      <c r="A42" s="746" t="s">
        <v>121</v>
      </c>
      <c r="B42" s="747"/>
      <c r="C42" s="748"/>
      <c r="D42" s="748"/>
      <c r="E42" s="747"/>
      <c r="F42" s="747"/>
      <c r="G42" s="747"/>
      <c r="H42" s="747"/>
      <c r="I42" s="747"/>
      <c r="J42" s="749"/>
      <c r="K42" s="749"/>
      <c r="L42" s="747"/>
      <c r="M42" s="747"/>
      <c r="N42" s="747"/>
      <c r="O42" s="748"/>
      <c r="P42" s="747"/>
      <c r="Q42" s="747"/>
      <c r="R42" s="747"/>
      <c r="S42" s="747"/>
      <c r="T42" s="747"/>
      <c r="U42" s="749"/>
      <c r="V42" s="1654"/>
      <c r="W42" s="1654"/>
      <c r="X42" s="790"/>
    </row>
    <row r="43" spans="1:25" ht="30" x14ac:dyDescent="0.2">
      <c r="A43" s="2849" t="s">
        <v>6043</v>
      </c>
      <c r="B43" s="1625" t="s">
        <v>179</v>
      </c>
      <c r="C43" s="264" t="s">
        <v>179</v>
      </c>
      <c r="D43" s="234">
        <v>25000000</v>
      </c>
      <c r="E43" s="1653" t="s">
        <v>7</v>
      </c>
      <c r="F43" s="1625" t="s">
        <v>179</v>
      </c>
      <c r="G43" s="1625" t="s">
        <v>179</v>
      </c>
      <c r="H43" s="1625"/>
      <c r="I43" s="1653"/>
      <c r="J43" s="1625" t="s">
        <v>6023</v>
      </c>
      <c r="K43" s="1625" t="s">
        <v>6023</v>
      </c>
      <c r="L43" s="1656" t="s">
        <v>6024</v>
      </c>
      <c r="M43" s="1625" t="s">
        <v>6025</v>
      </c>
      <c r="N43" s="1625" t="s">
        <v>6026</v>
      </c>
      <c r="O43" s="234"/>
      <c r="P43" s="1653" t="s">
        <v>179</v>
      </c>
      <c r="Q43" s="455" t="s">
        <v>6033</v>
      </c>
      <c r="R43" s="455" t="s">
        <v>6034</v>
      </c>
      <c r="S43" s="1745" t="s">
        <v>705</v>
      </c>
      <c r="T43" s="1653"/>
      <c r="U43" s="743"/>
      <c r="V43" s="170"/>
      <c r="W43" s="170"/>
      <c r="X43" s="252"/>
    </row>
    <row r="44" spans="1:25" x14ac:dyDescent="0.2">
      <c r="A44" s="2885"/>
      <c r="B44" s="1653"/>
      <c r="C44" s="234"/>
      <c r="D44" s="234"/>
      <c r="E44" s="1653"/>
      <c r="F44" s="1625"/>
      <c r="G44" s="1625"/>
      <c r="H44" s="1625"/>
      <c r="I44" s="1653"/>
      <c r="J44" s="1653"/>
      <c r="K44" s="1653"/>
      <c r="L44" s="1653"/>
      <c r="M44" s="1653"/>
      <c r="N44" s="1653"/>
      <c r="O44" s="234"/>
      <c r="P44" s="1653"/>
      <c r="Q44" s="1653"/>
      <c r="R44" s="1653"/>
      <c r="S44" s="1653"/>
      <c r="T44" s="1653"/>
      <c r="U44" s="743"/>
      <c r="V44" s="170"/>
      <c r="W44" s="170"/>
      <c r="X44" s="252"/>
    </row>
    <row r="45" spans="1:25" x14ac:dyDescent="0.2">
      <c r="A45" s="1654"/>
      <c r="B45" s="1654"/>
      <c r="C45" s="237"/>
      <c r="D45" s="237"/>
      <c r="E45" s="1653"/>
      <c r="F45" s="1654"/>
      <c r="G45" s="1625"/>
      <c r="H45" s="1654"/>
      <c r="I45" s="1654"/>
      <c r="J45" s="792"/>
      <c r="K45" s="792"/>
      <c r="L45" s="1654"/>
      <c r="M45" s="1654"/>
      <c r="N45" s="1654"/>
      <c r="O45" s="237"/>
      <c r="P45" s="1654"/>
      <c r="Q45" s="1654"/>
      <c r="R45" s="1654"/>
      <c r="S45" s="1654"/>
      <c r="T45" s="1654"/>
      <c r="U45" s="792"/>
      <c r="V45" s="170"/>
      <c r="W45" s="170"/>
      <c r="X45" s="252"/>
    </row>
    <row r="46" spans="1:25" ht="30" x14ac:dyDescent="0.2">
      <c r="A46" s="2843" t="s">
        <v>6044</v>
      </c>
      <c r="B46" s="1625" t="s">
        <v>179</v>
      </c>
      <c r="C46" s="264" t="s">
        <v>179</v>
      </c>
      <c r="D46" s="234">
        <v>50000000</v>
      </c>
      <c r="E46" s="1653" t="s">
        <v>7</v>
      </c>
      <c r="F46" s="1625" t="s">
        <v>179</v>
      </c>
      <c r="G46" s="1625" t="s">
        <v>179</v>
      </c>
      <c r="H46" s="1625"/>
      <c r="I46" s="1653"/>
      <c r="J46" s="1625" t="s">
        <v>6023</v>
      </c>
      <c r="K46" s="1625" t="s">
        <v>6023</v>
      </c>
      <c r="L46" s="1625" t="s">
        <v>6037</v>
      </c>
      <c r="M46" s="1625" t="s">
        <v>6025</v>
      </c>
      <c r="N46" s="1625" t="s">
        <v>6026</v>
      </c>
      <c r="O46" s="234"/>
      <c r="P46" s="1653" t="s">
        <v>179</v>
      </c>
      <c r="Q46" s="455" t="s">
        <v>6033</v>
      </c>
      <c r="R46" s="455" t="s">
        <v>6034</v>
      </c>
      <c r="S46" s="1745" t="s">
        <v>705</v>
      </c>
      <c r="T46" s="1653"/>
      <c r="U46" s="743"/>
      <c r="V46" s="170"/>
      <c r="W46" s="170"/>
      <c r="X46" s="252"/>
    </row>
    <row r="47" spans="1:25" x14ac:dyDescent="0.2">
      <c r="A47" s="2885"/>
      <c r="B47" s="1653"/>
      <c r="C47" s="234"/>
      <c r="D47" s="234"/>
      <c r="E47" s="1653"/>
      <c r="F47" s="1625"/>
      <c r="G47" s="1625"/>
      <c r="H47" s="1625"/>
      <c r="I47" s="1653"/>
      <c r="J47" s="1653"/>
      <c r="K47" s="1653"/>
      <c r="L47" s="1653"/>
      <c r="M47" s="1653"/>
      <c r="N47" s="1653"/>
      <c r="O47" s="234"/>
      <c r="P47" s="1653"/>
      <c r="Q47" s="1653"/>
      <c r="R47" s="1653"/>
      <c r="S47" s="1653"/>
      <c r="T47" s="1653"/>
      <c r="U47" s="743"/>
      <c r="V47" s="170"/>
      <c r="W47" s="170"/>
      <c r="X47" s="252"/>
    </row>
    <row r="48" spans="1:25" x14ac:dyDescent="0.2">
      <c r="A48" s="1640"/>
      <c r="B48" s="1654"/>
      <c r="C48" s="237"/>
      <c r="D48" s="237"/>
      <c r="E48" s="1653"/>
      <c r="F48" s="1640"/>
      <c r="G48" s="1625"/>
      <c r="H48" s="1640"/>
      <c r="I48" s="1654"/>
      <c r="J48" s="792"/>
      <c r="K48" s="792"/>
      <c r="L48" s="1654"/>
      <c r="M48" s="1654"/>
      <c r="N48" s="1654"/>
      <c r="O48" s="237"/>
      <c r="P48" s="1654"/>
      <c r="Q48" s="1654"/>
      <c r="R48" s="1654"/>
      <c r="S48" s="1654"/>
      <c r="T48" s="1654"/>
      <c r="U48" s="792"/>
      <c r="V48" s="170"/>
      <c r="W48" s="170"/>
      <c r="X48" s="252"/>
    </row>
    <row r="49" spans="1:27" ht="30" x14ac:dyDescent="0.2">
      <c r="A49" s="2843" t="s">
        <v>6045</v>
      </c>
      <c r="B49" s="1625" t="s">
        <v>179</v>
      </c>
      <c r="C49" s="264" t="s">
        <v>179</v>
      </c>
      <c r="D49" s="234">
        <v>10000000</v>
      </c>
      <c r="E49" s="1653" t="s">
        <v>7</v>
      </c>
      <c r="F49" s="1625" t="s">
        <v>179</v>
      </c>
      <c r="G49" s="1625" t="s">
        <v>179</v>
      </c>
      <c r="H49" s="1625"/>
      <c r="I49" s="1653"/>
      <c r="J49" s="1625" t="s">
        <v>6023</v>
      </c>
      <c r="K49" s="1625" t="s">
        <v>6023</v>
      </c>
      <c r="L49" s="1625" t="s">
        <v>6037</v>
      </c>
      <c r="M49" s="1625" t="s">
        <v>6025</v>
      </c>
      <c r="N49" s="1625" t="s">
        <v>6026</v>
      </c>
      <c r="O49" s="234"/>
      <c r="P49" s="1653" t="s">
        <v>179</v>
      </c>
      <c r="Q49" s="455" t="s">
        <v>6033</v>
      </c>
      <c r="R49" s="455" t="s">
        <v>6034</v>
      </c>
      <c r="S49" s="1745" t="s">
        <v>705</v>
      </c>
      <c r="T49" s="1653"/>
      <c r="U49" s="743"/>
      <c r="V49" s="170"/>
      <c r="W49" s="170"/>
      <c r="X49" s="252"/>
    </row>
    <row r="50" spans="1:27" x14ac:dyDescent="0.2">
      <c r="A50" s="2885"/>
      <c r="B50" s="1653"/>
      <c r="C50" s="234"/>
      <c r="D50" s="234"/>
      <c r="E50" s="1653"/>
      <c r="F50" s="1625"/>
      <c r="G50" s="1625"/>
      <c r="H50" s="1625"/>
      <c r="I50" s="1653"/>
      <c r="J50" s="1653"/>
      <c r="K50" s="1653"/>
      <c r="L50" s="1653"/>
      <c r="M50" s="1653"/>
      <c r="N50" s="1653"/>
      <c r="O50" s="234"/>
      <c r="P50" s="1653"/>
      <c r="Q50" s="1653"/>
      <c r="R50" s="1653"/>
      <c r="S50" s="1653"/>
      <c r="T50" s="1653"/>
      <c r="U50" s="743"/>
      <c r="V50" s="170"/>
      <c r="W50" s="170"/>
      <c r="X50" s="252"/>
    </row>
    <row r="51" spans="1:27" x14ac:dyDescent="0.2">
      <c r="A51" s="1756"/>
      <c r="B51" s="1653"/>
      <c r="C51" s="234"/>
      <c r="D51" s="234"/>
      <c r="E51" s="1653"/>
      <c r="F51" s="1625"/>
      <c r="G51" s="1625"/>
      <c r="H51" s="1625"/>
      <c r="I51" s="1653"/>
      <c r="J51" s="743"/>
      <c r="K51" s="743"/>
      <c r="L51" s="1653"/>
      <c r="M51" s="1653"/>
      <c r="N51" s="1653"/>
      <c r="O51" s="234"/>
      <c r="P51" s="1653"/>
      <c r="Q51" s="1653"/>
      <c r="R51" s="1653"/>
      <c r="S51" s="1653"/>
      <c r="T51" s="1653"/>
      <c r="U51" s="743"/>
      <c r="V51" s="170"/>
      <c r="W51" s="170"/>
      <c r="X51" s="252"/>
    </row>
    <row r="52" spans="1:27" x14ac:dyDescent="0.2">
      <c r="A52" s="2886" t="s">
        <v>6046</v>
      </c>
      <c r="B52" s="1653"/>
      <c r="C52" s="234"/>
      <c r="D52" s="234">
        <v>14000000</v>
      </c>
      <c r="E52" s="1653"/>
      <c r="F52" s="1625"/>
      <c r="G52" s="1625"/>
      <c r="H52" s="1625"/>
      <c r="I52" s="1653"/>
      <c r="J52" s="743"/>
      <c r="K52" s="743"/>
      <c r="L52" s="1653"/>
      <c r="M52" s="1653"/>
      <c r="N52" s="1653"/>
      <c r="O52" s="234"/>
      <c r="P52" s="1653"/>
      <c r="Q52" s="1653"/>
      <c r="R52" s="1653"/>
      <c r="S52" s="1653"/>
      <c r="T52" s="1653"/>
      <c r="U52" s="743"/>
      <c r="V52" s="170"/>
      <c r="W52" s="170"/>
      <c r="X52" s="252"/>
    </row>
    <row r="53" spans="1:27" x14ac:dyDescent="0.2">
      <c r="A53" s="2885"/>
      <c r="B53" s="1653"/>
      <c r="C53" s="234"/>
      <c r="D53" s="234"/>
      <c r="E53" s="1653"/>
      <c r="F53" s="1625"/>
      <c r="G53" s="1625"/>
      <c r="H53" s="1625"/>
      <c r="I53" s="1653"/>
      <c r="J53" s="743"/>
      <c r="K53" s="743"/>
      <c r="L53" s="1653"/>
      <c r="M53" s="1653"/>
      <c r="N53" s="1653"/>
      <c r="O53" s="234"/>
      <c r="P53" s="1653"/>
      <c r="Q53" s="1653"/>
      <c r="R53" s="1653"/>
      <c r="S53" s="1653"/>
      <c r="T53" s="1653"/>
      <c r="U53" s="743"/>
      <c r="V53" s="170"/>
      <c r="W53" s="170"/>
      <c r="X53" s="252"/>
    </row>
    <row r="54" spans="1:27" x14ac:dyDescent="0.2">
      <c r="A54" s="1756"/>
      <c r="B54" s="1653"/>
      <c r="C54" s="234"/>
      <c r="D54" s="234"/>
      <c r="E54" s="1653"/>
      <c r="F54" s="1625"/>
      <c r="G54" s="1625"/>
      <c r="H54" s="1625"/>
      <c r="I54" s="1653"/>
      <c r="J54" s="743"/>
      <c r="K54" s="743"/>
      <c r="L54" s="1653"/>
      <c r="M54" s="1653"/>
      <c r="N54" s="1653"/>
      <c r="O54" s="234"/>
      <c r="P54" s="1653"/>
      <c r="Q54" s="1653"/>
      <c r="R54" s="1653"/>
      <c r="S54" s="1653"/>
      <c r="T54" s="1653"/>
      <c r="U54" s="743"/>
      <c r="V54" s="170"/>
      <c r="W54" s="170"/>
      <c r="X54" s="252"/>
    </row>
    <row r="55" spans="1:27" x14ac:dyDescent="0.2">
      <c r="A55" s="2886" t="s">
        <v>6047</v>
      </c>
      <c r="B55" s="1653"/>
      <c r="C55" s="234"/>
      <c r="D55" s="234">
        <v>10000000</v>
      </c>
      <c r="E55" s="1653"/>
      <c r="F55" s="1625"/>
      <c r="G55" s="1625"/>
      <c r="H55" s="1625"/>
      <c r="I55" s="1653"/>
      <c r="J55" s="743"/>
      <c r="K55" s="743"/>
      <c r="L55" s="1653"/>
      <c r="M55" s="1653"/>
      <c r="N55" s="1653"/>
      <c r="O55" s="234"/>
      <c r="P55" s="1653"/>
      <c r="Q55" s="1653"/>
      <c r="R55" s="1653"/>
      <c r="S55" s="1653"/>
      <c r="T55" s="1653"/>
      <c r="U55" s="743"/>
      <c r="V55" s="170"/>
      <c r="W55" s="170"/>
      <c r="X55" s="252"/>
    </row>
    <row r="56" spans="1:27" x14ac:dyDescent="0.2">
      <c r="A56" s="2885"/>
      <c r="B56" s="1653"/>
      <c r="C56" s="234"/>
      <c r="D56" s="234"/>
      <c r="E56" s="1653"/>
      <c r="F56" s="1625"/>
      <c r="G56" s="1625"/>
      <c r="H56" s="1625"/>
      <c r="I56" s="1653"/>
      <c r="J56" s="743"/>
      <c r="K56" s="743"/>
      <c r="L56" s="1653"/>
      <c r="M56" s="1653"/>
      <c r="N56" s="1653"/>
      <c r="O56" s="234"/>
      <c r="P56" s="1653"/>
      <c r="Q56" s="1653"/>
      <c r="R56" s="1653"/>
      <c r="S56" s="1653"/>
      <c r="T56" s="1653"/>
      <c r="U56" s="743"/>
      <c r="V56" s="170"/>
      <c r="W56" s="170"/>
      <c r="X56" s="252"/>
    </row>
    <row r="57" spans="1:27" x14ac:dyDescent="0.2">
      <c r="A57" s="1756"/>
      <c r="B57" s="1653"/>
      <c r="C57" s="234"/>
      <c r="D57" s="234"/>
      <c r="E57" s="1653"/>
      <c r="F57" s="1625"/>
      <c r="G57" s="1625"/>
      <c r="H57" s="1625"/>
      <c r="I57" s="1653"/>
      <c r="J57" s="743"/>
      <c r="K57" s="743"/>
      <c r="L57" s="1653"/>
      <c r="M57" s="1653"/>
      <c r="N57" s="1653"/>
      <c r="O57" s="234"/>
      <c r="P57" s="1653"/>
      <c r="Q57" s="1653"/>
      <c r="R57" s="1653"/>
      <c r="S57" s="1653"/>
      <c r="T57" s="1653"/>
      <c r="U57" s="743"/>
      <c r="V57" s="170"/>
      <c r="W57" s="170"/>
      <c r="X57" s="252"/>
    </row>
    <row r="58" spans="1:27" ht="30" x14ac:dyDescent="0.2">
      <c r="A58" s="1756" t="s">
        <v>6048</v>
      </c>
      <c r="B58" s="1653"/>
      <c r="C58" s="234"/>
      <c r="D58" s="234">
        <v>10000000</v>
      </c>
      <c r="E58" s="1653"/>
      <c r="F58" s="1625"/>
      <c r="G58" s="1625"/>
      <c r="H58" s="1625"/>
      <c r="I58" s="1653"/>
      <c r="J58" s="743"/>
      <c r="K58" s="743"/>
      <c r="L58" s="1653"/>
      <c r="M58" s="1653"/>
      <c r="N58" s="1653"/>
      <c r="O58" s="234"/>
      <c r="P58" s="1653"/>
      <c r="Q58" s="1653"/>
      <c r="R58" s="1653"/>
      <c r="S58" s="1653"/>
      <c r="T58" s="1653"/>
      <c r="U58" s="743"/>
      <c r="V58" s="170"/>
      <c r="W58" s="170"/>
      <c r="X58" s="252"/>
    </row>
    <row r="59" spans="1:27" x14ac:dyDescent="0.2">
      <c r="A59" s="1756"/>
      <c r="B59" s="1653"/>
      <c r="C59" s="234"/>
      <c r="D59" s="234"/>
      <c r="E59" s="1653"/>
      <c r="F59" s="1625"/>
      <c r="G59" s="1625"/>
      <c r="H59" s="1625"/>
      <c r="I59" s="1653"/>
      <c r="J59" s="743"/>
      <c r="K59" s="743"/>
      <c r="L59" s="1653"/>
      <c r="M59" s="1653"/>
      <c r="N59" s="1653"/>
      <c r="O59" s="234"/>
      <c r="P59" s="1653"/>
      <c r="Q59" s="1653"/>
      <c r="R59" s="1653"/>
      <c r="S59" s="1653"/>
      <c r="T59" s="1653"/>
      <c r="U59" s="743"/>
      <c r="V59" s="170"/>
      <c r="W59" s="170"/>
      <c r="X59" s="252"/>
    </row>
    <row r="60" spans="1:27" x14ac:dyDescent="0.2">
      <c r="A60" s="1756"/>
      <c r="B60" s="1653"/>
      <c r="C60" s="234"/>
      <c r="D60" s="234"/>
      <c r="E60" s="1653"/>
      <c r="F60" s="1625"/>
      <c r="G60" s="1625"/>
      <c r="H60" s="1625"/>
      <c r="I60" s="1653"/>
      <c r="J60" s="743"/>
      <c r="K60" s="743"/>
      <c r="L60" s="1653"/>
      <c r="M60" s="1653"/>
      <c r="N60" s="1653"/>
      <c r="O60" s="234"/>
      <c r="P60" s="1653"/>
      <c r="Q60" s="1653"/>
      <c r="R60" s="1653"/>
      <c r="S60" s="1653"/>
      <c r="T60" s="1653"/>
      <c r="U60" s="743"/>
      <c r="V60" s="170"/>
      <c r="W60" s="170"/>
      <c r="X60" s="252"/>
    </row>
    <row r="61" spans="1:27" x14ac:dyDescent="0.2">
      <c r="A61" s="467" t="s">
        <v>144</v>
      </c>
      <c r="B61" s="1653"/>
      <c r="C61" s="234"/>
      <c r="D61" s="1757">
        <f>SUM(D43:D60)</f>
        <v>119000000</v>
      </c>
      <c r="E61" s="1653"/>
      <c r="F61" s="1625"/>
      <c r="G61" s="1653"/>
      <c r="H61" s="1625"/>
      <c r="I61" s="1653"/>
      <c r="J61" s="1653"/>
      <c r="K61" s="1653"/>
      <c r="L61" s="1653"/>
      <c r="M61" s="1653"/>
      <c r="N61" s="1653"/>
      <c r="O61" s="234"/>
      <c r="P61" s="1653"/>
      <c r="Q61" s="1653"/>
      <c r="R61" s="1653"/>
      <c r="S61" s="1653"/>
      <c r="T61" s="1653"/>
      <c r="U61" s="743"/>
      <c r="V61" s="1664"/>
      <c r="W61" s="1664"/>
      <c r="X61" s="252"/>
    </row>
    <row r="62" spans="1:27" x14ac:dyDescent="0.2">
      <c r="A62" s="464"/>
      <c r="B62" s="464"/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1749"/>
      <c r="V62" s="464"/>
      <c r="W62" s="64"/>
      <c r="X62" s="64"/>
      <c r="Y62" s="64"/>
      <c r="Z62" s="1815"/>
    </row>
    <row r="63" spans="1:27" x14ac:dyDescent="0.2">
      <c r="A63" s="464"/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64"/>
      <c r="Z63" s="64"/>
      <c r="AA63" s="252"/>
    </row>
    <row r="64" spans="1:27" x14ac:dyDescent="0.2">
      <c r="A64" s="2856" t="s">
        <v>6049</v>
      </c>
      <c r="B64" s="2856"/>
      <c r="C64" s="2856"/>
      <c r="D64" s="2856"/>
      <c r="E64" s="2856"/>
      <c r="F64" s="464"/>
      <c r="G64" s="464"/>
      <c r="H64" s="1749"/>
      <c r="I64" s="1749"/>
      <c r="J64" s="2892" t="s">
        <v>509</v>
      </c>
      <c r="K64" s="2893"/>
      <c r="L64" s="2893"/>
      <c r="M64" s="1749"/>
      <c r="N64" s="1749"/>
      <c r="O64" s="1749"/>
      <c r="P64" s="1749"/>
      <c r="Q64" s="1749"/>
      <c r="R64" s="1749"/>
      <c r="S64" s="1749"/>
      <c r="T64" s="1749"/>
      <c r="U64" s="1749"/>
      <c r="V64" s="252"/>
      <c r="W64" s="1749"/>
      <c r="X64" s="64"/>
      <c r="Y64" s="64"/>
      <c r="Z64" s="64"/>
    </row>
    <row r="65" spans="1:24" x14ac:dyDescent="0.2">
      <c r="A65" s="1649" t="s">
        <v>4337</v>
      </c>
      <c r="B65" s="1760"/>
      <c r="C65" s="1749"/>
      <c r="D65" s="1749"/>
      <c r="E65" s="1749"/>
      <c r="F65" s="1749"/>
      <c r="G65" s="1749"/>
      <c r="H65" s="2845" t="s">
        <v>147</v>
      </c>
      <c r="I65" s="2889"/>
      <c r="J65" s="2894"/>
      <c r="K65" s="2894"/>
      <c r="L65" s="2894"/>
      <c r="M65" s="1749"/>
      <c r="N65" s="1749"/>
      <c r="O65" s="1749"/>
      <c r="P65" s="1749"/>
      <c r="Q65" s="1749"/>
      <c r="R65" s="1749"/>
      <c r="S65" s="1749"/>
      <c r="T65" s="1749"/>
      <c r="U65" s="1749"/>
      <c r="V65" s="64"/>
      <c r="W65" s="64"/>
      <c r="X65" s="252"/>
    </row>
    <row r="66" spans="1:24" ht="30" x14ac:dyDescent="0.2">
      <c r="A66" s="2895" t="s">
        <v>6050</v>
      </c>
      <c r="B66" s="2896"/>
      <c r="C66" s="2837" t="s">
        <v>149</v>
      </c>
      <c r="D66" s="2839"/>
      <c r="E66" s="2839"/>
      <c r="F66" s="2839"/>
      <c r="G66" s="2840"/>
      <c r="H66" s="2890"/>
      <c r="I66" s="2880"/>
      <c r="J66" s="1651" t="s">
        <v>150</v>
      </c>
      <c r="K66" s="1752" t="s">
        <v>151</v>
      </c>
      <c r="L66" s="1751"/>
      <c r="M66" s="1752" t="s">
        <v>152</v>
      </c>
      <c r="N66" s="1751"/>
      <c r="O66" s="1752" t="s">
        <v>84</v>
      </c>
      <c r="P66" s="1750"/>
      <c r="Q66" s="1750"/>
      <c r="R66" s="1751"/>
      <c r="S66" s="2837" t="s">
        <v>85</v>
      </c>
      <c r="T66" s="2839"/>
      <c r="U66" s="2840"/>
      <c r="V66" s="170"/>
      <c r="W66" s="170"/>
      <c r="X66" s="252"/>
    </row>
    <row r="67" spans="1:24" ht="45.75" thickBot="1" x14ac:dyDescent="0.25">
      <c r="A67" s="437" t="s">
        <v>512</v>
      </c>
      <c r="B67" s="453" t="s">
        <v>153</v>
      </c>
      <c r="C67" s="453" t="s">
        <v>154</v>
      </c>
      <c r="D67" s="453" t="s">
        <v>155</v>
      </c>
      <c r="E67" s="453" t="s">
        <v>156</v>
      </c>
      <c r="F67" s="453" t="s">
        <v>220</v>
      </c>
      <c r="G67" s="451" t="s">
        <v>483</v>
      </c>
      <c r="H67" s="437" t="s">
        <v>92</v>
      </c>
      <c r="I67" s="437" t="s">
        <v>685</v>
      </c>
      <c r="J67" s="453" t="s">
        <v>159</v>
      </c>
      <c r="K67" s="453" t="s">
        <v>160</v>
      </c>
      <c r="L67" s="453" t="s">
        <v>161</v>
      </c>
      <c r="M67" s="453" t="s">
        <v>162</v>
      </c>
      <c r="N67" s="437" t="s">
        <v>685</v>
      </c>
      <c r="O67" s="437" t="s">
        <v>4325</v>
      </c>
      <c r="P67" s="437" t="s">
        <v>104</v>
      </c>
      <c r="Q67" s="437" t="s">
        <v>165</v>
      </c>
      <c r="R67" s="457" t="s">
        <v>166</v>
      </c>
      <c r="S67" s="1630" t="s">
        <v>167</v>
      </c>
      <c r="T67" s="1651" t="s">
        <v>168</v>
      </c>
      <c r="U67" s="1629" t="s">
        <v>169</v>
      </c>
      <c r="V67" s="229" t="s">
        <v>112</v>
      </c>
      <c r="W67" s="229" t="s">
        <v>113</v>
      </c>
      <c r="X67" s="252"/>
    </row>
    <row r="68" spans="1:24" ht="15.75" thickTop="1" x14ac:dyDescent="0.2">
      <c r="A68" s="1753" t="s">
        <v>114</v>
      </c>
      <c r="B68" s="1625"/>
      <c r="C68" s="264"/>
      <c r="D68" s="264"/>
      <c r="E68" s="1625"/>
      <c r="F68" s="1625" t="s">
        <v>6030</v>
      </c>
      <c r="G68" s="1625"/>
      <c r="H68" s="1625" t="s">
        <v>171</v>
      </c>
      <c r="I68" s="1625" t="s">
        <v>116</v>
      </c>
      <c r="J68" s="1625" t="s">
        <v>5479</v>
      </c>
      <c r="K68" s="1627" t="s">
        <v>173</v>
      </c>
      <c r="L68" s="1627" t="s">
        <v>173</v>
      </c>
      <c r="M68" s="1627" t="s">
        <v>117</v>
      </c>
      <c r="N68" s="1627" t="s">
        <v>116</v>
      </c>
      <c r="O68" s="264"/>
      <c r="P68" s="1627" t="s">
        <v>117</v>
      </c>
      <c r="Q68" s="1627" t="s">
        <v>116</v>
      </c>
      <c r="R68" s="1627" t="s">
        <v>693</v>
      </c>
      <c r="S68" s="1625"/>
      <c r="T68" s="1625"/>
      <c r="U68" s="455"/>
      <c r="V68" s="170"/>
      <c r="W68" s="170"/>
      <c r="X68" s="252"/>
    </row>
    <row r="69" spans="1:24" x14ac:dyDescent="0.2">
      <c r="A69" s="1640"/>
      <c r="B69" s="1653"/>
      <c r="C69" s="234"/>
      <c r="D69" s="234"/>
      <c r="E69" s="1653"/>
      <c r="F69" s="1625" t="s">
        <v>175</v>
      </c>
      <c r="G69" s="1653"/>
      <c r="H69" s="1625"/>
      <c r="I69" s="1653"/>
      <c r="J69" s="1653"/>
      <c r="K69" s="1653"/>
      <c r="L69" s="1653"/>
      <c r="M69" s="1653"/>
      <c r="N69" s="1653"/>
      <c r="O69" s="234"/>
      <c r="P69" s="1653"/>
      <c r="Q69" s="1653"/>
      <c r="R69" s="1653"/>
      <c r="S69" s="1625"/>
      <c r="T69" s="1625"/>
      <c r="U69" s="455"/>
      <c r="V69" s="170"/>
      <c r="W69" s="170"/>
      <c r="X69" s="252"/>
    </row>
    <row r="70" spans="1:24" ht="15.75" thickBot="1" x14ac:dyDescent="0.25">
      <c r="A70" s="746" t="s">
        <v>121</v>
      </c>
      <c r="B70" s="747"/>
      <c r="C70" s="748"/>
      <c r="D70" s="748"/>
      <c r="E70" s="747"/>
      <c r="F70" s="747"/>
      <c r="G70" s="747"/>
      <c r="H70" s="747"/>
      <c r="I70" s="747"/>
      <c r="J70" s="749"/>
      <c r="K70" s="749"/>
      <c r="L70" s="747"/>
      <c r="M70" s="747"/>
      <c r="N70" s="747"/>
      <c r="O70" s="748"/>
      <c r="P70" s="747"/>
      <c r="Q70" s="747"/>
      <c r="R70" s="747"/>
      <c r="S70" s="747"/>
      <c r="T70" s="747"/>
      <c r="U70" s="749"/>
      <c r="V70" s="170"/>
      <c r="W70" s="170"/>
      <c r="X70" s="252"/>
    </row>
    <row r="71" spans="1:24" ht="30" x14ac:dyDescent="0.2">
      <c r="A71" s="2849" t="s">
        <v>6051</v>
      </c>
      <c r="B71" s="1625" t="s">
        <v>179</v>
      </c>
      <c r="C71" s="264" t="s">
        <v>179</v>
      </c>
      <c r="D71" s="234">
        <v>10000000</v>
      </c>
      <c r="E71" s="1653" t="s">
        <v>7</v>
      </c>
      <c r="F71" s="1625" t="s">
        <v>179</v>
      </c>
      <c r="G71" s="1625" t="s">
        <v>179</v>
      </c>
      <c r="H71" s="1625"/>
      <c r="I71" s="1653"/>
      <c r="J71" s="1625" t="s">
        <v>6023</v>
      </c>
      <c r="K71" s="1625" t="s">
        <v>6023</v>
      </c>
      <c r="L71" s="1656" t="s">
        <v>6024</v>
      </c>
      <c r="M71" s="1625" t="s">
        <v>6025</v>
      </c>
      <c r="N71" s="1625" t="s">
        <v>6026</v>
      </c>
      <c r="O71" s="234"/>
      <c r="P71" s="1653" t="s">
        <v>179</v>
      </c>
      <c r="Q71" s="455" t="s">
        <v>6033</v>
      </c>
      <c r="R71" s="455" t="s">
        <v>6034</v>
      </c>
      <c r="S71" s="1745" t="s">
        <v>705</v>
      </c>
      <c r="T71" s="1653"/>
      <c r="U71" s="743"/>
      <c r="V71" s="170"/>
      <c r="W71" s="170"/>
      <c r="X71" s="252"/>
    </row>
    <row r="72" spans="1:24" x14ac:dyDescent="0.2">
      <c r="A72" s="2885"/>
      <c r="B72" s="1653"/>
      <c r="C72" s="234"/>
      <c r="D72" s="234"/>
      <c r="E72" s="1653"/>
      <c r="F72" s="1625"/>
      <c r="G72" s="1625"/>
      <c r="H72" s="1625"/>
      <c r="I72" s="1653"/>
      <c r="J72" s="1653"/>
      <c r="K72" s="1653"/>
      <c r="L72" s="1653"/>
      <c r="M72" s="1653"/>
      <c r="N72" s="1653"/>
      <c r="O72" s="234"/>
      <c r="P72" s="1653"/>
      <c r="Q72" s="1653"/>
      <c r="R72" s="1653"/>
      <c r="S72" s="1653"/>
      <c r="T72" s="1653"/>
      <c r="U72" s="743"/>
      <c r="V72" s="170"/>
      <c r="W72" s="170"/>
      <c r="X72" s="252"/>
    </row>
    <row r="73" spans="1:24" x14ac:dyDescent="0.2">
      <c r="A73" s="1654"/>
      <c r="B73" s="1654"/>
      <c r="C73" s="237"/>
      <c r="D73" s="237"/>
      <c r="E73" s="1653"/>
      <c r="F73" s="1654"/>
      <c r="G73" s="1625"/>
      <c r="H73" s="1654"/>
      <c r="I73" s="1654"/>
      <c r="J73" s="792"/>
      <c r="K73" s="792"/>
      <c r="L73" s="1654"/>
      <c r="M73" s="1654"/>
      <c r="N73" s="1654"/>
      <c r="O73" s="237"/>
      <c r="P73" s="1654"/>
      <c r="Q73" s="1654"/>
      <c r="R73" s="1654"/>
      <c r="S73" s="1654"/>
      <c r="T73" s="1654"/>
      <c r="U73" s="792"/>
      <c r="V73" s="170"/>
      <c r="W73" s="170"/>
      <c r="X73" s="252"/>
    </row>
    <row r="74" spans="1:24" ht="30" x14ac:dyDescent="0.2">
      <c r="A74" s="2843" t="s">
        <v>6052</v>
      </c>
      <c r="B74" s="1625" t="s">
        <v>179</v>
      </c>
      <c r="C74" s="264" t="s">
        <v>179</v>
      </c>
      <c r="D74" s="234">
        <v>6500000</v>
      </c>
      <c r="E74" s="1653" t="s">
        <v>7</v>
      </c>
      <c r="F74" s="1625" t="s">
        <v>179</v>
      </c>
      <c r="G74" s="1625" t="s">
        <v>179</v>
      </c>
      <c r="H74" s="1625"/>
      <c r="I74" s="1653"/>
      <c r="J74" s="1625" t="s">
        <v>6023</v>
      </c>
      <c r="K74" s="1625" t="s">
        <v>6023</v>
      </c>
      <c r="L74" s="1625" t="s">
        <v>6037</v>
      </c>
      <c r="M74" s="1625" t="s">
        <v>6025</v>
      </c>
      <c r="N74" s="1625" t="s">
        <v>6026</v>
      </c>
      <c r="O74" s="234"/>
      <c r="P74" s="1653" t="s">
        <v>179</v>
      </c>
      <c r="Q74" s="455" t="s">
        <v>6033</v>
      </c>
      <c r="R74" s="455" t="s">
        <v>6034</v>
      </c>
      <c r="S74" s="1745" t="s">
        <v>705</v>
      </c>
      <c r="T74" s="1653"/>
      <c r="U74" s="743"/>
      <c r="V74" s="170"/>
      <c r="W74" s="170"/>
      <c r="X74" s="252"/>
    </row>
    <row r="75" spans="1:24" x14ac:dyDescent="0.2">
      <c r="A75" s="2885"/>
      <c r="B75" s="1653"/>
      <c r="C75" s="234"/>
      <c r="D75" s="234"/>
      <c r="E75" s="1653"/>
      <c r="F75" s="1625"/>
      <c r="G75" s="1625"/>
      <c r="H75" s="1625"/>
      <c r="I75" s="1653"/>
      <c r="J75" s="1653"/>
      <c r="K75" s="1653"/>
      <c r="L75" s="1653"/>
      <c r="M75" s="1653"/>
      <c r="N75" s="1653"/>
      <c r="O75" s="234"/>
      <c r="P75" s="1653"/>
      <c r="Q75" s="1653"/>
      <c r="R75" s="1653"/>
      <c r="S75" s="1653"/>
      <c r="T75" s="1653"/>
      <c r="U75" s="743"/>
      <c r="V75" s="170"/>
      <c r="W75" s="170"/>
      <c r="X75" s="252"/>
    </row>
    <row r="76" spans="1:24" x14ac:dyDescent="0.2">
      <c r="A76" s="1640"/>
      <c r="B76" s="1654"/>
      <c r="C76" s="237"/>
      <c r="D76" s="237"/>
      <c r="E76" s="1653"/>
      <c r="F76" s="1640"/>
      <c r="G76" s="1625"/>
      <c r="H76" s="1640"/>
      <c r="I76" s="1654"/>
      <c r="J76" s="792"/>
      <c r="K76" s="792"/>
      <c r="L76" s="1654"/>
      <c r="M76" s="1654"/>
      <c r="N76" s="1654"/>
      <c r="O76" s="237"/>
      <c r="P76" s="1654"/>
      <c r="Q76" s="1654"/>
      <c r="R76" s="1654"/>
      <c r="S76" s="1654"/>
      <c r="T76" s="1654"/>
      <c r="U76" s="792"/>
      <c r="V76" s="170"/>
      <c r="W76" s="170"/>
      <c r="X76" s="252"/>
    </row>
    <row r="77" spans="1:24" ht="30" x14ac:dyDescent="0.2">
      <c r="A77" s="2843" t="s">
        <v>6053</v>
      </c>
      <c r="B77" s="1625" t="s">
        <v>179</v>
      </c>
      <c r="C77" s="264" t="s">
        <v>179</v>
      </c>
      <c r="D77" s="234">
        <v>10000000</v>
      </c>
      <c r="E77" s="1653" t="s">
        <v>7</v>
      </c>
      <c r="F77" s="1625" t="s">
        <v>179</v>
      </c>
      <c r="G77" s="1625" t="s">
        <v>179</v>
      </c>
      <c r="H77" s="1625"/>
      <c r="I77" s="1653"/>
      <c r="J77" s="1625" t="s">
        <v>6023</v>
      </c>
      <c r="K77" s="1625" t="s">
        <v>6023</v>
      </c>
      <c r="L77" s="1625" t="s">
        <v>6037</v>
      </c>
      <c r="M77" s="1625" t="s">
        <v>6025</v>
      </c>
      <c r="N77" s="1625" t="s">
        <v>6026</v>
      </c>
      <c r="O77" s="234"/>
      <c r="P77" s="1653" t="s">
        <v>179</v>
      </c>
      <c r="Q77" s="455" t="s">
        <v>6033</v>
      </c>
      <c r="R77" s="455" t="s">
        <v>6034</v>
      </c>
      <c r="S77" s="1745" t="s">
        <v>705</v>
      </c>
      <c r="T77" s="1653"/>
      <c r="U77" s="743"/>
      <c r="V77" s="170"/>
      <c r="W77" s="170"/>
      <c r="X77" s="252"/>
    </row>
    <row r="78" spans="1:24" x14ac:dyDescent="0.2">
      <c r="A78" s="2885"/>
      <c r="B78" s="1653"/>
      <c r="C78" s="234"/>
      <c r="D78" s="234"/>
      <c r="E78" s="1653"/>
      <c r="F78" s="1625"/>
      <c r="G78" s="1625"/>
      <c r="H78" s="1625"/>
      <c r="I78" s="1653"/>
      <c r="J78" s="1653"/>
      <c r="K78" s="1653"/>
      <c r="L78" s="1653"/>
      <c r="M78" s="1653"/>
      <c r="N78" s="1653"/>
      <c r="O78" s="234"/>
      <c r="P78" s="1653"/>
      <c r="Q78" s="1653"/>
      <c r="R78" s="1653"/>
      <c r="S78" s="1653"/>
      <c r="T78" s="1653"/>
      <c r="U78" s="743"/>
      <c r="V78" s="170"/>
      <c r="W78" s="170"/>
      <c r="X78" s="252"/>
    </row>
    <row r="79" spans="1:24" x14ac:dyDescent="0.2">
      <c r="A79" s="1640"/>
      <c r="B79" s="1654"/>
      <c r="C79" s="237"/>
      <c r="D79" s="237"/>
      <c r="E79" s="1654"/>
      <c r="F79" s="1640"/>
      <c r="G79" s="1625"/>
      <c r="H79" s="1640"/>
      <c r="I79" s="1654"/>
      <c r="J79" s="792"/>
      <c r="K79" s="792"/>
      <c r="L79" s="1654"/>
      <c r="M79" s="1654"/>
      <c r="N79" s="1654"/>
      <c r="O79" s="237"/>
      <c r="P79" s="1654"/>
      <c r="Q79" s="1654"/>
      <c r="R79" s="1654"/>
      <c r="S79" s="1654"/>
      <c r="T79" s="1654"/>
      <c r="U79" s="792"/>
      <c r="V79" s="170"/>
      <c r="W79" s="170"/>
      <c r="X79" s="252"/>
    </row>
    <row r="80" spans="1:24" x14ac:dyDescent="0.2">
      <c r="A80" s="467" t="s">
        <v>144</v>
      </c>
      <c r="B80" s="1653"/>
      <c r="C80" s="234"/>
      <c r="D80" s="1757">
        <f>SUM(D71:D79)</f>
        <v>26500000</v>
      </c>
      <c r="E80" s="1653"/>
      <c r="F80" s="1625"/>
      <c r="G80" s="1653"/>
      <c r="H80" s="1625"/>
      <c r="I80" s="1653"/>
      <c r="J80" s="1653"/>
      <c r="K80" s="1653"/>
      <c r="L80" s="1653"/>
      <c r="M80" s="1653"/>
      <c r="N80" s="1653"/>
      <c r="O80" s="234"/>
      <c r="P80" s="1653"/>
      <c r="Q80" s="1653"/>
      <c r="R80" s="1653"/>
      <c r="S80" s="1653"/>
      <c r="T80" s="1653"/>
      <c r="U80" s="743"/>
      <c r="V80" s="1664"/>
      <c r="W80" s="1664"/>
      <c r="X80" s="252"/>
    </row>
    <row r="81" spans="1:27" x14ac:dyDescent="0.2">
      <c r="A81" s="1749"/>
      <c r="B81" s="1749"/>
      <c r="C81" s="1749"/>
      <c r="D81" s="1749"/>
      <c r="E81" s="1749"/>
      <c r="F81" s="1749"/>
      <c r="G81" s="1749"/>
      <c r="H81" s="1749"/>
      <c r="I81" s="1749"/>
      <c r="J81" s="1749"/>
      <c r="K81" s="1749"/>
      <c r="L81" s="1749"/>
      <c r="M81" s="1749"/>
      <c r="N81" s="1749"/>
      <c r="O81" s="1749"/>
      <c r="P81" s="1749"/>
      <c r="Q81" s="1749"/>
      <c r="R81" s="1749"/>
      <c r="S81" s="1749"/>
      <c r="T81" s="1749"/>
      <c r="U81" s="1749"/>
      <c r="V81" s="1817"/>
      <c r="W81" s="1817"/>
      <c r="X81" s="252"/>
    </row>
    <row r="82" spans="1:27" x14ac:dyDescent="0.2">
      <c r="A82" s="1749"/>
      <c r="B82" s="1749"/>
      <c r="C82" s="1749"/>
      <c r="D82" s="1749"/>
      <c r="E82" s="1749"/>
      <c r="F82" s="1749"/>
      <c r="G82" s="1749"/>
      <c r="H82" s="1749"/>
      <c r="I82" s="1749"/>
      <c r="J82" s="1749"/>
      <c r="K82" s="1749"/>
      <c r="L82" s="1749"/>
      <c r="M82" s="1749"/>
      <c r="N82" s="1749"/>
      <c r="O82" s="1749"/>
      <c r="P82" s="1749"/>
      <c r="Q82" s="1749"/>
      <c r="R82" s="1749"/>
      <c r="S82" s="1749"/>
      <c r="T82" s="1749"/>
      <c r="U82" s="1749"/>
      <c r="V82" s="1749"/>
      <c r="W82" s="1749"/>
      <c r="X82" s="64"/>
      <c r="Y82" s="64"/>
      <c r="Z82" s="64"/>
      <c r="AA82" s="1815"/>
    </row>
    <row r="83" spans="1:27" ht="12.75" customHeight="1" x14ac:dyDescent="0.2">
      <c r="A83" s="2887" t="s">
        <v>6054</v>
      </c>
      <c r="B83" s="2887"/>
      <c r="C83" s="2887"/>
      <c r="D83" s="2887"/>
      <c r="E83" s="2887"/>
      <c r="F83" s="2887"/>
      <c r="G83" s="2887"/>
      <c r="H83" s="1749"/>
      <c r="I83" s="1749"/>
      <c r="J83" s="1749"/>
      <c r="K83" s="772"/>
      <c r="L83" s="1815"/>
      <c r="M83" s="1815"/>
      <c r="N83" s="1749"/>
      <c r="O83" s="1749"/>
      <c r="P83" s="1749"/>
      <c r="Q83" s="1749"/>
      <c r="R83" s="1749"/>
      <c r="S83" s="1749"/>
      <c r="T83" s="1749"/>
      <c r="U83" s="1749"/>
      <c r="V83" s="1749"/>
      <c r="W83" s="1749"/>
      <c r="X83" s="1749"/>
      <c r="Y83" s="64"/>
      <c r="Z83" s="64"/>
      <c r="AA83" s="64"/>
    </row>
    <row r="84" spans="1:27" x14ac:dyDescent="0.2">
      <c r="A84" s="1762" t="s">
        <v>4337</v>
      </c>
      <c r="B84" s="1763"/>
      <c r="C84" s="1764"/>
      <c r="D84" s="1764"/>
      <c r="E84" s="1764"/>
      <c r="F84" s="1764"/>
      <c r="G84" s="1764"/>
      <c r="H84" s="2845" t="s">
        <v>147</v>
      </c>
      <c r="I84" s="2889"/>
      <c r="J84" s="1818"/>
      <c r="K84" s="1819"/>
      <c r="L84" s="1820"/>
      <c r="M84" s="1749"/>
      <c r="N84" s="1749"/>
      <c r="O84" s="1749"/>
      <c r="P84" s="1749"/>
      <c r="Q84" s="1749"/>
      <c r="R84" s="1749"/>
      <c r="S84" s="1749"/>
      <c r="T84" s="1749"/>
      <c r="U84" s="1749"/>
      <c r="V84" s="374"/>
      <c r="W84" s="374"/>
      <c r="X84" s="252"/>
    </row>
    <row r="85" spans="1:27" ht="62.25" customHeight="1" x14ac:dyDescent="0.2">
      <c r="A85" s="2841" t="s">
        <v>6055</v>
      </c>
      <c r="B85" s="2840"/>
      <c r="C85" s="2837" t="s">
        <v>149</v>
      </c>
      <c r="D85" s="2839"/>
      <c r="E85" s="2839"/>
      <c r="F85" s="2839"/>
      <c r="G85" s="2840"/>
      <c r="H85" s="2890"/>
      <c r="I85" s="2880"/>
      <c r="J85" s="1651" t="s">
        <v>150</v>
      </c>
      <c r="K85" s="2837" t="s">
        <v>151</v>
      </c>
      <c r="L85" s="2840"/>
      <c r="M85" s="2837" t="s">
        <v>152</v>
      </c>
      <c r="N85" s="2840"/>
      <c r="O85" s="2837" t="s">
        <v>84</v>
      </c>
      <c r="P85" s="2839"/>
      <c r="Q85" s="2839"/>
      <c r="R85" s="2840"/>
      <c r="S85" s="1636"/>
      <c r="T85" s="1629" t="s">
        <v>85</v>
      </c>
      <c r="U85" s="1636"/>
      <c r="V85" s="1643"/>
      <c r="W85" s="1643"/>
      <c r="X85" s="252"/>
    </row>
    <row r="86" spans="1:27" ht="45.75" thickBot="1" x14ac:dyDescent="0.25">
      <c r="A86" s="437" t="s">
        <v>512</v>
      </c>
      <c r="B86" s="453" t="s">
        <v>153</v>
      </c>
      <c r="C86" s="453" t="s">
        <v>154</v>
      </c>
      <c r="D86" s="453" t="s">
        <v>155</v>
      </c>
      <c r="E86" s="453" t="s">
        <v>156</v>
      </c>
      <c r="F86" s="453" t="s">
        <v>220</v>
      </c>
      <c r="G86" s="451" t="s">
        <v>483</v>
      </c>
      <c r="H86" s="437" t="s">
        <v>92</v>
      </c>
      <c r="I86" s="437" t="s">
        <v>685</v>
      </c>
      <c r="J86" s="453" t="s">
        <v>159</v>
      </c>
      <c r="K86" s="453" t="s">
        <v>160</v>
      </c>
      <c r="L86" s="453" t="s">
        <v>161</v>
      </c>
      <c r="M86" s="453" t="s">
        <v>162</v>
      </c>
      <c r="N86" s="437" t="s">
        <v>685</v>
      </c>
      <c r="O86" s="437" t="s">
        <v>4325</v>
      </c>
      <c r="P86" s="437" t="s">
        <v>104</v>
      </c>
      <c r="Q86" s="437" t="s">
        <v>165</v>
      </c>
      <c r="R86" s="457" t="s">
        <v>166</v>
      </c>
      <c r="S86" s="1630" t="s">
        <v>167</v>
      </c>
      <c r="T86" s="1651" t="s">
        <v>168</v>
      </c>
      <c r="U86" s="1629" t="s">
        <v>169</v>
      </c>
      <c r="V86" s="229" t="s">
        <v>112</v>
      </c>
      <c r="W86" s="229" t="s">
        <v>113</v>
      </c>
      <c r="X86" s="252"/>
    </row>
    <row r="87" spans="1:27" ht="15.75" thickTop="1" x14ac:dyDescent="0.2">
      <c r="A87" s="1753" t="s">
        <v>114</v>
      </c>
      <c r="B87" s="1625"/>
      <c r="C87" s="264"/>
      <c r="D87" s="264"/>
      <c r="E87" s="1625"/>
      <c r="F87" s="1625" t="s">
        <v>170</v>
      </c>
      <c r="G87" s="1625"/>
      <c r="H87" s="1625" t="s">
        <v>171</v>
      </c>
      <c r="I87" s="1625" t="s">
        <v>116</v>
      </c>
      <c r="J87" s="1625" t="s">
        <v>5479</v>
      </c>
      <c r="K87" s="1627" t="s">
        <v>173</v>
      </c>
      <c r="L87" s="1627" t="s">
        <v>173</v>
      </c>
      <c r="M87" s="1627" t="s">
        <v>117</v>
      </c>
      <c r="N87" s="1627" t="s">
        <v>116</v>
      </c>
      <c r="O87" s="264"/>
      <c r="P87" s="1627" t="s">
        <v>117</v>
      </c>
      <c r="Q87" s="1627" t="s">
        <v>116</v>
      </c>
      <c r="R87" s="1627" t="s">
        <v>693</v>
      </c>
      <c r="S87" s="1625"/>
      <c r="T87" s="1625"/>
      <c r="U87" s="455"/>
      <c r="V87" s="1654"/>
      <c r="W87" s="1654"/>
      <c r="X87" s="790"/>
    </row>
    <row r="88" spans="1:27" x14ac:dyDescent="0.2">
      <c r="A88" s="1640"/>
      <c r="B88" s="1653"/>
      <c r="C88" s="234"/>
      <c r="D88" s="234"/>
      <c r="E88" s="1653"/>
      <c r="F88" s="1625" t="s">
        <v>175</v>
      </c>
      <c r="G88" s="1653"/>
      <c r="H88" s="1625"/>
      <c r="I88" s="1653"/>
      <c r="J88" s="1653"/>
      <c r="K88" s="1653"/>
      <c r="L88" s="1653"/>
      <c r="M88" s="1653"/>
      <c r="N88" s="1653"/>
      <c r="O88" s="234"/>
      <c r="P88" s="1653"/>
      <c r="Q88" s="1653"/>
      <c r="R88" s="1653"/>
      <c r="S88" s="1625"/>
      <c r="T88" s="1625"/>
      <c r="U88" s="455"/>
      <c r="V88" s="1654"/>
      <c r="W88" s="1654"/>
      <c r="X88" s="790"/>
    </row>
    <row r="89" spans="1:27" ht="15.75" thickBot="1" x14ac:dyDescent="0.25">
      <c r="A89" s="746" t="s">
        <v>121</v>
      </c>
      <c r="B89" s="747"/>
      <c r="C89" s="748"/>
      <c r="D89" s="748"/>
      <c r="E89" s="747"/>
      <c r="F89" s="747"/>
      <c r="G89" s="747"/>
      <c r="H89" s="747"/>
      <c r="I89" s="747"/>
      <c r="J89" s="749"/>
      <c r="K89" s="749"/>
      <c r="L89" s="747"/>
      <c r="M89" s="747"/>
      <c r="N89" s="747"/>
      <c r="O89" s="748"/>
      <c r="P89" s="747"/>
      <c r="Q89" s="747"/>
      <c r="R89" s="747"/>
      <c r="S89" s="747"/>
      <c r="T89" s="747"/>
      <c r="U89" s="749"/>
      <c r="V89" s="170"/>
      <c r="W89" s="170"/>
      <c r="X89" s="252"/>
    </row>
    <row r="90" spans="1:27" ht="30" x14ac:dyDescent="0.2">
      <c r="A90" s="2849" t="s">
        <v>6056</v>
      </c>
      <c r="B90" s="1625" t="s">
        <v>179</v>
      </c>
      <c r="C90" s="264" t="s">
        <v>179</v>
      </c>
      <c r="D90" s="234">
        <v>5000000</v>
      </c>
      <c r="E90" s="1653" t="s">
        <v>7</v>
      </c>
      <c r="F90" s="1625" t="s">
        <v>179</v>
      </c>
      <c r="G90" s="1625" t="s">
        <v>179</v>
      </c>
      <c r="H90" s="1625"/>
      <c r="I90" s="1653"/>
      <c r="J90" s="1625" t="s">
        <v>6057</v>
      </c>
      <c r="K90" s="1625" t="s">
        <v>6057</v>
      </c>
      <c r="L90" s="1625" t="s">
        <v>6058</v>
      </c>
      <c r="M90" s="1625" t="s">
        <v>6059</v>
      </c>
      <c r="N90" s="1653" t="s">
        <v>179</v>
      </c>
      <c r="O90" s="234"/>
      <c r="P90" s="1653" t="s">
        <v>179</v>
      </c>
      <c r="Q90" s="455" t="s">
        <v>6060</v>
      </c>
      <c r="R90" s="455" t="s">
        <v>6061</v>
      </c>
      <c r="S90" s="1745" t="s">
        <v>705</v>
      </c>
      <c r="T90" s="1653"/>
      <c r="U90" s="743"/>
      <c r="V90" s="170"/>
      <c r="W90" s="170"/>
      <c r="X90" s="252"/>
    </row>
    <row r="91" spans="1:27" x14ac:dyDescent="0.2">
      <c r="A91" s="2885"/>
      <c r="B91" s="1653"/>
      <c r="C91" s="234"/>
      <c r="D91" s="234"/>
      <c r="E91" s="1653"/>
      <c r="F91" s="1625"/>
      <c r="G91" s="1625"/>
      <c r="H91" s="1625"/>
      <c r="I91" s="1653"/>
      <c r="J91" s="1653"/>
      <c r="K91" s="1653"/>
      <c r="L91" s="1653"/>
      <c r="M91" s="1653"/>
      <c r="N91" s="1653"/>
      <c r="O91" s="234"/>
      <c r="P91" s="1653"/>
      <c r="Q91" s="1653"/>
      <c r="R91" s="1653"/>
      <c r="S91" s="1653"/>
      <c r="T91" s="1653"/>
      <c r="U91" s="743"/>
      <c r="V91" s="170"/>
      <c r="W91" s="170"/>
      <c r="X91" s="252"/>
    </row>
    <row r="92" spans="1:27" x14ac:dyDescent="0.2">
      <c r="A92" s="1654"/>
      <c r="B92" s="1654"/>
      <c r="C92" s="237"/>
      <c r="D92" s="237"/>
      <c r="E92" s="1653"/>
      <c r="F92" s="1654"/>
      <c r="G92" s="1625"/>
      <c r="H92" s="1654"/>
      <c r="I92" s="1654"/>
      <c r="J92" s="792"/>
      <c r="K92" s="792"/>
      <c r="L92" s="1654"/>
      <c r="M92" s="1654"/>
      <c r="N92" s="1654"/>
      <c r="O92" s="237"/>
      <c r="P92" s="1654"/>
      <c r="Q92" s="1654"/>
      <c r="R92" s="1654"/>
      <c r="S92" s="1654"/>
      <c r="T92" s="1654"/>
      <c r="U92" s="792"/>
      <c r="V92" s="170"/>
      <c r="W92" s="170"/>
      <c r="X92" s="252"/>
    </row>
    <row r="93" spans="1:27" ht="30" x14ac:dyDescent="0.2">
      <c r="A93" s="2843" t="s">
        <v>6062</v>
      </c>
      <c r="B93" s="1625" t="s">
        <v>179</v>
      </c>
      <c r="C93" s="264" t="s">
        <v>179</v>
      </c>
      <c r="D93" s="234">
        <v>5000000</v>
      </c>
      <c r="E93" s="1653" t="s">
        <v>7</v>
      </c>
      <c r="F93" s="1625" t="s">
        <v>179</v>
      </c>
      <c r="G93" s="1625" t="s">
        <v>179</v>
      </c>
      <c r="H93" s="1625"/>
      <c r="I93" s="1653"/>
      <c r="J93" s="1625" t="s">
        <v>6057</v>
      </c>
      <c r="K93" s="1625" t="s">
        <v>6057</v>
      </c>
      <c r="L93" s="1625" t="s">
        <v>6058</v>
      </c>
      <c r="M93" s="1625" t="s">
        <v>6059</v>
      </c>
      <c r="N93" s="1653" t="s">
        <v>179</v>
      </c>
      <c r="O93" s="234"/>
      <c r="P93" s="1653" t="s">
        <v>179</v>
      </c>
      <c r="Q93" s="455" t="s">
        <v>6060</v>
      </c>
      <c r="R93" s="455" t="s">
        <v>6061</v>
      </c>
      <c r="S93" s="1745" t="s">
        <v>705</v>
      </c>
      <c r="T93" s="1653"/>
      <c r="U93" s="743"/>
      <c r="V93" s="170"/>
      <c r="W93" s="170"/>
      <c r="X93" s="252"/>
    </row>
    <row r="94" spans="1:27" x14ac:dyDescent="0.2">
      <c r="A94" s="2891"/>
      <c r="B94" s="1639"/>
      <c r="C94" s="1765"/>
      <c r="D94" s="1765"/>
      <c r="E94" s="1639"/>
      <c r="F94" s="1660"/>
      <c r="G94" s="1660"/>
      <c r="H94" s="1660"/>
      <c r="I94" s="1639"/>
      <c r="J94" s="1639"/>
      <c r="K94" s="1639"/>
      <c r="L94" s="1639"/>
      <c r="M94" s="1639"/>
      <c r="N94" s="1639"/>
      <c r="O94" s="1765"/>
      <c r="P94" s="1639"/>
      <c r="Q94" s="1639"/>
      <c r="R94" s="1639"/>
      <c r="S94" s="1639"/>
      <c r="T94" s="1639"/>
      <c r="U94" s="1766"/>
      <c r="V94" s="170"/>
      <c r="W94" s="170"/>
      <c r="X94" s="252"/>
    </row>
    <row r="95" spans="1:27" x14ac:dyDescent="0.2">
      <c r="A95" s="913"/>
      <c r="B95" s="1654"/>
      <c r="C95" s="237"/>
      <c r="D95" s="237"/>
      <c r="E95" s="1653"/>
      <c r="F95" s="1654"/>
      <c r="G95" s="1653"/>
      <c r="H95" s="1654"/>
      <c r="I95" s="1654"/>
      <c r="J95" s="1654"/>
      <c r="K95" s="1654"/>
      <c r="L95" s="1654"/>
      <c r="M95" s="1654"/>
      <c r="N95" s="1654"/>
      <c r="O95" s="237"/>
      <c r="P95" s="1654"/>
      <c r="Q95" s="1654"/>
      <c r="R95" s="1654"/>
      <c r="S95" s="1654"/>
      <c r="T95" s="1654"/>
      <c r="U95" s="792"/>
      <c r="V95" s="170"/>
      <c r="W95" s="239"/>
      <c r="X95" s="1795"/>
    </row>
    <row r="96" spans="1:27" ht="30" x14ac:dyDescent="0.2">
      <c r="A96" s="2843" t="s">
        <v>6063</v>
      </c>
      <c r="B96" s="1625" t="s">
        <v>179</v>
      </c>
      <c r="C96" s="264" t="s">
        <v>179</v>
      </c>
      <c r="D96" s="264">
        <v>10000000</v>
      </c>
      <c r="E96" s="1625" t="s">
        <v>7</v>
      </c>
      <c r="F96" s="1625" t="s">
        <v>179</v>
      </c>
      <c r="G96" s="1625" t="s">
        <v>179</v>
      </c>
      <c r="H96" s="1625"/>
      <c r="I96" s="1625"/>
      <c r="J96" s="1625" t="s">
        <v>6057</v>
      </c>
      <c r="K96" s="1625" t="s">
        <v>6057</v>
      </c>
      <c r="L96" s="1625" t="s">
        <v>6058</v>
      </c>
      <c r="M96" s="1625" t="s">
        <v>6059</v>
      </c>
      <c r="N96" s="1625" t="s">
        <v>179</v>
      </c>
      <c r="O96" s="264"/>
      <c r="P96" s="1625" t="s">
        <v>179</v>
      </c>
      <c r="Q96" s="455" t="s">
        <v>6060</v>
      </c>
      <c r="R96" s="455" t="s">
        <v>6061</v>
      </c>
      <c r="S96" s="1745" t="s">
        <v>705</v>
      </c>
      <c r="T96" s="1625"/>
      <c r="U96" s="455"/>
      <c r="V96" s="170"/>
      <c r="W96" s="170"/>
      <c r="X96" s="252"/>
    </row>
    <row r="97" spans="1:27" x14ac:dyDescent="0.2">
      <c r="A97" s="2885"/>
      <c r="B97" s="1653"/>
      <c r="C97" s="234"/>
      <c r="D97" s="234"/>
      <c r="E97" s="1653"/>
      <c r="F97" s="1625"/>
      <c r="G97" s="1625"/>
      <c r="H97" s="1625"/>
      <c r="I97" s="1653"/>
      <c r="J97" s="1653"/>
      <c r="K97" s="1653"/>
      <c r="L97" s="1653"/>
      <c r="M97" s="1653"/>
      <c r="N97" s="1653"/>
      <c r="O97" s="234"/>
      <c r="P97" s="1653"/>
      <c r="Q97" s="1653"/>
      <c r="R97" s="1653"/>
      <c r="S97" s="1653"/>
      <c r="T97" s="1653"/>
      <c r="U97" s="743"/>
      <c r="V97" s="170"/>
      <c r="W97" s="170"/>
      <c r="X97" s="252"/>
    </row>
    <row r="98" spans="1:27" x14ac:dyDescent="0.2">
      <c r="A98" s="1756"/>
      <c r="B98" s="1653"/>
      <c r="C98" s="234"/>
      <c r="D98" s="234"/>
      <c r="E98" s="1653"/>
      <c r="F98" s="1625"/>
      <c r="G98" s="1625"/>
      <c r="H98" s="1625"/>
      <c r="I98" s="1653"/>
      <c r="J98" s="743"/>
      <c r="K98" s="743"/>
      <c r="L98" s="1653"/>
      <c r="M98" s="1653"/>
      <c r="N98" s="1653"/>
      <c r="O98" s="234"/>
      <c r="P98" s="1653"/>
      <c r="Q98" s="1653"/>
      <c r="R98" s="1653"/>
      <c r="S98" s="1653"/>
      <c r="T98" s="1653"/>
      <c r="U98" s="743"/>
      <c r="V98" s="170"/>
      <c r="W98" s="170"/>
      <c r="X98" s="252"/>
    </row>
    <row r="99" spans="1:27" x14ac:dyDescent="0.2">
      <c r="A99" s="2886" t="s">
        <v>6064</v>
      </c>
      <c r="B99" s="1625" t="s">
        <v>179</v>
      </c>
      <c r="C99" s="264" t="s">
        <v>179</v>
      </c>
      <c r="D99" s="234">
        <v>5000000</v>
      </c>
      <c r="E99" s="1653" t="s">
        <v>7</v>
      </c>
      <c r="F99" s="1625" t="s">
        <v>179</v>
      </c>
      <c r="G99" s="1625" t="s">
        <v>179</v>
      </c>
      <c r="H99" s="1625"/>
      <c r="I99" s="1625"/>
      <c r="J99" s="1625" t="s">
        <v>179</v>
      </c>
      <c r="K99" s="1625" t="s">
        <v>179</v>
      </c>
      <c r="L99" s="1625" t="s">
        <v>179</v>
      </c>
      <c r="M99" s="1625" t="s">
        <v>179</v>
      </c>
      <c r="N99" s="1625" t="s">
        <v>179</v>
      </c>
      <c r="O99" s="234"/>
      <c r="P99" s="1653" t="s">
        <v>179</v>
      </c>
      <c r="Q99" s="1653" t="s">
        <v>179</v>
      </c>
      <c r="R99" s="1653" t="s">
        <v>179</v>
      </c>
      <c r="S99" s="1653" t="s">
        <v>179</v>
      </c>
      <c r="T99" s="1653"/>
      <c r="U99" s="743"/>
      <c r="V99" s="170"/>
      <c r="W99" s="170"/>
      <c r="X99" s="252"/>
    </row>
    <row r="100" spans="1:27" x14ac:dyDescent="0.2">
      <c r="A100" s="2885"/>
      <c r="B100" s="1653"/>
      <c r="C100" s="234"/>
      <c r="D100" s="234"/>
      <c r="E100" s="1653"/>
      <c r="F100" s="1625"/>
      <c r="G100" s="1625"/>
      <c r="H100" s="1625"/>
      <c r="I100" s="1653"/>
      <c r="J100" s="1653"/>
      <c r="K100" s="1653"/>
      <c r="L100" s="1653"/>
      <c r="M100" s="1653"/>
      <c r="N100" s="1653"/>
      <c r="O100" s="234"/>
      <c r="P100" s="1653"/>
      <c r="Q100" s="1653"/>
      <c r="R100" s="1653"/>
      <c r="S100" s="1653"/>
      <c r="T100" s="1653"/>
      <c r="U100" s="743"/>
      <c r="V100" s="170"/>
      <c r="W100" s="170"/>
      <c r="X100" s="252"/>
    </row>
    <row r="101" spans="1:27" x14ac:dyDescent="0.2">
      <c r="A101" s="1756"/>
      <c r="B101" s="1653"/>
      <c r="C101" s="234"/>
      <c r="D101" s="234"/>
      <c r="E101" s="1653"/>
      <c r="F101" s="1625"/>
      <c r="G101" s="1625"/>
      <c r="H101" s="1625"/>
      <c r="I101" s="1653"/>
      <c r="J101" s="743"/>
      <c r="K101" s="743"/>
      <c r="L101" s="1653"/>
      <c r="M101" s="1653"/>
      <c r="N101" s="1653"/>
      <c r="O101" s="234"/>
      <c r="P101" s="1653"/>
      <c r="Q101" s="1653"/>
      <c r="R101" s="1653"/>
      <c r="S101" s="1653"/>
      <c r="T101" s="1653"/>
      <c r="U101" s="743"/>
      <c r="V101" s="170"/>
      <c r="W101" s="170"/>
      <c r="X101" s="252"/>
    </row>
    <row r="102" spans="1:27" ht="30" x14ac:dyDescent="0.2">
      <c r="A102" s="1767" t="s">
        <v>6065</v>
      </c>
      <c r="B102" s="1625" t="s">
        <v>179</v>
      </c>
      <c r="C102" s="264" t="s">
        <v>179</v>
      </c>
      <c r="D102" s="234">
        <v>5000000</v>
      </c>
      <c r="E102" s="1653" t="s">
        <v>7</v>
      </c>
      <c r="F102" s="1625" t="s">
        <v>179</v>
      </c>
      <c r="G102" s="1625" t="s">
        <v>179</v>
      </c>
      <c r="H102" s="1625"/>
      <c r="I102" s="1653"/>
      <c r="J102" s="1625" t="s">
        <v>6057</v>
      </c>
      <c r="K102" s="1625" t="s">
        <v>6057</v>
      </c>
      <c r="L102" s="1625" t="s">
        <v>6058</v>
      </c>
      <c r="M102" s="1625" t="s">
        <v>6059</v>
      </c>
      <c r="N102" s="1653" t="s">
        <v>179</v>
      </c>
      <c r="O102" s="234"/>
      <c r="P102" s="1653" t="s">
        <v>179</v>
      </c>
      <c r="Q102" s="455" t="s">
        <v>6060</v>
      </c>
      <c r="R102" s="455" t="s">
        <v>6061</v>
      </c>
      <c r="S102" s="1745" t="s">
        <v>705</v>
      </c>
      <c r="T102" s="1653"/>
      <c r="U102" s="743"/>
      <c r="V102" s="170"/>
      <c r="W102" s="170"/>
      <c r="X102" s="252"/>
    </row>
    <row r="103" spans="1:27" x14ac:dyDescent="0.2">
      <c r="A103" s="467" t="s">
        <v>144</v>
      </c>
      <c r="B103" s="1653"/>
      <c r="C103" s="234"/>
      <c r="D103" s="234">
        <f>SUM(D90:D102)</f>
        <v>30000000</v>
      </c>
      <c r="E103" s="1653"/>
      <c r="F103" s="1625"/>
      <c r="G103" s="1653"/>
      <c r="H103" s="1625"/>
      <c r="I103" s="1653"/>
      <c r="J103" s="1653"/>
      <c r="K103" s="1653"/>
      <c r="L103" s="1653"/>
      <c r="M103" s="1653"/>
      <c r="N103" s="1653"/>
      <c r="O103" s="234"/>
      <c r="P103" s="1653"/>
      <c r="Q103" s="1653"/>
      <c r="R103" s="1653"/>
      <c r="S103" s="1653"/>
      <c r="T103" s="1653"/>
      <c r="U103" s="743"/>
      <c r="V103" s="170"/>
      <c r="W103" s="170"/>
      <c r="X103" s="252"/>
    </row>
    <row r="104" spans="1:27" x14ac:dyDescent="0.2">
      <c r="A104" s="1749"/>
      <c r="B104" s="1749"/>
      <c r="C104" s="1749"/>
      <c r="D104" s="1749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49"/>
      <c r="O104" s="1749"/>
      <c r="P104" s="1749"/>
      <c r="Q104" s="1749"/>
      <c r="R104" s="1749"/>
      <c r="S104" s="1749"/>
      <c r="T104" s="1749"/>
      <c r="U104" s="1749"/>
      <c r="V104" s="170"/>
      <c r="W104" s="170"/>
      <c r="X104" s="252"/>
    </row>
    <row r="105" spans="1:27" x14ac:dyDescent="0.2">
      <c r="A105" s="1749"/>
      <c r="B105" s="1749"/>
      <c r="C105" s="1749"/>
      <c r="D105" s="1749"/>
      <c r="E105" s="1749"/>
      <c r="F105" s="1749"/>
      <c r="G105" s="1749"/>
      <c r="H105" s="1749"/>
      <c r="I105" s="1749"/>
      <c r="J105" s="1749"/>
      <c r="K105" s="1749"/>
      <c r="L105" s="1749"/>
      <c r="M105" s="1749"/>
      <c r="N105" s="1749"/>
      <c r="O105" s="1749"/>
      <c r="P105" s="1749"/>
      <c r="Q105" s="1749"/>
      <c r="R105" s="1749"/>
      <c r="S105" s="1749"/>
      <c r="T105" s="1749"/>
      <c r="U105" s="1749"/>
      <c r="V105" s="1749"/>
      <c r="W105" s="1749"/>
      <c r="X105" s="64"/>
      <c r="Y105" s="64"/>
      <c r="Z105" s="64"/>
    </row>
    <row r="106" spans="1:27" x14ac:dyDescent="0.2">
      <c r="A106" s="1749"/>
      <c r="B106" s="1749"/>
      <c r="C106" s="1749"/>
      <c r="D106" s="1749"/>
      <c r="E106" s="1749"/>
      <c r="F106" s="1749"/>
      <c r="G106" s="1749"/>
      <c r="H106" s="1749"/>
      <c r="I106" s="1749"/>
      <c r="J106" s="1749"/>
      <c r="K106" s="1749"/>
      <c r="L106" s="1749"/>
      <c r="M106" s="1749"/>
      <c r="N106" s="1749"/>
      <c r="O106" s="1749"/>
      <c r="P106" s="1749"/>
      <c r="Q106" s="1749"/>
      <c r="R106" s="1749"/>
      <c r="S106" s="1749"/>
      <c r="T106" s="1749"/>
      <c r="U106" s="1749"/>
      <c r="V106" s="1749"/>
      <c r="W106" s="1749"/>
      <c r="X106" s="64"/>
      <c r="Y106" s="64"/>
      <c r="Z106" s="64"/>
    </row>
    <row r="107" spans="1:27" x14ac:dyDescent="0.2">
      <c r="A107" s="2887" t="s">
        <v>6066</v>
      </c>
      <c r="B107" s="2887"/>
      <c r="C107" s="2887"/>
      <c r="D107" s="2887"/>
      <c r="E107" s="2887"/>
      <c r="F107" s="2887"/>
      <c r="G107" s="1768"/>
      <c r="H107" s="1749"/>
      <c r="I107" s="1749"/>
      <c r="J107" s="1749"/>
      <c r="K107" s="1749"/>
      <c r="L107" s="1749"/>
      <c r="M107" s="1749"/>
      <c r="N107" s="1749"/>
      <c r="O107" s="1749"/>
      <c r="P107" s="1749"/>
      <c r="Q107" s="1749"/>
      <c r="R107" s="1749"/>
      <c r="S107" s="1749"/>
      <c r="T107" s="1749"/>
      <c r="U107" s="1749"/>
      <c r="V107" s="1749"/>
      <c r="W107" s="1749"/>
      <c r="X107" s="1749"/>
      <c r="Y107" s="64"/>
      <c r="Z107" s="64"/>
      <c r="AA107" s="252"/>
    </row>
    <row r="108" spans="1:27" x14ac:dyDescent="0.2">
      <c r="A108" s="1762" t="s">
        <v>4337</v>
      </c>
      <c r="B108" s="1763"/>
      <c r="C108" s="1764"/>
      <c r="D108" s="1764"/>
      <c r="E108" s="1764"/>
      <c r="F108" s="1764"/>
      <c r="G108" s="1764"/>
      <c r="H108" s="2845" t="s">
        <v>147</v>
      </c>
      <c r="I108" s="2889"/>
      <c r="J108" s="2851" t="s">
        <v>509</v>
      </c>
      <c r="K108" s="2839"/>
      <c r="L108" s="2840"/>
      <c r="M108" s="1749"/>
      <c r="N108" s="1749"/>
      <c r="O108" s="1749"/>
      <c r="P108" s="1749"/>
      <c r="Q108" s="1749"/>
      <c r="R108" s="1749"/>
      <c r="S108" s="1749"/>
      <c r="T108" s="1749"/>
      <c r="U108" s="1749"/>
      <c r="V108" s="1769"/>
      <c r="W108" s="374"/>
      <c r="X108" s="374"/>
      <c r="Y108" s="252"/>
    </row>
    <row r="109" spans="1:27" ht="48.75" customHeight="1" x14ac:dyDescent="0.2">
      <c r="A109" s="464" t="s">
        <v>6067</v>
      </c>
      <c r="B109" s="1761"/>
      <c r="C109" s="2837" t="s">
        <v>149</v>
      </c>
      <c r="D109" s="2839"/>
      <c r="E109" s="2839"/>
      <c r="F109" s="2839"/>
      <c r="G109" s="2840"/>
      <c r="H109" s="2890"/>
      <c r="I109" s="2880"/>
      <c r="J109" s="1651" t="s">
        <v>150</v>
      </c>
      <c r="K109" s="1752" t="s">
        <v>151</v>
      </c>
      <c r="L109" s="1751"/>
      <c r="M109" s="1752" t="s">
        <v>152</v>
      </c>
      <c r="N109" s="1751"/>
      <c r="O109" s="1752" t="s">
        <v>84</v>
      </c>
      <c r="P109" s="1750"/>
      <c r="Q109" s="1750"/>
      <c r="R109" s="1751"/>
      <c r="S109" s="1636"/>
      <c r="T109" s="1629" t="s">
        <v>85</v>
      </c>
      <c r="U109" s="1770"/>
      <c r="V109" s="1643"/>
      <c r="W109" s="1643"/>
      <c r="X109" s="252"/>
    </row>
    <row r="110" spans="1:27" ht="68.25" customHeight="1" thickBot="1" x14ac:dyDescent="0.25">
      <c r="A110" s="437" t="s">
        <v>512</v>
      </c>
      <c r="B110" s="453" t="s">
        <v>153</v>
      </c>
      <c r="C110" s="453" t="s">
        <v>154</v>
      </c>
      <c r="D110" s="453" t="s">
        <v>155</v>
      </c>
      <c r="E110" s="453" t="s">
        <v>156</v>
      </c>
      <c r="F110" s="453" t="s">
        <v>220</v>
      </c>
      <c r="G110" s="451" t="s">
        <v>483</v>
      </c>
      <c r="H110" s="437" t="s">
        <v>92</v>
      </c>
      <c r="I110" s="437" t="s">
        <v>685</v>
      </c>
      <c r="J110" s="453" t="s">
        <v>159</v>
      </c>
      <c r="K110" s="453" t="s">
        <v>160</v>
      </c>
      <c r="L110" s="453" t="s">
        <v>161</v>
      </c>
      <c r="M110" s="453" t="s">
        <v>162</v>
      </c>
      <c r="N110" s="437" t="s">
        <v>685</v>
      </c>
      <c r="O110" s="437" t="s">
        <v>4325</v>
      </c>
      <c r="P110" s="437" t="s">
        <v>104</v>
      </c>
      <c r="Q110" s="437" t="s">
        <v>165</v>
      </c>
      <c r="R110" s="457" t="s">
        <v>166</v>
      </c>
      <c r="S110" s="1630" t="s">
        <v>167</v>
      </c>
      <c r="T110" s="1651" t="s">
        <v>168</v>
      </c>
      <c r="U110" s="1629" t="s">
        <v>169</v>
      </c>
      <c r="V110" s="229" t="s">
        <v>112</v>
      </c>
      <c r="W110" s="229" t="s">
        <v>113</v>
      </c>
      <c r="X110" s="252"/>
    </row>
    <row r="111" spans="1:27" ht="15.75" thickTop="1" x14ac:dyDescent="0.2">
      <c r="A111" s="1753" t="s">
        <v>114</v>
      </c>
      <c r="B111" s="1625"/>
      <c r="C111" s="264"/>
      <c r="D111" s="264"/>
      <c r="E111" s="1625"/>
      <c r="F111" s="1625" t="s">
        <v>170</v>
      </c>
      <c r="G111" s="1625"/>
      <c r="H111" s="1625" t="s">
        <v>171</v>
      </c>
      <c r="I111" s="1625" t="s">
        <v>116</v>
      </c>
      <c r="J111" s="1625" t="s">
        <v>5479</v>
      </c>
      <c r="K111" s="1627" t="s">
        <v>173</v>
      </c>
      <c r="L111" s="1627" t="s">
        <v>173</v>
      </c>
      <c r="M111" s="1627" t="s">
        <v>117</v>
      </c>
      <c r="N111" s="1627" t="s">
        <v>116</v>
      </c>
      <c r="O111" s="264"/>
      <c r="P111" s="1627" t="s">
        <v>117</v>
      </c>
      <c r="Q111" s="1627" t="s">
        <v>116</v>
      </c>
      <c r="R111" s="1627" t="s">
        <v>117</v>
      </c>
      <c r="S111" s="1625"/>
      <c r="T111" s="1625"/>
      <c r="U111" s="455"/>
      <c r="V111" s="170"/>
      <c r="W111" s="170"/>
      <c r="X111" s="252"/>
    </row>
    <row r="112" spans="1:27" x14ac:dyDescent="0.2">
      <c r="A112" s="1640"/>
      <c r="B112" s="1653"/>
      <c r="C112" s="234"/>
      <c r="D112" s="234"/>
      <c r="E112" s="1653"/>
      <c r="F112" s="1625" t="s">
        <v>175</v>
      </c>
      <c r="G112" s="1653"/>
      <c r="H112" s="1625"/>
      <c r="I112" s="1653"/>
      <c r="J112" s="1653"/>
      <c r="K112" s="1653"/>
      <c r="L112" s="1653"/>
      <c r="M112" s="1653"/>
      <c r="N112" s="1653"/>
      <c r="O112" s="234"/>
      <c r="P112" s="1653"/>
      <c r="Q112" s="1653"/>
      <c r="R112" s="1653"/>
      <c r="S112" s="1625"/>
      <c r="T112" s="1625"/>
      <c r="U112" s="455"/>
      <c r="V112" s="170"/>
      <c r="W112" s="170"/>
      <c r="X112" s="252"/>
    </row>
    <row r="113" spans="1:26" ht="15.75" thickBot="1" x14ac:dyDescent="0.25">
      <c r="A113" s="746" t="s">
        <v>121</v>
      </c>
      <c r="B113" s="747"/>
      <c r="C113" s="748"/>
      <c r="D113" s="748"/>
      <c r="E113" s="747"/>
      <c r="F113" s="747"/>
      <c r="G113" s="747"/>
      <c r="H113" s="747"/>
      <c r="I113" s="747"/>
      <c r="J113" s="749"/>
      <c r="K113" s="749"/>
      <c r="L113" s="747"/>
      <c r="M113" s="747"/>
      <c r="N113" s="747"/>
      <c r="O113" s="748"/>
      <c r="P113" s="747"/>
      <c r="Q113" s="747"/>
      <c r="R113" s="747"/>
      <c r="S113" s="747"/>
      <c r="T113" s="747"/>
      <c r="U113" s="749"/>
      <c r="V113" s="170"/>
      <c r="W113" s="170"/>
      <c r="X113" s="252"/>
    </row>
    <row r="114" spans="1:26" ht="30" x14ac:dyDescent="0.2">
      <c r="A114" s="2849" t="s">
        <v>6068</v>
      </c>
      <c r="B114" s="1625" t="s">
        <v>6069</v>
      </c>
      <c r="C114" s="264" t="s">
        <v>6070</v>
      </c>
      <c r="D114" s="234">
        <v>8000000</v>
      </c>
      <c r="E114" s="1653" t="s">
        <v>7</v>
      </c>
      <c r="F114" s="1625" t="s">
        <v>179</v>
      </c>
      <c r="G114" s="1625" t="s">
        <v>179</v>
      </c>
      <c r="H114" s="1625" t="s">
        <v>6071</v>
      </c>
      <c r="I114" s="1653"/>
      <c r="J114" s="1625" t="s">
        <v>6072</v>
      </c>
      <c r="K114" s="1625" t="s">
        <v>6072</v>
      </c>
      <c r="L114" s="1625" t="s">
        <v>6073</v>
      </c>
      <c r="M114" s="1625" t="s">
        <v>6074</v>
      </c>
      <c r="N114" s="1625" t="s">
        <v>6075</v>
      </c>
      <c r="O114" s="234"/>
      <c r="P114" s="1653" t="s">
        <v>179</v>
      </c>
      <c r="Q114" s="455" t="s">
        <v>6076</v>
      </c>
      <c r="R114" s="455" t="s">
        <v>6076</v>
      </c>
      <c r="S114" s="1745" t="s">
        <v>705</v>
      </c>
      <c r="T114" s="1653"/>
      <c r="U114" s="743"/>
      <c r="V114" s="170"/>
      <c r="W114" s="170"/>
      <c r="X114" s="252"/>
    </row>
    <row r="115" spans="1:26" x14ac:dyDescent="0.2">
      <c r="A115" s="2885"/>
      <c r="B115" s="1653"/>
      <c r="C115" s="234"/>
      <c r="D115" s="234"/>
      <c r="E115" s="1653"/>
      <c r="F115" s="1625"/>
      <c r="G115" s="1625"/>
      <c r="H115" s="1625"/>
      <c r="I115" s="1653"/>
      <c r="J115" s="1653"/>
      <c r="K115" s="1653"/>
      <c r="L115" s="1653"/>
      <c r="M115" s="1653"/>
      <c r="N115" s="1653"/>
      <c r="O115" s="234"/>
      <c r="P115" s="1653"/>
      <c r="Q115" s="1653"/>
      <c r="R115" s="1653"/>
      <c r="S115" s="1653"/>
      <c r="T115" s="1653"/>
      <c r="U115" s="743"/>
      <c r="V115" s="170"/>
      <c r="W115" s="170"/>
      <c r="X115" s="252"/>
    </row>
    <row r="116" spans="1:26" x14ac:dyDescent="0.2">
      <c r="A116" s="467" t="s">
        <v>144</v>
      </c>
      <c r="B116" s="1653"/>
      <c r="C116" s="234"/>
      <c r="D116" s="234">
        <f>SUM(D107:D115)</f>
        <v>8000000</v>
      </c>
      <c r="E116" s="1653"/>
      <c r="F116" s="1625"/>
      <c r="G116" s="1653"/>
      <c r="H116" s="1625"/>
      <c r="I116" s="1653"/>
      <c r="J116" s="1653"/>
      <c r="K116" s="1653"/>
      <c r="L116" s="1653"/>
      <c r="M116" s="1653"/>
      <c r="N116" s="1653"/>
      <c r="O116" s="234"/>
      <c r="P116" s="1653"/>
      <c r="Q116" s="1653"/>
      <c r="R116" s="1653"/>
      <c r="S116" s="1653"/>
      <c r="T116" s="1653"/>
      <c r="U116" s="743"/>
      <c r="V116" s="170"/>
      <c r="W116" s="170"/>
      <c r="X116" s="252"/>
    </row>
    <row r="117" spans="1:26" x14ac:dyDescent="0.2">
      <c r="A117" s="1749"/>
      <c r="B117" s="1749"/>
      <c r="C117" s="1749"/>
      <c r="D117" s="1749"/>
      <c r="E117" s="1749"/>
      <c r="F117" s="1749"/>
      <c r="G117" s="1749"/>
      <c r="H117" s="1749"/>
      <c r="I117" s="1749"/>
      <c r="J117" s="1749"/>
      <c r="K117" s="1749"/>
      <c r="L117" s="1749"/>
      <c r="M117" s="1749"/>
      <c r="N117" s="1749"/>
      <c r="O117" s="1749"/>
      <c r="P117" s="1749"/>
      <c r="Q117" s="1749"/>
      <c r="R117" s="1749"/>
      <c r="S117" s="1749"/>
      <c r="T117" s="1749"/>
      <c r="U117" s="1749"/>
      <c r="V117" s="1749"/>
      <c r="W117" s="1749"/>
      <c r="X117" s="64"/>
      <c r="Y117" s="64"/>
      <c r="Z117" s="252"/>
    </row>
    <row r="118" spans="1:26" x14ac:dyDescent="0.2">
      <c r="A118" s="2887" t="s">
        <v>6077</v>
      </c>
      <c r="B118" s="2887"/>
      <c r="C118" s="2887"/>
      <c r="D118" s="2887"/>
      <c r="E118" s="2887"/>
      <c r="F118" s="1768"/>
      <c r="G118" s="1768"/>
      <c r="H118" s="1749"/>
      <c r="I118" s="1749"/>
      <c r="J118" s="1749"/>
      <c r="K118" s="1749"/>
      <c r="L118" s="1749"/>
      <c r="M118" s="1749"/>
      <c r="N118" s="1749"/>
      <c r="O118" s="1749"/>
      <c r="P118" s="1749"/>
      <c r="Q118" s="1749"/>
      <c r="R118" s="1749"/>
      <c r="S118" s="1749"/>
      <c r="T118" s="1749"/>
      <c r="U118" s="1749"/>
      <c r="V118" s="1749"/>
      <c r="W118" s="1749"/>
      <c r="X118" s="64"/>
      <c r="Y118" s="64"/>
      <c r="Z118" s="252"/>
    </row>
    <row r="119" spans="1:26" x14ac:dyDescent="0.2">
      <c r="A119" s="1762" t="s">
        <v>4337</v>
      </c>
      <c r="B119" s="1763"/>
      <c r="C119" s="1764"/>
      <c r="D119" s="1764"/>
      <c r="E119" s="1764"/>
      <c r="F119" s="1764"/>
      <c r="G119" s="1764"/>
      <c r="H119" s="1749"/>
      <c r="I119" s="2845" t="s">
        <v>147</v>
      </c>
      <c r="J119" s="2889"/>
      <c r="K119" s="2851" t="s">
        <v>509</v>
      </c>
      <c r="L119" s="2839"/>
      <c r="M119" s="2840"/>
      <c r="N119" s="1749"/>
      <c r="O119" s="1749"/>
      <c r="P119" s="1749"/>
      <c r="Q119" s="1749"/>
      <c r="R119" s="1749"/>
      <c r="S119" s="1749"/>
      <c r="T119" s="1749"/>
      <c r="U119" s="1749"/>
      <c r="V119" s="1749"/>
      <c r="W119" s="1749"/>
      <c r="X119" s="64"/>
      <c r="Y119" s="64"/>
      <c r="Z119" s="252"/>
    </row>
    <row r="120" spans="1:26" ht="45" x14ac:dyDescent="0.2">
      <c r="A120" s="464" t="s">
        <v>6078</v>
      </c>
      <c r="B120" s="1761"/>
      <c r="C120" s="2837" t="s">
        <v>149</v>
      </c>
      <c r="D120" s="2839"/>
      <c r="E120" s="2839"/>
      <c r="F120" s="2839"/>
      <c r="G120" s="2840"/>
      <c r="H120" s="1749"/>
      <c r="I120" s="2890"/>
      <c r="J120" s="2880"/>
      <c r="K120" s="1651" t="s">
        <v>150</v>
      </c>
      <c r="L120" s="1752" t="s">
        <v>151</v>
      </c>
      <c r="M120" s="1751"/>
      <c r="N120" s="1752" t="s">
        <v>152</v>
      </c>
      <c r="O120" s="1751"/>
      <c r="P120" s="1749"/>
      <c r="Q120" s="1752" t="s">
        <v>84</v>
      </c>
      <c r="R120" s="1750"/>
      <c r="S120" s="1750"/>
      <c r="T120" s="1751"/>
      <c r="U120" s="1636"/>
      <c r="V120" s="1629" t="s">
        <v>85</v>
      </c>
      <c r="W120" s="1636"/>
      <c r="X120" s="170"/>
      <c r="Y120" s="170"/>
      <c r="Z120" s="252"/>
    </row>
    <row r="121" spans="1:26" ht="60.75" thickBot="1" x14ac:dyDescent="0.25">
      <c r="A121" s="437" t="s">
        <v>512</v>
      </c>
      <c r="B121" s="453" t="s">
        <v>153</v>
      </c>
      <c r="C121" s="453" t="s">
        <v>154</v>
      </c>
      <c r="D121" s="453" t="s">
        <v>155</v>
      </c>
      <c r="E121" s="453" t="s">
        <v>156</v>
      </c>
      <c r="F121" s="453" t="s">
        <v>220</v>
      </c>
      <c r="G121" s="451" t="s">
        <v>483</v>
      </c>
      <c r="H121" s="453" t="s">
        <v>91</v>
      </c>
      <c r="I121" s="437" t="s">
        <v>92</v>
      </c>
      <c r="J121" s="437" t="s">
        <v>685</v>
      </c>
      <c r="K121" s="453" t="s">
        <v>159</v>
      </c>
      <c r="L121" s="453" t="s">
        <v>160</v>
      </c>
      <c r="M121" s="453" t="s">
        <v>161</v>
      </c>
      <c r="N121" s="453" t="s">
        <v>162</v>
      </c>
      <c r="O121" s="437" t="s">
        <v>685</v>
      </c>
      <c r="P121" s="453" t="s">
        <v>91</v>
      </c>
      <c r="Q121" s="437" t="s">
        <v>4325</v>
      </c>
      <c r="R121" s="437" t="s">
        <v>104</v>
      </c>
      <c r="S121" s="437" t="s">
        <v>165</v>
      </c>
      <c r="T121" s="457" t="s">
        <v>166</v>
      </c>
      <c r="U121" s="1630" t="s">
        <v>167</v>
      </c>
      <c r="V121" s="1651" t="s">
        <v>168</v>
      </c>
      <c r="W121" s="1629" t="s">
        <v>169</v>
      </c>
      <c r="X121" s="229" t="s">
        <v>112</v>
      </c>
      <c r="Y121" s="229" t="s">
        <v>113</v>
      </c>
      <c r="Z121" s="252"/>
    </row>
    <row r="122" spans="1:26" ht="15.75" thickTop="1" x14ac:dyDescent="0.2">
      <c r="A122" s="1753" t="s">
        <v>114</v>
      </c>
      <c r="B122" s="1625"/>
      <c r="C122" s="264"/>
      <c r="D122" s="264"/>
      <c r="E122" s="1625"/>
      <c r="F122" s="1625" t="s">
        <v>170</v>
      </c>
      <c r="G122" s="1625"/>
      <c r="H122" s="486" t="s">
        <v>27</v>
      </c>
      <c r="I122" s="1625" t="s">
        <v>171</v>
      </c>
      <c r="J122" s="1625" t="s">
        <v>116</v>
      </c>
      <c r="K122" s="1625" t="s">
        <v>6079</v>
      </c>
      <c r="L122" s="1627" t="s">
        <v>116</v>
      </c>
      <c r="M122" s="1627" t="s">
        <v>173</v>
      </c>
      <c r="N122" s="1627" t="s">
        <v>117</v>
      </c>
      <c r="O122" s="1627" t="s">
        <v>116</v>
      </c>
      <c r="P122" s="486" t="s">
        <v>27</v>
      </c>
      <c r="Q122" s="264"/>
      <c r="R122" s="1627"/>
      <c r="S122" s="1627"/>
      <c r="T122" s="1627"/>
      <c r="U122" s="1625"/>
      <c r="V122" s="1625"/>
      <c r="W122" s="455"/>
      <c r="X122" s="170"/>
      <c r="Y122" s="170"/>
      <c r="Z122" s="252"/>
    </row>
    <row r="123" spans="1:26" x14ac:dyDescent="0.2">
      <c r="A123" s="1640"/>
      <c r="B123" s="1653"/>
      <c r="C123" s="234"/>
      <c r="D123" s="234"/>
      <c r="E123" s="1653"/>
      <c r="F123" s="1625" t="s">
        <v>175</v>
      </c>
      <c r="G123" s="1653"/>
      <c r="H123" s="1652" t="s">
        <v>31</v>
      </c>
      <c r="I123" s="1625"/>
      <c r="J123" s="1653"/>
      <c r="K123" s="1653"/>
      <c r="L123" s="1653"/>
      <c r="M123" s="1653"/>
      <c r="N123" s="1653"/>
      <c r="O123" s="1653"/>
      <c r="P123" s="1652" t="s">
        <v>31</v>
      </c>
      <c r="Q123" s="234"/>
      <c r="R123" s="1653"/>
      <c r="S123" s="1653"/>
      <c r="T123" s="1653"/>
      <c r="U123" s="1625"/>
      <c r="V123" s="1625"/>
      <c r="W123" s="455"/>
      <c r="X123" s="170"/>
      <c r="Y123" s="170"/>
      <c r="Z123" s="252"/>
    </row>
    <row r="124" spans="1:26" ht="15.75" thickBot="1" x14ac:dyDescent="0.25">
      <c r="A124" s="746" t="s">
        <v>121</v>
      </c>
      <c r="B124" s="747"/>
      <c r="C124" s="748"/>
      <c r="D124" s="748"/>
      <c r="E124" s="747"/>
      <c r="F124" s="747"/>
      <c r="G124" s="747"/>
      <c r="H124" s="747"/>
      <c r="I124" s="747"/>
      <c r="J124" s="747"/>
      <c r="K124" s="749"/>
      <c r="L124" s="749"/>
      <c r="M124" s="747"/>
      <c r="N124" s="747"/>
      <c r="O124" s="747"/>
      <c r="P124" s="747"/>
      <c r="Q124" s="748"/>
      <c r="R124" s="747"/>
      <c r="S124" s="747"/>
      <c r="T124" s="747"/>
      <c r="U124" s="747"/>
      <c r="V124" s="747"/>
      <c r="W124" s="749"/>
      <c r="X124" s="170"/>
      <c r="Y124" s="170"/>
      <c r="Z124" s="252"/>
    </row>
    <row r="125" spans="1:26" ht="30" x14ac:dyDescent="0.2">
      <c r="A125" s="2849" t="s">
        <v>6080</v>
      </c>
      <c r="B125" s="1625" t="s">
        <v>6081</v>
      </c>
      <c r="C125" s="260" t="s">
        <v>2906</v>
      </c>
      <c r="D125" s="234">
        <v>10000000</v>
      </c>
      <c r="E125" s="1653" t="s">
        <v>7</v>
      </c>
      <c r="F125" s="1625" t="s">
        <v>179</v>
      </c>
      <c r="G125" s="1625" t="s">
        <v>179</v>
      </c>
      <c r="H125" s="1652" t="s">
        <v>27</v>
      </c>
      <c r="I125" s="1625"/>
      <c r="J125" s="1653"/>
      <c r="K125" s="1625" t="s">
        <v>6082</v>
      </c>
      <c r="L125" s="1625" t="s">
        <v>6026</v>
      </c>
      <c r="M125" s="1625" t="s">
        <v>2397</v>
      </c>
      <c r="N125" s="1625" t="s">
        <v>6083</v>
      </c>
      <c r="O125" s="1653" t="s">
        <v>6084</v>
      </c>
      <c r="P125" s="1652" t="s">
        <v>27</v>
      </c>
      <c r="Q125" s="234"/>
      <c r="R125" s="1653"/>
      <c r="S125" s="455"/>
      <c r="T125" s="455"/>
      <c r="U125" s="1745"/>
      <c r="V125" s="1653"/>
      <c r="W125" s="743"/>
      <c r="X125" s="170"/>
      <c r="Y125" s="170"/>
      <c r="Z125" s="252"/>
    </row>
    <row r="126" spans="1:26" x14ac:dyDescent="0.2">
      <c r="A126" s="2885"/>
      <c r="B126" s="1653"/>
      <c r="C126" s="257"/>
      <c r="D126" s="234"/>
      <c r="E126" s="1653"/>
      <c r="F126" s="1625"/>
      <c r="G126" s="1625"/>
      <c r="H126" s="1652" t="s">
        <v>31</v>
      </c>
      <c r="I126" s="1625"/>
      <c r="J126" s="1653"/>
      <c r="K126" s="1653"/>
      <c r="L126" s="1653"/>
      <c r="M126" s="1653"/>
      <c r="N126" s="1653"/>
      <c r="O126" s="1653"/>
      <c r="P126" s="1652" t="s">
        <v>31</v>
      </c>
      <c r="Q126" s="234"/>
      <c r="R126" s="1653"/>
      <c r="S126" s="1653"/>
      <c r="T126" s="1653"/>
      <c r="U126" s="1653"/>
      <c r="V126" s="1653"/>
      <c r="W126" s="743"/>
      <c r="X126" s="170"/>
      <c r="Y126" s="170"/>
      <c r="Z126" s="252"/>
    </row>
    <row r="127" spans="1:26" x14ac:dyDescent="0.2">
      <c r="A127" s="1654"/>
      <c r="B127" s="1654"/>
      <c r="C127" s="734"/>
      <c r="D127" s="237"/>
      <c r="E127" s="1653"/>
      <c r="F127" s="1654"/>
      <c r="G127" s="1625"/>
      <c r="H127" s="1654"/>
      <c r="I127" s="1654"/>
      <c r="J127" s="1654"/>
      <c r="K127" s="792"/>
      <c r="L127" s="792"/>
      <c r="M127" s="1654"/>
      <c r="N127" s="1654"/>
      <c r="O127" s="1654"/>
      <c r="P127" s="1654"/>
      <c r="Q127" s="237"/>
      <c r="R127" s="1654"/>
      <c r="S127" s="1654"/>
      <c r="T127" s="1654"/>
      <c r="U127" s="1654"/>
      <c r="V127" s="1654"/>
      <c r="W127" s="792"/>
      <c r="X127" s="170"/>
      <c r="Y127" s="170"/>
      <c r="Z127" s="252"/>
    </row>
    <row r="128" spans="1:26" ht="30" x14ac:dyDescent="0.2">
      <c r="A128" s="2843" t="s">
        <v>6085</v>
      </c>
      <c r="B128" s="1625" t="s">
        <v>6086</v>
      </c>
      <c r="C128" s="260" t="s">
        <v>6087</v>
      </c>
      <c r="D128" s="234">
        <v>10000000</v>
      </c>
      <c r="E128" s="1653" t="s">
        <v>7</v>
      </c>
      <c r="F128" s="1625" t="s">
        <v>179</v>
      </c>
      <c r="G128" s="1625" t="s">
        <v>179</v>
      </c>
      <c r="H128" s="1652" t="s">
        <v>27</v>
      </c>
      <c r="I128" s="1625"/>
      <c r="J128" s="1653"/>
      <c r="K128" s="1625" t="s">
        <v>6082</v>
      </c>
      <c r="L128" s="1625" t="s">
        <v>6026</v>
      </c>
      <c r="M128" s="1625" t="s">
        <v>2397</v>
      </c>
      <c r="N128" s="1625" t="s">
        <v>6083</v>
      </c>
      <c r="O128" s="1653" t="s">
        <v>6084</v>
      </c>
      <c r="P128" s="1652" t="s">
        <v>27</v>
      </c>
      <c r="Q128" s="234"/>
      <c r="R128" s="1653"/>
      <c r="S128" s="455"/>
      <c r="T128" s="455"/>
      <c r="U128" s="1745"/>
      <c r="V128" s="1653"/>
      <c r="W128" s="743"/>
      <c r="X128" s="170"/>
      <c r="Y128" s="170"/>
      <c r="Z128" s="252"/>
    </row>
    <row r="129" spans="1:26" x14ac:dyDescent="0.2">
      <c r="A129" s="2885"/>
      <c r="B129" s="1653"/>
      <c r="C129" s="257"/>
      <c r="D129" s="234"/>
      <c r="E129" s="1653"/>
      <c r="F129" s="1625"/>
      <c r="G129" s="1625"/>
      <c r="H129" s="1652" t="s">
        <v>31</v>
      </c>
      <c r="I129" s="1625"/>
      <c r="J129" s="1653"/>
      <c r="K129" s="1653"/>
      <c r="L129" s="1653"/>
      <c r="M129" s="1653"/>
      <c r="N129" s="1653"/>
      <c r="O129" s="1653"/>
      <c r="P129" s="1652" t="s">
        <v>31</v>
      </c>
      <c r="Q129" s="234"/>
      <c r="R129" s="1653"/>
      <c r="S129" s="1653"/>
      <c r="T129" s="1653"/>
      <c r="U129" s="1653"/>
      <c r="V129" s="1653"/>
      <c r="W129" s="743"/>
      <c r="X129" s="170"/>
      <c r="Y129" s="170"/>
      <c r="Z129" s="252"/>
    </row>
    <row r="130" spans="1:26" x14ac:dyDescent="0.2">
      <c r="A130" s="1640"/>
      <c r="B130" s="1654"/>
      <c r="C130" s="734"/>
      <c r="D130" s="237"/>
      <c r="E130" s="1653"/>
      <c r="F130" s="1640"/>
      <c r="G130" s="1625"/>
      <c r="H130" s="788"/>
      <c r="I130" s="1640"/>
      <c r="J130" s="1654"/>
      <c r="K130" s="792"/>
      <c r="L130" s="792"/>
      <c r="M130" s="1654"/>
      <c r="N130" s="1654"/>
      <c r="O130" s="1654"/>
      <c r="P130" s="788"/>
      <c r="Q130" s="237"/>
      <c r="R130" s="1654"/>
      <c r="S130" s="1654"/>
      <c r="T130" s="1654"/>
      <c r="U130" s="1654"/>
      <c r="V130" s="1654"/>
      <c r="W130" s="792"/>
      <c r="X130" s="170"/>
      <c r="Y130" s="170"/>
      <c r="Z130" s="252"/>
    </row>
    <row r="131" spans="1:26" ht="30" x14ac:dyDescent="0.2">
      <c r="A131" s="2843" t="s">
        <v>6088</v>
      </c>
      <c r="B131" s="1625" t="s">
        <v>6089</v>
      </c>
      <c r="C131" s="260" t="s">
        <v>6090</v>
      </c>
      <c r="D131" s="234">
        <v>10000000</v>
      </c>
      <c r="E131" s="1653" t="s">
        <v>7</v>
      </c>
      <c r="F131" s="1625" t="s">
        <v>179</v>
      </c>
      <c r="G131" s="1625" t="s">
        <v>179</v>
      </c>
      <c r="H131" s="1652" t="s">
        <v>27</v>
      </c>
      <c r="I131" s="1625"/>
      <c r="J131" s="1653"/>
      <c r="K131" s="1625" t="s">
        <v>6082</v>
      </c>
      <c r="L131" s="1625" t="s">
        <v>6026</v>
      </c>
      <c r="M131" s="1625" t="s">
        <v>2397</v>
      </c>
      <c r="N131" s="1625" t="s">
        <v>6083</v>
      </c>
      <c r="O131" s="1653" t="s">
        <v>6084</v>
      </c>
      <c r="P131" s="1652" t="s">
        <v>27</v>
      </c>
      <c r="Q131" s="234"/>
      <c r="R131" s="1653"/>
      <c r="S131" s="455"/>
      <c r="T131" s="455"/>
      <c r="U131" s="1745"/>
      <c r="V131" s="1653"/>
      <c r="W131" s="743"/>
      <c r="X131" s="170"/>
      <c r="Y131" s="170"/>
      <c r="Z131" s="252"/>
    </row>
    <row r="132" spans="1:26" x14ac:dyDescent="0.2">
      <c r="A132" s="2885"/>
      <c r="B132" s="1653"/>
      <c r="C132" s="257"/>
      <c r="D132" s="234"/>
      <c r="E132" s="1653"/>
      <c r="F132" s="1625"/>
      <c r="G132" s="1625"/>
      <c r="H132" s="1652" t="s">
        <v>31</v>
      </c>
      <c r="I132" s="1625"/>
      <c r="J132" s="1653"/>
      <c r="K132" s="1653"/>
      <c r="L132" s="1653"/>
      <c r="M132" s="1653"/>
      <c r="N132" s="1653"/>
      <c r="O132" s="1653"/>
      <c r="P132" s="1652"/>
      <c r="Q132" s="234"/>
      <c r="R132" s="1653"/>
      <c r="S132" s="1653"/>
      <c r="T132" s="1653"/>
      <c r="U132" s="1653"/>
      <c r="V132" s="1653"/>
      <c r="W132" s="743"/>
      <c r="X132" s="170"/>
      <c r="Y132" s="170"/>
      <c r="Z132" s="252"/>
    </row>
    <row r="133" spans="1:26" x14ac:dyDescent="0.2">
      <c r="A133" s="1756"/>
      <c r="B133" s="1653"/>
      <c r="C133" s="257"/>
      <c r="D133" s="234"/>
      <c r="E133" s="1653"/>
      <c r="F133" s="1625"/>
      <c r="G133" s="1625"/>
      <c r="H133" s="1652"/>
      <c r="I133" s="1625"/>
      <c r="J133" s="1653"/>
      <c r="K133" s="743"/>
      <c r="L133" s="743"/>
      <c r="M133" s="1653"/>
      <c r="N133" s="1653"/>
      <c r="O133" s="1653"/>
      <c r="P133" s="1652"/>
      <c r="Q133" s="234"/>
      <c r="R133" s="1653"/>
      <c r="S133" s="1653"/>
      <c r="T133" s="1653"/>
      <c r="U133" s="1653"/>
      <c r="V133" s="1653"/>
      <c r="W133" s="743"/>
      <c r="X133" s="170"/>
      <c r="Y133" s="170"/>
      <c r="Z133" s="252"/>
    </row>
    <row r="134" spans="1:26" ht="30" x14ac:dyDescent="0.2">
      <c r="A134" s="2886" t="s">
        <v>6091</v>
      </c>
      <c r="B134" s="1625" t="s">
        <v>6092</v>
      </c>
      <c r="C134" s="260" t="s">
        <v>6070</v>
      </c>
      <c r="D134" s="234">
        <v>30000000</v>
      </c>
      <c r="E134" s="1653" t="s">
        <v>7</v>
      </c>
      <c r="F134" s="1625" t="s">
        <v>179</v>
      </c>
      <c r="G134" s="1625" t="s">
        <v>179</v>
      </c>
      <c r="H134" s="1652" t="s">
        <v>27</v>
      </c>
      <c r="I134" s="1625"/>
      <c r="J134" s="1625"/>
      <c r="K134" s="1625" t="s">
        <v>6082</v>
      </c>
      <c r="L134" s="1625" t="s">
        <v>6026</v>
      </c>
      <c r="M134" s="1625" t="s">
        <v>2397</v>
      </c>
      <c r="N134" s="1625" t="s">
        <v>6083</v>
      </c>
      <c r="O134" s="1653" t="s">
        <v>6084</v>
      </c>
      <c r="P134" s="1652" t="s">
        <v>27</v>
      </c>
      <c r="Q134" s="234"/>
      <c r="R134" s="1653"/>
      <c r="S134" s="1653"/>
      <c r="T134" s="1653"/>
      <c r="U134" s="1653"/>
      <c r="V134" s="1653"/>
      <c r="W134" s="743"/>
      <c r="X134" s="170"/>
      <c r="Y134" s="170"/>
      <c r="Z134" s="252"/>
    </row>
    <row r="135" spans="1:26" x14ac:dyDescent="0.2">
      <c r="A135" s="2885"/>
      <c r="B135" s="1653"/>
      <c r="C135" s="257"/>
      <c r="D135" s="234"/>
      <c r="E135" s="1653"/>
      <c r="F135" s="1625"/>
      <c r="G135" s="1625"/>
      <c r="H135" s="1652" t="s">
        <v>31</v>
      </c>
      <c r="I135" s="1625"/>
      <c r="J135" s="1653"/>
      <c r="K135" s="1653"/>
      <c r="L135" s="1653"/>
      <c r="M135" s="1653"/>
      <c r="N135" s="1653"/>
      <c r="O135" s="1653"/>
      <c r="P135" s="1652"/>
      <c r="Q135" s="234"/>
      <c r="R135" s="1653"/>
      <c r="S135" s="1653"/>
      <c r="T135" s="1653"/>
      <c r="U135" s="1653"/>
      <c r="V135" s="1653"/>
      <c r="W135" s="743"/>
      <c r="X135" s="170"/>
      <c r="Y135" s="170"/>
      <c r="Z135" s="252"/>
    </row>
    <row r="136" spans="1:26" x14ac:dyDescent="0.2">
      <c r="A136" s="1756"/>
      <c r="B136" s="1653"/>
      <c r="C136" s="257"/>
      <c r="D136" s="234"/>
      <c r="E136" s="1653"/>
      <c r="F136" s="1625"/>
      <c r="G136" s="1625"/>
      <c r="H136" s="1652"/>
      <c r="I136" s="1625"/>
      <c r="J136" s="1653"/>
      <c r="K136" s="743"/>
      <c r="L136" s="743"/>
      <c r="M136" s="1653"/>
      <c r="N136" s="1653"/>
      <c r="O136" s="1653"/>
      <c r="P136" s="1652"/>
      <c r="Q136" s="234"/>
      <c r="R136" s="1653"/>
      <c r="S136" s="1653"/>
      <c r="T136" s="1653"/>
      <c r="U136" s="1653"/>
      <c r="V136" s="1653"/>
      <c r="W136" s="743"/>
      <c r="X136" s="170"/>
      <c r="Y136" s="170"/>
      <c r="Z136" s="252"/>
    </row>
    <row r="137" spans="1:26" ht="30" x14ac:dyDescent="0.2">
      <c r="A137" s="2886" t="s">
        <v>6093</v>
      </c>
      <c r="B137" s="1625" t="s">
        <v>6094</v>
      </c>
      <c r="C137" s="260" t="s">
        <v>6095</v>
      </c>
      <c r="D137" s="234">
        <v>30000000</v>
      </c>
      <c r="E137" s="1653" t="s">
        <v>7</v>
      </c>
      <c r="F137" s="1625" t="s">
        <v>179</v>
      </c>
      <c r="G137" s="1625" t="s">
        <v>179</v>
      </c>
      <c r="H137" s="1652" t="s">
        <v>27</v>
      </c>
      <c r="I137" s="1625"/>
      <c r="J137" s="1653"/>
      <c r="K137" s="1625" t="s">
        <v>6082</v>
      </c>
      <c r="L137" s="1625" t="s">
        <v>6026</v>
      </c>
      <c r="M137" s="1625" t="s">
        <v>2397</v>
      </c>
      <c r="N137" s="1625" t="s">
        <v>6083</v>
      </c>
      <c r="O137" s="1653" t="s">
        <v>6084</v>
      </c>
      <c r="P137" s="1652" t="s">
        <v>27</v>
      </c>
      <c r="Q137" s="234"/>
      <c r="R137" s="1653"/>
      <c r="S137" s="455"/>
      <c r="T137" s="455"/>
      <c r="U137" s="1745"/>
      <c r="V137" s="1653"/>
      <c r="W137" s="743"/>
      <c r="X137" s="170"/>
      <c r="Y137" s="170"/>
      <c r="Z137" s="252"/>
    </row>
    <row r="138" spans="1:26" x14ac:dyDescent="0.2">
      <c r="A138" s="2885"/>
      <c r="B138" s="1653"/>
      <c r="C138" s="257"/>
      <c r="D138" s="234"/>
      <c r="E138" s="1653"/>
      <c r="F138" s="1625"/>
      <c r="G138" s="1625"/>
      <c r="H138" s="1652" t="s">
        <v>31</v>
      </c>
      <c r="I138" s="1625"/>
      <c r="J138" s="1653"/>
      <c r="K138" s="1653"/>
      <c r="L138" s="1653"/>
      <c r="M138" s="1653"/>
      <c r="N138" s="1653"/>
      <c r="O138" s="1653"/>
      <c r="P138" s="1652"/>
      <c r="Q138" s="234"/>
      <c r="R138" s="1653"/>
      <c r="S138" s="1653"/>
      <c r="T138" s="1653"/>
      <c r="U138" s="1653"/>
      <c r="V138" s="1653"/>
      <c r="W138" s="743"/>
      <c r="X138" s="170"/>
      <c r="Y138" s="170"/>
      <c r="Z138" s="252"/>
    </row>
    <row r="139" spans="1:26" x14ac:dyDescent="0.2">
      <c r="A139" s="1771"/>
      <c r="B139" s="1653"/>
      <c r="C139" s="257"/>
      <c r="D139" s="234"/>
      <c r="E139" s="1653"/>
      <c r="F139" s="1625"/>
      <c r="G139" s="1625"/>
      <c r="H139" s="1652"/>
      <c r="I139" s="1625"/>
      <c r="J139" s="1653"/>
      <c r="K139" s="1653"/>
      <c r="L139" s="1653"/>
      <c r="M139" s="1653"/>
      <c r="N139" s="1653"/>
      <c r="O139" s="1653"/>
      <c r="P139" s="1652"/>
      <c r="Q139" s="234"/>
      <c r="R139" s="1653"/>
      <c r="S139" s="1653"/>
      <c r="T139" s="1653"/>
      <c r="U139" s="1653"/>
      <c r="V139" s="1653"/>
      <c r="W139" s="743"/>
      <c r="X139" s="170"/>
      <c r="Y139" s="170"/>
      <c r="Z139" s="252"/>
    </row>
    <row r="140" spans="1:26" ht="30" x14ac:dyDescent="0.2">
      <c r="A140" s="2886" t="s">
        <v>6096</v>
      </c>
      <c r="B140" s="1625" t="s">
        <v>6097</v>
      </c>
      <c r="C140" s="257" t="s">
        <v>6098</v>
      </c>
      <c r="D140" s="234">
        <v>40000000</v>
      </c>
      <c r="E140" s="1653" t="s">
        <v>7</v>
      </c>
      <c r="F140" s="1625" t="s">
        <v>179</v>
      </c>
      <c r="G140" s="1625" t="s">
        <v>179</v>
      </c>
      <c r="H140" s="1652" t="s">
        <v>27</v>
      </c>
      <c r="I140" s="1625"/>
      <c r="J140" s="1653"/>
      <c r="K140" s="1625" t="s">
        <v>6082</v>
      </c>
      <c r="L140" s="1625" t="s">
        <v>6026</v>
      </c>
      <c r="M140" s="1625" t="s">
        <v>2397</v>
      </c>
      <c r="N140" s="1625" t="s">
        <v>6083</v>
      </c>
      <c r="O140" s="1653" t="s">
        <v>6084</v>
      </c>
      <c r="P140" s="1652"/>
      <c r="Q140" s="234"/>
      <c r="R140" s="1653"/>
      <c r="S140" s="1653"/>
      <c r="T140" s="1653"/>
      <c r="U140" s="1653"/>
      <c r="V140" s="1653"/>
      <c r="W140" s="743"/>
      <c r="X140" s="170"/>
      <c r="Y140" s="170"/>
      <c r="Z140" s="252"/>
    </row>
    <row r="141" spans="1:26" x14ac:dyDescent="0.2">
      <c r="A141" s="2885"/>
      <c r="B141" s="1653"/>
      <c r="C141" s="257"/>
      <c r="D141" s="234"/>
      <c r="E141" s="1653"/>
      <c r="F141" s="1625"/>
      <c r="G141" s="1625"/>
      <c r="H141" s="1652" t="s">
        <v>31</v>
      </c>
      <c r="I141" s="1625"/>
      <c r="J141" s="1653"/>
      <c r="K141" s="1653"/>
      <c r="L141" s="1653"/>
      <c r="M141" s="1653"/>
      <c r="N141" s="1653"/>
      <c r="O141" s="1653"/>
      <c r="P141" s="1652"/>
      <c r="Q141" s="234"/>
      <c r="R141" s="1653"/>
      <c r="S141" s="1653"/>
      <c r="T141" s="1653"/>
      <c r="U141" s="1653"/>
      <c r="V141" s="1653"/>
      <c r="W141" s="743"/>
      <c r="X141" s="170"/>
      <c r="Y141" s="170"/>
      <c r="Z141" s="252"/>
    </row>
    <row r="142" spans="1:26" x14ac:dyDescent="0.2">
      <c r="A142" s="1771"/>
      <c r="B142" s="1653"/>
      <c r="C142" s="257"/>
      <c r="D142" s="234"/>
      <c r="E142" s="1653"/>
      <c r="F142" s="1625"/>
      <c r="G142" s="1625"/>
      <c r="H142" s="1652"/>
      <c r="I142" s="1625"/>
      <c r="J142" s="1653"/>
      <c r="K142" s="1653"/>
      <c r="L142" s="1653"/>
      <c r="M142" s="1653"/>
      <c r="N142" s="1653"/>
      <c r="O142" s="1653"/>
      <c r="P142" s="1652"/>
      <c r="Q142" s="234"/>
      <c r="R142" s="1653"/>
      <c r="S142" s="1653"/>
      <c r="T142" s="1653"/>
      <c r="U142" s="1653"/>
      <c r="V142" s="1653"/>
      <c r="W142" s="743"/>
      <c r="X142" s="170"/>
      <c r="Y142" s="170"/>
      <c r="Z142" s="252"/>
    </row>
    <row r="143" spans="1:26" ht="30" x14ac:dyDescent="0.2">
      <c r="A143" s="2886" t="s">
        <v>6099</v>
      </c>
      <c r="B143" s="1625" t="s">
        <v>6100</v>
      </c>
      <c r="C143" s="257" t="s">
        <v>6101</v>
      </c>
      <c r="D143" s="234">
        <v>50000000</v>
      </c>
      <c r="E143" s="1653"/>
      <c r="F143" s="1625"/>
      <c r="G143" s="1625"/>
      <c r="H143" s="1652" t="s">
        <v>27</v>
      </c>
      <c r="I143" s="1625"/>
      <c r="J143" s="1653"/>
      <c r="K143" s="1625" t="s">
        <v>6082</v>
      </c>
      <c r="L143" s="1625" t="s">
        <v>6026</v>
      </c>
      <c r="M143" s="1625" t="s">
        <v>2397</v>
      </c>
      <c r="N143" s="1625" t="s">
        <v>6083</v>
      </c>
      <c r="O143" s="1653" t="s">
        <v>6084</v>
      </c>
      <c r="P143" s="1652"/>
      <c r="Q143" s="234"/>
      <c r="R143" s="1653"/>
      <c r="S143" s="1653"/>
      <c r="T143" s="1653"/>
      <c r="U143" s="1653"/>
      <c r="V143" s="1653"/>
      <c r="W143" s="743"/>
      <c r="X143" s="170"/>
      <c r="Y143" s="170"/>
      <c r="Z143" s="252"/>
    </row>
    <row r="144" spans="1:26" x14ac:dyDescent="0.2">
      <c r="A144" s="2885"/>
      <c r="B144" s="1653"/>
      <c r="C144" s="257"/>
      <c r="D144" s="234"/>
      <c r="E144" s="1653"/>
      <c r="F144" s="1625"/>
      <c r="G144" s="1625"/>
      <c r="H144" s="1652" t="s">
        <v>31</v>
      </c>
      <c r="I144" s="1625"/>
      <c r="J144" s="1653"/>
      <c r="K144" s="1653"/>
      <c r="L144" s="1653"/>
      <c r="M144" s="1653"/>
      <c r="N144" s="1653"/>
      <c r="O144" s="1653"/>
      <c r="P144" s="1652"/>
      <c r="Q144" s="234"/>
      <c r="R144" s="1653"/>
      <c r="S144" s="1653"/>
      <c r="T144" s="1653"/>
      <c r="U144" s="1653"/>
      <c r="V144" s="1653"/>
      <c r="W144" s="743"/>
      <c r="X144" s="170"/>
      <c r="Y144" s="170"/>
      <c r="Z144" s="252"/>
    </row>
    <row r="145" spans="1:26" x14ac:dyDescent="0.2">
      <c r="A145" s="1771"/>
      <c r="B145" s="1653"/>
      <c r="C145" s="257"/>
      <c r="D145" s="234"/>
      <c r="E145" s="1653"/>
      <c r="F145" s="1625"/>
      <c r="G145" s="1625"/>
      <c r="H145" s="1652"/>
      <c r="I145" s="1625"/>
      <c r="J145" s="1653"/>
      <c r="K145" s="1653"/>
      <c r="L145" s="1653"/>
      <c r="M145" s="1653"/>
      <c r="N145" s="1653"/>
      <c r="O145" s="1653"/>
      <c r="P145" s="1652"/>
      <c r="Q145" s="234"/>
      <c r="R145" s="1653"/>
      <c r="S145" s="1653"/>
      <c r="T145" s="1653"/>
      <c r="U145" s="1653"/>
      <c r="V145" s="1653"/>
      <c r="W145" s="743"/>
      <c r="X145" s="170"/>
      <c r="Y145" s="170"/>
      <c r="Z145" s="252"/>
    </row>
    <row r="146" spans="1:26" ht="30" x14ac:dyDescent="0.2">
      <c r="A146" s="2886" t="s">
        <v>6102</v>
      </c>
      <c r="B146" s="1625" t="s">
        <v>6103</v>
      </c>
      <c r="C146" s="257" t="s">
        <v>6104</v>
      </c>
      <c r="D146" s="234">
        <v>30000000</v>
      </c>
      <c r="E146" s="1653"/>
      <c r="F146" s="1625"/>
      <c r="G146" s="1625"/>
      <c r="H146" s="1652" t="s">
        <v>27</v>
      </c>
      <c r="I146" s="1625"/>
      <c r="J146" s="1653"/>
      <c r="K146" s="1625" t="s">
        <v>6082</v>
      </c>
      <c r="L146" s="1625" t="s">
        <v>6026</v>
      </c>
      <c r="M146" s="1625" t="s">
        <v>2397</v>
      </c>
      <c r="N146" s="1625" t="s">
        <v>6083</v>
      </c>
      <c r="O146" s="1653" t="s">
        <v>6084</v>
      </c>
      <c r="P146" s="1652"/>
      <c r="Q146" s="234"/>
      <c r="R146" s="1653"/>
      <c r="S146" s="1653"/>
      <c r="T146" s="1653"/>
      <c r="U146" s="1653"/>
      <c r="V146" s="1653"/>
      <c r="W146" s="743"/>
      <c r="X146" s="170"/>
      <c r="Y146" s="170"/>
      <c r="Z146" s="252"/>
    </row>
    <row r="147" spans="1:26" x14ac:dyDescent="0.2">
      <c r="A147" s="2885"/>
      <c r="B147" s="1653"/>
      <c r="C147" s="257"/>
      <c r="D147" s="234"/>
      <c r="E147" s="1653"/>
      <c r="F147" s="1625"/>
      <c r="G147" s="1625"/>
      <c r="H147" s="1652" t="s">
        <v>31</v>
      </c>
      <c r="I147" s="1625"/>
      <c r="J147" s="1653"/>
      <c r="K147" s="1653"/>
      <c r="L147" s="1653"/>
      <c r="M147" s="1653"/>
      <c r="N147" s="1653"/>
      <c r="O147" s="1653"/>
      <c r="P147" s="1652"/>
      <c r="Q147" s="234"/>
      <c r="R147" s="1653"/>
      <c r="S147" s="1653"/>
      <c r="T147" s="1653"/>
      <c r="U147" s="1653"/>
      <c r="V147" s="1653"/>
      <c r="W147" s="743"/>
      <c r="X147" s="170"/>
      <c r="Y147" s="170"/>
      <c r="Z147" s="252"/>
    </row>
    <row r="148" spans="1:26" x14ac:dyDescent="0.2">
      <c r="A148" s="1771"/>
      <c r="B148" s="1653"/>
      <c r="C148" s="257"/>
      <c r="D148" s="234"/>
      <c r="E148" s="1653"/>
      <c r="F148" s="1625"/>
      <c r="G148" s="1625"/>
      <c r="H148" s="1652"/>
      <c r="I148" s="1625"/>
      <c r="J148" s="1653"/>
      <c r="K148" s="1653"/>
      <c r="L148" s="1653"/>
      <c r="M148" s="1653"/>
      <c r="N148" s="1653"/>
      <c r="O148" s="1653"/>
      <c r="P148" s="1652"/>
      <c r="Q148" s="234"/>
      <c r="R148" s="1653"/>
      <c r="S148" s="1653"/>
      <c r="T148" s="1653"/>
      <c r="U148" s="1653"/>
      <c r="V148" s="1653"/>
      <c r="W148" s="743"/>
      <c r="X148" s="170"/>
      <c r="Y148" s="170"/>
      <c r="Z148" s="252"/>
    </row>
    <row r="149" spans="1:26" ht="30" x14ac:dyDescent="0.2">
      <c r="A149" s="2886" t="s">
        <v>6105</v>
      </c>
      <c r="B149" s="1625" t="s">
        <v>6106</v>
      </c>
      <c r="C149" s="257" t="s">
        <v>6107</v>
      </c>
      <c r="D149" s="234">
        <v>20000000</v>
      </c>
      <c r="E149" s="1653"/>
      <c r="F149" s="1625"/>
      <c r="G149" s="1625"/>
      <c r="H149" s="1652" t="s">
        <v>27</v>
      </c>
      <c r="I149" s="1625"/>
      <c r="J149" s="1653"/>
      <c r="K149" s="1625" t="s">
        <v>6082</v>
      </c>
      <c r="L149" s="1625" t="s">
        <v>6026</v>
      </c>
      <c r="M149" s="1625" t="s">
        <v>2397</v>
      </c>
      <c r="N149" s="1625" t="s">
        <v>6083</v>
      </c>
      <c r="O149" s="1653" t="s">
        <v>6084</v>
      </c>
      <c r="P149" s="1652"/>
      <c r="Q149" s="234"/>
      <c r="R149" s="1653"/>
      <c r="S149" s="1653"/>
      <c r="T149" s="1653"/>
      <c r="U149" s="1653"/>
      <c r="V149" s="1653"/>
      <c r="W149" s="743"/>
      <c r="X149" s="170"/>
      <c r="Y149" s="170"/>
      <c r="Z149" s="252"/>
    </row>
    <row r="150" spans="1:26" x14ac:dyDescent="0.2">
      <c r="A150" s="2885"/>
      <c r="B150" s="1653"/>
      <c r="C150" s="257"/>
      <c r="D150" s="234"/>
      <c r="E150" s="1653"/>
      <c r="F150" s="1625"/>
      <c r="G150" s="1625"/>
      <c r="H150" s="1652" t="s">
        <v>31</v>
      </c>
      <c r="I150" s="1625"/>
      <c r="J150" s="1653"/>
      <c r="K150" s="1653"/>
      <c r="L150" s="1653"/>
      <c r="M150" s="1653"/>
      <c r="N150" s="1653"/>
      <c r="O150" s="1653"/>
      <c r="P150" s="1652"/>
      <c r="Q150" s="234"/>
      <c r="R150" s="1653"/>
      <c r="S150" s="1653"/>
      <c r="T150" s="1653"/>
      <c r="U150" s="1653"/>
      <c r="V150" s="1653"/>
      <c r="W150" s="743"/>
      <c r="X150" s="170"/>
      <c r="Y150" s="170"/>
      <c r="Z150" s="252"/>
    </row>
    <row r="151" spans="1:26" x14ac:dyDescent="0.2">
      <c r="A151" s="467" t="s">
        <v>144</v>
      </c>
      <c r="B151" s="1653"/>
      <c r="C151" s="234"/>
      <c r="D151" s="234">
        <f>SUM(D125:D149)</f>
        <v>230000000</v>
      </c>
      <c r="E151" s="1653"/>
      <c r="F151" s="1625"/>
      <c r="G151" s="1653"/>
      <c r="H151" s="1652"/>
      <c r="I151" s="1625"/>
      <c r="J151" s="1653"/>
      <c r="K151" s="1653"/>
      <c r="L151" s="1653"/>
      <c r="M151" s="1653"/>
      <c r="N151" s="1653"/>
      <c r="O151" s="1653"/>
      <c r="P151" s="1652"/>
      <c r="Q151" s="234"/>
      <c r="R151" s="1653"/>
      <c r="S151" s="1653"/>
      <c r="T151" s="1653"/>
      <c r="U151" s="1653"/>
      <c r="V151" s="1653"/>
      <c r="W151" s="743"/>
      <c r="X151" s="170"/>
      <c r="Y151" s="170"/>
      <c r="Z151" s="252"/>
    </row>
    <row r="152" spans="1:26" x14ac:dyDescent="0.2">
      <c r="A152" s="1749"/>
      <c r="B152" s="1749"/>
      <c r="C152" s="1749"/>
      <c r="D152" s="1749"/>
      <c r="E152" s="1749"/>
      <c r="F152" s="1749"/>
      <c r="G152" s="1749"/>
      <c r="H152" s="1749"/>
      <c r="I152" s="1749"/>
      <c r="J152" s="1749"/>
      <c r="K152" s="1749"/>
      <c r="L152" s="1749"/>
      <c r="M152" s="1749"/>
      <c r="N152" s="1749"/>
      <c r="O152" s="1749"/>
      <c r="P152" s="1749"/>
      <c r="Q152" s="1749"/>
      <c r="R152" s="1749"/>
      <c r="S152" s="1749"/>
      <c r="T152" s="1749"/>
      <c r="U152" s="1749"/>
      <c r="V152" s="1749"/>
      <c r="W152" s="1749"/>
      <c r="X152" s="170"/>
      <c r="Y152" s="170"/>
      <c r="Z152" s="252"/>
    </row>
    <row r="153" spans="1:26" x14ac:dyDescent="0.2">
      <c r="A153" s="1749"/>
      <c r="B153" s="1749"/>
      <c r="C153" s="1749"/>
      <c r="D153" s="1749"/>
      <c r="E153" s="1749"/>
      <c r="F153" s="1749"/>
      <c r="G153" s="1749"/>
      <c r="H153" s="1749"/>
      <c r="I153" s="1749"/>
      <c r="J153" s="1749"/>
      <c r="K153" s="1749"/>
      <c r="L153" s="1749"/>
      <c r="M153" s="1749"/>
      <c r="N153" s="1749"/>
      <c r="O153" s="1749"/>
      <c r="P153" s="1749"/>
      <c r="Q153" s="1749"/>
      <c r="R153" s="1749"/>
      <c r="S153" s="1749"/>
      <c r="T153" s="1749"/>
      <c r="U153" s="1749"/>
      <c r="V153" s="1749"/>
      <c r="W153" s="1749"/>
      <c r="X153" s="170"/>
      <c r="Y153" s="170"/>
      <c r="Z153" s="252"/>
    </row>
    <row r="154" spans="1:26" x14ac:dyDescent="0.2">
      <c r="A154" s="1749"/>
      <c r="B154" s="1749"/>
      <c r="C154" s="1749"/>
      <c r="D154" s="1749"/>
      <c r="E154" s="1749"/>
      <c r="F154" s="1749"/>
      <c r="G154" s="1749"/>
      <c r="H154" s="1749"/>
      <c r="I154" s="1749"/>
      <c r="J154" s="1749"/>
      <c r="K154" s="1749"/>
      <c r="L154" s="1749"/>
      <c r="M154" s="1749"/>
      <c r="N154" s="1749"/>
      <c r="O154" s="1749"/>
      <c r="P154" s="1749"/>
      <c r="Q154" s="1749"/>
      <c r="R154" s="1749"/>
      <c r="S154" s="1749"/>
      <c r="T154" s="1749"/>
      <c r="U154" s="1749"/>
      <c r="V154" s="1749"/>
      <c r="W154" s="1749"/>
      <c r="X154" s="170"/>
      <c r="Y154" s="170"/>
      <c r="Z154" s="252"/>
    </row>
    <row r="155" spans="1:26" ht="45" x14ac:dyDescent="0.2">
      <c r="A155" s="464" t="s">
        <v>6108</v>
      </c>
      <c r="B155" s="464"/>
      <c r="C155" s="464"/>
      <c r="D155" s="464"/>
      <c r="E155" s="464"/>
      <c r="F155" s="464"/>
      <c r="G155" s="464"/>
      <c r="H155" s="464"/>
      <c r="I155" s="1749"/>
      <c r="J155" s="1749"/>
      <c r="K155" s="1749"/>
      <c r="L155" s="1749"/>
      <c r="M155" s="1749"/>
      <c r="N155" s="1749"/>
      <c r="O155" s="1749"/>
      <c r="P155" s="1749"/>
      <c r="Q155" s="1749"/>
      <c r="R155" s="1749"/>
      <c r="S155" s="1749"/>
      <c r="T155" s="1749"/>
      <c r="U155" s="1749"/>
      <c r="V155" s="1749"/>
      <c r="W155" s="1749"/>
      <c r="X155" s="170"/>
      <c r="Y155" s="170"/>
      <c r="Z155" s="252"/>
    </row>
    <row r="156" spans="1:26" x14ac:dyDescent="0.2">
      <c r="A156" s="1762" t="s">
        <v>4337</v>
      </c>
      <c r="B156" s="1763"/>
      <c r="C156" s="1764"/>
      <c r="D156" s="1764"/>
      <c r="E156" s="1764"/>
      <c r="F156" s="1764"/>
      <c r="G156" s="1764"/>
      <c r="H156" s="1749"/>
      <c r="I156" s="2845" t="s">
        <v>147</v>
      </c>
      <c r="J156" s="2889"/>
      <c r="K156" s="2851" t="s">
        <v>509</v>
      </c>
      <c r="L156" s="2839"/>
      <c r="M156" s="2840"/>
      <c r="N156" s="1749"/>
      <c r="O156" s="1749"/>
      <c r="P156" s="1749"/>
      <c r="Q156" s="1749"/>
      <c r="R156" s="1749"/>
      <c r="S156" s="1749"/>
      <c r="T156" s="1749"/>
      <c r="U156" s="1749"/>
      <c r="V156" s="1749"/>
      <c r="W156" s="1749"/>
      <c r="X156" s="170"/>
      <c r="Y156" s="170"/>
      <c r="Z156" s="252"/>
    </row>
    <row r="157" spans="1:26" ht="45" x14ac:dyDescent="0.2">
      <c r="A157" s="464" t="s">
        <v>6029</v>
      </c>
      <c r="B157" s="1761"/>
      <c r="C157" s="1752" t="s">
        <v>149</v>
      </c>
      <c r="D157" s="1750"/>
      <c r="E157" s="1750"/>
      <c r="F157" s="1750"/>
      <c r="G157" s="1751"/>
      <c r="H157" s="1749"/>
      <c r="I157" s="2890"/>
      <c r="J157" s="2880"/>
      <c r="K157" s="1651" t="s">
        <v>150</v>
      </c>
      <c r="L157" s="1752" t="s">
        <v>151</v>
      </c>
      <c r="M157" s="1751"/>
      <c r="N157" s="1752" t="s">
        <v>152</v>
      </c>
      <c r="O157" s="1751"/>
      <c r="P157" s="1749"/>
      <c r="Q157" s="1752" t="s">
        <v>84</v>
      </c>
      <c r="R157" s="1750"/>
      <c r="S157" s="1750"/>
      <c r="T157" s="1751"/>
      <c r="U157" s="1636"/>
      <c r="V157" s="1629" t="s">
        <v>85</v>
      </c>
      <c r="W157" s="1636"/>
      <c r="X157" s="170"/>
      <c r="Y157" s="170"/>
      <c r="Z157" s="252"/>
    </row>
    <row r="158" spans="1:26" ht="60.75" thickBot="1" x14ac:dyDescent="0.25">
      <c r="A158" s="437" t="s">
        <v>512</v>
      </c>
      <c r="B158" s="453" t="s">
        <v>153</v>
      </c>
      <c r="C158" s="453" t="s">
        <v>154</v>
      </c>
      <c r="D158" s="453" t="s">
        <v>155</v>
      </c>
      <c r="E158" s="453" t="s">
        <v>156</v>
      </c>
      <c r="F158" s="453" t="s">
        <v>220</v>
      </c>
      <c r="G158" s="451" t="s">
        <v>483</v>
      </c>
      <c r="H158" s="453" t="s">
        <v>91</v>
      </c>
      <c r="I158" s="437" t="s">
        <v>92</v>
      </c>
      <c r="J158" s="437" t="s">
        <v>685</v>
      </c>
      <c r="K158" s="453" t="s">
        <v>159</v>
      </c>
      <c r="L158" s="453" t="s">
        <v>160</v>
      </c>
      <c r="M158" s="453" t="s">
        <v>161</v>
      </c>
      <c r="N158" s="453" t="s">
        <v>162</v>
      </c>
      <c r="O158" s="437" t="s">
        <v>685</v>
      </c>
      <c r="P158" s="453" t="s">
        <v>91</v>
      </c>
      <c r="Q158" s="437" t="s">
        <v>4325</v>
      </c>
      <c r="R158" s="437" t="s">
        <v>104</v>
      </c>
      <c r="S158" s="437" t="s">
        <v>165</v>
      </c>
      <c r="T158" s="457" t="s">
        <v>166</v>
      </c>
      <c r="U158" s="1630" t="s">
        <v>167</v>
      </c>
      <c r="V158" s="1651" t="s">
        <v>168</v>
      </c>
      <c r="W158" s="1629" t="s">
        <v>169</v>
      </c>
      <c r="X158" s="229" t="s">
        <v>112</v>
      </c>
      <c r="Y158" s="229" t="s">
        <v>113</v>
      </c>
      <c r="Z158" s="252"/>
    </row>
    <row r="159" spans="1:26" ht="15.75" thickTop="1" x14ac:dyDescent="0.2">
      <c r="A159" s="1753" t="s">
        <v>114</v>
      </c>
      <c r="B159" s="1625"/>
      <c r="C159" s="264"/>
      <c r="D159" s="264"/>
      <c r="E159" s="1625"/>
      <c r="F159" s="1625" t="s">
        <v>170</v>
      </c>
      <c r="G159" s="1625"/>
      <c r="H159" s="486" t="s">
        <v>27</v>
      </c>
      <c r="I159" s="1625" t="s">
        <v>171</v>
      </c>
      <c r="J159" s="1625" t="s">
        <v>116</v>
      </c>
      <c r="K159" s="1625" t="s">
        <v>5479</v>
      </c>
      <c r="L159" s="1627" t="s">
        <v>173</v>
      </c>
      <c r="M159" s="1627" t="s">
        <v>173</v>
      </c>
      <c r="N159" s="1627" t="s">
        <v>117</v>
      </c>
      <c r="O159" s="1627" t="s">
        <v>116</v>
      </c>
      <c r="P159" s="486" t="s">
        <v>27</v>
      </c>
      <c r="Q159" s="264"/>
      <c r="R159" s="1627" t="s">
        <v>117</v>
      </c>
      <c r="S159" s="1627" t="s">
        <v>116</v>
      </c>
      <c r="T159" s="1627" t="s">
        <v>117</v>
      </c>
      <c r="U159" s="1625"/>
      <c r="V159" s="1625"/>
      <c r="W159" s="455"/>
      <c r="X159" s="170"/>
      <c r="Y159" s="170"/>
      <c r="Z159" s="252"/>
    </row>
    <row r="160" spans="1:26" x14ac:dyDescent="0.2">
      <c r="A160" s="1640"/>
      <c r="B160" s="1653"/>
      <c r="C160" s="234"/>
      <c r="D160" s="234"/>
      <c r="E160" s="1653"/>
      <c r="F160" s="1625" t="s">
        <v>175</v>
      </c>
      <c r="G160" s="1653"/>
      <c r="H160" s="1652" t="s">
        <v>31</v>
      </c>
      <c r="I160" s="1625"/>
      <c r="J160" s="1653"/>
      <c r="K160" s="1653"/>
      <c r="L160" s="1653"/>
      <c r="M160" s="1653"/>
      <c r="N160" s="1653"/>
      <c r="O160" s="1653"/>
      <c r="P160" s="1652" t="s">
        <v>31</v>
      </c>
      <c r="Q160" s="234"/>
      <c r="R160" s="1653"/>
      <c r="S160" s="1653"/>
      <c r="T160" s="1653"/>
      <c r="U160" s="1625"/>
      <c r="V160" s="1625"/>
      <c r="W160" s="455"/>
      <c r="X160" s="170"/>
      <c r="Y160" s="170"/>
      <c r="Z160" s="252"/>
    </row>
    <row r="161" spans="1:26" ht="15.75" thickBot="1" x14ac:dyDescent="0.25">
      <c r="A161" s="746" t="s">
        <v>121</v>
      </c>
      <c r="B161" s="747"/>
      <c r="C161" s="748"/>
      <c r="D161" s="748"/>
      <c r="E161" s="747"/>
      <c r="F161" s="747"/>
      <c r="G161" s="747"/>
      <c r="H161" s="747"/>
      <c r="I161" s="747"/>
      <c r="J161" s="747"/>
      <c r="K161" s="749"/>
      <c r="L161" s="749"/>
      <c r="M161" s="747"/>
      <c r="N161" s="747"/>
      <c r="O161" s="747"/>
      <c r="P161" s="747"/>
      <c r="Q161" s="748"/>
      <c r="R161" s="747"/>
      <c r="S161" s="747"/>
      <c r="T161" s="747"/>
      <c r="U161" s="747"/>
      <c r="V161" s="747"/>
      <c r="W161" s="749"/>
      <c r="X161" s="170"/>
      <c r="Y161" s="170"/>
      <c r="Z161" s="252"/>
    </row>
    <row r="162" spans="1:26" x14ac:dyDescent="0.2">
      <c r="A162" s="2849" t="s">
        <v>6109</v>
      </c>
      <c r="B162" s="1625"/>
      <c r="C162" s="264"/>
      <c r="D162" s="234">
        <v>10000000</v>
      </c>
      <c r="E162" s="1653" t="s">
        <v>7</v>
      </c>
      <c r="F162" s="1625" t="s">
        <v>2716</v>
      </c>
      <c r="G162" s="1625" t="s">
        <v>4973</v>
      </c>
      <c r="H162" s="1652" t="s">
        <v>27</v>
      </c>
      <c r="I162" s="1625"/>
      <c r="J162" s="1653"/>
      <c r="K162" s="1625"/>
      <c r="L162" s="1625"/>
      <c r="M162" s="1625"/>
      <c r="N162" s="1625"/>
      <c r="O162" s="1625"/>
      <c r="P162" s="1652" t="s">
        <v>27</v>
      </c>
      <c r="Q162" s="234"/>
      <c r="R162" s="1653" t="s">
        <v>179</v>
      </c>
      <c r="S162" s="455"/>
      <c r="T162" s="455"/>
      <c r="U162" s="1745"/>
      <c r="V162" s="1653"/>
      <c r="W162" s="743"/>
      <c r="X162" s="170"/>
      <c r="Y162" s="170"/>
      <c r="Z162" s="252"/>
    </row>
    <row r="163" spans="1:26" x14ac:dyDescent="0.2">
      <c r="A163" s="2885"/>
      <c r="B163" s="1653"/>
      <c r="C163" s="234"/>
      <c r="D163" s="234"/>
      <c r="E163" s="1653"/>
      <c r="F163" s="1625"/>
      <c r="G163" s="1625"/>
      <c r="H163" s="1652" t="s">
        <v>31</v>
      </c>
      <c r="I163" s="1625"/>
      <c r="J163" s="1653"/>
      <c r="K163" s="1653"/>
      <c r="L163" s="1653"/>
      <c r="M163" s="1653"/>
      <c r="N163" s="1653"/>
      <c r="O163" s="1653"/>
      <c r="P163" s="1652" t="s">
        <v>31</v>
      </c>
      <c r="Q163" s="234"/>
      <c r="R163" s="1653"/>
      <c r="S163" s="1653"/>
      <c r="T163" s="1653"/>
      <c r="U163" s="1653"/>
      <c r="V163" s="1653"/>
      <c r="W163" s="743"/>
      <c r="X163" s="170"/>
      <c r="Y163" s="170"/>
      <c r="Z163" s="252"/>
    </row>
    <row r="164" spans="1:26" x14ac:dyDescent="0.2">
      <c r="A164" s="1625"/>
      <c r="B164" s="1653"/>
      <c r="C164" s="234"/>
      <c r="D164" s="234"/>
      <c r="E164" s="1653"/>
      <c r="F164" s="1625"/>
      <c r="G164" s="1625"/>
      <c r="H164" s="1652"/>
      <c r="I164" s="1625"/>
      <c r="J164" s="1653"/>
      <c r="K164" s="1653"/>
      <c r="L164" s="1653"/>
      <c r="M164" s="1653"/>
      <c r="N164" s="1653"/>
      <c r="O164" s="1653"/>
      <c r="P164" s="1652"/>
      <c r="Q164" s="234"/>
      <c r="R164" s="1653"/>
      <c r="S164" s="1653"/>
      <c r="T164" s="1653"/>
      <c r="U164" s="1653"/>
      <c r="V164" s="1653"/>
      <c r="W164" s="743"/>
      <c r="X164" s="170"/>
      <c r="Y164" s="170"/>
      <c r="Z164" s="252"/>
    </row>
    <row r="165" spans="1:26" x14ac:dyDescent="0.2">
      <c r="A165" s="2843" t="s">
        <v>6110</v>
      </c>
      <c r="B165" s="1653"/>
      <c r="C165" s="234"/>
      <c r="D165" s="234">
        <v>5000000</v>
      </c>
      <c r="E165" s="1653" t="s">
        <v>7</v>
      </c>
      <c r="F165" s="1625"/>
      <c r="G165" s="1625"/>
      <c r="H165" s="1652" t="s">
        <v>27</v>
      </c>
      <c r="I165" s="1625"/>
      <c r="J165" s="1653"/>
      <c r="K165" s="1653"/>
      <c r="L165" s="1653"/>
      <c r="M165" s="1653"/>
      <c r="N165" s="1653"/>
      <c r="O165" s="1653"/>
      <c r="P165" s="1652"/>
      <c r="Q165" s="234"/>
      <c r="R165" s="1653"/>
      <c r="S165" s="1653"/>
      <c r="T165" s="1653"/>
      <c r="U165" s="1653"/>
      <c r="V165" s="1653"/>
      <c r="W165" s="743"/>
      <c r="X165" s="170"/>
      <c r="Y165" s="170"/>
      <c r="Z165" s="252"/>
    </row>
    <row r="166" spans="1:26" x14ac:dyDescent="0.2">
      <c r="A166" s="2885"/>
      <c r="B166" s="1653"/>
      <c r="C166" s="234"/>
      <c r="D166" s="234"/>
      <c r="E166" s="1653"/>
      <c r="F166" s="1625"/>
      <c r="G166" s="1625"/>
      <c r="H166" s="1652" t="s">
        <v>31</v>
      </c>
      <c r="I166" s="1625"/>
      <c r="J166" s="1653"/>
      <c r="K166" s="1653"/>
      <c r="L166" s="1653"/>
      <c r="M166" s="1653"/>
      <c r="N166" s="1653"/>
      <c r="O166" s="1653"/>
      <c r="P166" s="1652"/>
      <c r="Q166" s="234"/>
      <c r="R166" s="1653"/>
      <c r="S166" s="1653"/>
      <c r="T166" s="1653"/>
      <c r="U166" s="1653"/>
      <c r="V166" s="1653"/>
      <c r="W166" s="743"/>
      <c r="X166" s="170"/>
      <c r="Y166" s="170"/>
      <c r="Z166" s="252"/>
    </row>
    <row r="167" spans="1:26" x14ac:dyDescent="0.2">
      <c r="A167" s="467" t="s">
        <v>144</v>
      </c>
      <c r="B167" s="1653"/>
      <c r="C167" s="234"/>
      <c r="D167" s="1757">
        <f>SUM(D155:D165)</f>
        <v>15000000</v>
      </c>
      <c r="E167" s="1653"/>
      <c r="F167" s="1625"/>
      <c r="G167" s="1653"/>
      <c r="H167" s="1652"/>
      <c r="I167" s="1625"/>
      <c r="J167" s="1653"/>
      <c r="K167" s="1653"/>
      <c r="L167" s="1653"/>
      <c r="M167" s="1653"/>
      <c r="N167" s="1653"/>
      <c r="O167" s="1653"/>
      <c r="P167" s="1652"/>
      <c r="Q167" s="234"/>
      <c r="R167" s="1653"/>
      <c r="S167" s="1653"/>
      <c r="T167" s="1653"/>
      <c r="U167" s="1653"/>
      <c r="V167" s="1653"/>
      <c r="W167" s="743"/>
      <c r="X167" s="170"/>
      <c r="Y167" s="170"/>
      <c r="Z167" s="252"/>
    </row>
    <row r="168" spans="1:26" x14ac:dyDescent="0.2">
      <c r="A168" s="1749"/>
      <c r="B168" s="1749"/>
      <c r="C168" s="1749"/>
      <c r="D168" s="1749"/>
      <c r="E168" s="1749"/>
      <c r="F168" s="1749"/>
      <c r="G168" s="1749"/>
      <c r="H168" s="1749"/>
      <c r="I168" s="1749"/>
      <c r="J168" s="1749"/>
      <c r="K168" s="1749"/>
      <c r="L168" s="1749"/>
      <c r="M168" s="1749"/>
      <c r="N168" s="1749"/>
      <c r="O168" s="1749"/>
      <c r="P168" s="1749"/>
      <c r="Q168" s="1749"/>
      <c r="R168" s="1749"/>
      <c r="S168" s="1749"/>
      <c r="T168" s="1749"/>
      <c r="U168" s="1749"/>
      <c r="V168" s="1749"/>
      <c r="W168" s="1749"/>
      <c r="X168" s="170"/>
      <c r="Y168" s="170"/>
      <c r="Z168" s="252"/>
    </row>
    <row r="169" spans="1:26" x14ac:dyDescent="0.2">
      <c r="A169" s="1749"/>
      <c r="B169" s="1749"/>
      <c r="C169" s="1749"/>
      <c r="D169" s="1749"/>
      <c r="E169" s="1749"/>
      <c r="F169" s="1749"/>
      <c r="G169" s="1749"/>
      <c r="H169" s="1749"/>
      <c r="I169" s="1749"/>
      <c r="J169" s="1749"/>
      <c r="K169" s="1749"/>
      <c r="L169" s="1749"/>
      <c r="M169" s="1749"/>
      <c r="N169" s="1749"/>
      <c r="O169" s="1749"/>
      <c r="P169" s="1749"/>
      <c r="Q169" s="1749"/>
      <c r="R169" s="1749"/>
      <c r="S169" s="1749"/>
      <c r="T169" s="1749"/>
      <c r="U169" s="1749"/>
      <c r="V169" s="1749"/>
      <c r="W169" s="1749"/>
      <c r="X169" s="170"/>
      <c r="Y169" s="170"/>
      <c r="Z169" s="252"/>
    </row>
    <row r="170" spans="1:26" x14ac:dyDescent="0.2">
      <c r="A170" s="2887" t="s">
        <v>6111</v>
      </c>
      <c r="B170" s="2887"/>
      <c r="C170" s="2887"/>
      <c r="D170" s="2887"/>
      <c r="E170" s="2887"/>
      <c r="F170" s="2887"/>
      <c r="G170" s="1768"/>
      <c r="H170" s="1749"/>
      <c r="I170" s="1749"/>
      <c r="J170" s="1749"/>
      <c r="K170" s="1749"/>
      <c r="L170" s="1749"/>
      <c r="M170" s="1749"/>
      <c r="N170" s="1749"/>
      <c r="O170" s="1749"/>
      <c r="P170" s="1749"/>
      <c r="Q170" s="1749"/>
      <c r="R170" s="1749"/>
      <c r="S170" s="1749"/>
      <c r="T170" s="1749"/>
      <c r="U170" s="1749"/>
      <c r="V170" s="1749"/>
      <c r="W170" s="1749"/>
      <c r="X170" s="170"/>
      <c r="Y170" s="170"/>
      <c r="Z170" s="252"/>
    </row>
    <row r="171" spans="1:26" x14ac:dyDescent="0.2">
      <c r="A171" s="1762" t="s">
        <v>4337</v>
      </c>
      <c r="B171" s="1763"/>
      <c r="C171" s="1764"/>
      <c r="D171" s="1764"/>
      <c r="E171" s="1764"/>
      <c r="F171" s="1764"/>
      <c r="G171" s="1764"/>
      <c r="H171" s="1749"/>
      <c r="I171" s="2888" t="s">
        <v>147</v>
      </c>
      <c r="J171" s="2889"/>
      <c r="K171" s="2851" t="s">
        <v>509</v>
      </c>
      <c r="L171" s="2839"/>
      <c r="M171" s="2840"/>
      <c r="N171" s="1749"/>
      <c r="O171" s="1749"/>
      <c r="P171" s="1749"/>
      <c r="Q171" s="1749"/>
      <c r="R171" s="1749"/>
      <c r="S171" s="1749"/>
      <c r="T171" s="1749"/>
      <c r="U171" s="1749"/>
      <c r="V171" s="1749"/>
      <c r="W171" s="1749"/>
      <c r="X171" s="170"/>
      <c r="Y171" s="170"/>
      <c r="Z171" s="252"/>
    </row>
    <row r="172" spans="1:26" ht="45" x14ac:dyDescent="0.2">
      <c r="A172" s="2861" t="s">
        <v>6112</v>
      </c>
      <c r="B172" s="2840"/>
      <c r="C172" s="2837" t="s">
        <v>149</v>
      </c>
      <c r="D172" s="2839"/>
      <c r="E172" s="2839"/>
      <c r="F172" s="2839"/>
      <c r="G172" s="2840"/>
      <c r="H172" s="1749"/>
      <c r="I172" s="2890"/>
      <c r="J172" s="2880"/>
      <c r="K172" s="1651" t="s">
        <v>150</v>
      </c>
      <c r="L172" s="1752" t="s">
        <v>151</v>
      </c>
      <c r="M172" s="1751"/>
      <c r="N172" s="1752" t="s">
        <v>152</v>
      </c>
      <c r="O172" s="1751"/>
      <c r="P172" s="1749"/>
      <c r="Q172" s="1752" t="s">
        <v>84</v>
      </c>
      <c r="R172" s="1750"/>
      <c r="S172" s="1750"/>
      <c r="T172" s="1751"/>
      <c r="U172" s="1636"/>
      <c r="V172" s="1629" t="s">
        <v>85</v>
      </c>
      <c r="W172" s="1636"/>
      <c r="X172" s="170"/>
      <c r="Y172" s="170"/>
      <c r="Z172" s="252"/>
    </row>
    <row r="173" spans="1:26" ht="60.75" thickBot="1" x14ac:dyDescent="0.25">
      <c r="A173" s="437" t="s">
        <v>512</v>
      </c>
      <c r="B173" s="453" t="s">
        <v>153</v>
      </c>
      <c r="C173" s="453" t="s">
        <v>154</v>
      </c>
      <c r="D173" s="453" t="s">
        <v>155</v>
      </c>
      <c r="E173" s="453" t="s">
        <v>156</v>
      </c>
      <c r="F173" s="453" t="s">
        <v>220</v>
      </c>
      <c r="G173" s="451" t="s">
        <v>483</v>
      </c>
      <c r="H173" s="453" t="s">
        <v>91</v>
      </c>
      <c r="I173" s="437" t="s">
        <v>92</v>
      </c>
      <c r="J173" s="437" t="s">
        <v>685</v>
      </c>
      <c r="K173" s="453" t="s">
        <v>159</v>
      </c>
      <c r="L173" s="453" t="s">
        <v>160</v>
      </c>
      <c r="M173" s="453" t="s">
        <v>161</v>
      </c>
      <c r="N173" s="453" t="s">
        <v>162</v>
      </c>
      <c r="O173" s="437" t="s">
        <v>685</v>
      </c>
      <c r="P173" s="453" t="s">
        <v>91</v>
      </c>
      <c r="Q173" s="437" t="s">
        <v>4325</v>
      </c>
      <c r="R173" s="437" t="s">
        <v>104</v>
      </c>
      <c r="S173" s="437" t="s">
        <v>165</v>
      </c>
      <c r="T173" s="457" t="s">
        <v>166</v>
      </c>
      <c r="U173" s="1630" t="s">
        <v>167</v>
      </c>
      <c r="V173" s="1651" t="s">
        <v>168</v>
      </c>
      <c r="W173" s="1629" t="s">
        <v>169</v>
      </c>
      <c r="X173" s="229" t="s">
        <v>112</v>
      </c>
      <c r="Y173" s="229" t="s">
        <v>113</v>
      </c>
      <c r="Z173" s="252"/>
    </row>
    <row r="174" spans="1:26" ht="15.75" thickTop="1" x14ac:dyDescent="0.2">
      <c r="A174" s="1753" t="s">
        <v>114</v>
      </c>
      <c r="B174" s="1625"/>
      <c r="C174" s="264"/>
      <c r="D174" s="264"/>
      <c r="E174" s="1625"/>
      <c r="F174" s="1625" t="s">
        <v>170</v>
      </c>
      <c r="G174" s="1625"/>
      <c r="H174" s="486" t="s">
        <v>27</v>
      </c>
      <c r="I174" s="1625" t="s">
        <v>171</v>
      </c>
      <c r="J174" s="1625" t="s">
        <v>116</v>
      </c>
      <c r="K174" s="1625" t="s">
        <v>5479</v>
      </c>
      <c r="L174" s="1627" t="s">
        <v>173</v>
      </c>
      <c r="M174" s="1627" t="s">
        <v>173</v>
      </c>
      <c r="N174" s="1627" t="s">
        <v>117</v>
      </c>
      <c r="O174" s="1627" t="s">
        <v>116</v>
      </c>
      <c r="P174" s="486" t="s">
        <v>27</v>
      </c>
      <c r="Q174" s="264"/>
      <c r="R174" s="1627" t="s">
        <v>117</v>
      </c>
      <c r="S174" s="1627" t="s">
        <v>116</v>
      </c>
      <c r="T174" s="1627" t="s">
        <v>693</v>
      </c>
      <c r="U174" s="1625"/>
      <c r="V174" s="1625"/>
      <c r="W174" s="455"/>
      <c r="X174" s="170"/>
      <c r="Y174" s="170"/>
      <c r="Z174" s="252"/>
    </row>
    <row r="175" spans="1:26" x14ac:dyDescent="0.2">
      <c r="A175" s="1640"/>
      <c r="B175" s="1653"/>
      <c r="C175" s="234"/>
      <c r="D175" s="234"/>
      <c r="E175" s="1653"/>
      <c r="F175" s="1625" t="s">
        <v>175</v>
      </c>
      <c r="G175" s="1653"/>
      <c r="H175" s="1652" t="s">
        <v>31</v>
      </c>
      <c r="I175" s="1625"/>
      <c r="J175" s="1653"/>
      <c r="K175" s="1653"/>
      <c r="L175" s="1653"/>
      <c r="M175" s="1653"/>
      <c r="N175" s="1653"/>
      <c r="O175" s="1653"/>
      <c r="P175" s="1652" t="s">
        <v>31</v>
      </c>
      <c r="Q175" s="234"/>
      <c r="R175" s="1653"/>
      <c r="S175" s="1653"/>
      <c r="T175" s="1653"/>
      <c r="U175" s="1625"/>
      <c r="V175" s="1625"/>
      <c r="W175" s="455"/>
      <c r="X175" s="170"/>
      <c r="Y175" s="170"/>
      <c r="Z175" s="252"/>
    </row>
    <row r="176" spans="1:26" ht="15.75" thickBot="1" x14ac:dyDescent="0.25">
      <c r="A176" s="746" t="s">
        <v>121</v>
      </c>
      <c r="B176" s="747"/>
      <c r="C176" s="748"/>
      <c r="D176" s="748"/>
      <c r="E176" s="747"/>
      <c r="F176" s="747"/>
      <c r="G176" s="747"/>
      <c r="H176" s="747"/>
      <c r="I176" s="747"/>
      <c r="J176" s="747"/>
      <c r="K176" s="749"/>
      <c r="L176" s="749"/>
      <c r="M176" s="747"/>
      <c r="N176" s="747"/>
      <c r="O176" s="747"/>
      <c r="P176" s="747"/>
      <c r="Q176" s="748"/>
      <c r="R176" s="747"/>
      <c r="S176" s="747"/>
      <c r="T176" s="747"/>
      <c r="U176" s="747"/>
      <c r="V176" s="747"/>
      <c r="W176" s="749"/>
      <c r="X176" s="170"/>
      <c r="Y176" s="170"/>
      <c r="Z176" s="252"/>
    </row>
    <row r="177" spans="1:26" ht="30" x14ac:dyDescent="0.2">
      <c r="A177" s="2849" t="s">
        <v>6113</v>
      </c>
      <c r="B177" s="1625" t="s">
        <v>179</v>
      </c>
      <c r="C177" s="264" t="s">
        <v>179</v>
      </c>
      <c r="D177" s="234">
        <v>5000000</v>
      </c>
      <c r="E177" s="1653" t="s">
        <v>7</v>
      </c>
      <c r="F177" s="1625" t="s">
        <v>179</v>
      </c>
      <c r="G177" s="1625" t="s">
        <v>179</v>
      </c>
      <c r="H177" s="1652" t="s">
        <v>27</v>
      </c>
      <c r="I177" s="1625"/>
      <c r="J177" s="1653"/>
      <c r="K177" s="1625" t="s">
        <v>6057</v>
      </c>
      <c r="L177" s="1625" t="s">
        <v>6057</v>
      </c>
      <c r="M177" s="1625" t="s">
        <v>6058</v>
      </c>
      <c r="N177" s="1625" t="s">
        <v>6059</v>
      </c>
      <c r="O177" s="1653" t="s">
        <v>179</v>
      </c>
      <c r="P177" s="1652" t="s">
        <v>27</v>
      </c>
      <c r="Q177" s="234"/>
      <c r="R177" s="1653" t="s">
        <v>179</v>
      </c>
      <c r="S177" s="455" t="s">
        <v>6060</v>
      </c>
      <c r="T177" s="455" t="s">
        <v>6061</v>
      </c>
      <c r="U177" s="1745" t="s">
        <v>705</v>
      </c>
      <c r="V177" s="1653"/>
      <c r="W177" s="743"/>
      <c r="X177" s="170"/>
      <c r="Y177" s="170"/>
      <c r="Z177" s="252"/>
    </row>
    <row r="178" spans="1:26" x14ac:dyDescent="0.2">
      <c r="A178" s="2885"/>
      <c r="B178" s="1653"/>
      <c r="C178" s="234"/>
      <c r="D178" s="234"/>
      <c r="E178" s="1653"/>
      <c r="F178" s="1625"/>
      <c r="G178" s="1625"/>
      <c r="H178" s="1652" t="s">
        <v>31</v>
      </c>
      <c r="I178" s="1625"/>
      <c r="J178" s="1653"/>
      <c r="K178" s="1653"/>
      <c r="L178" s="1653"/>
      <c r="M178" s="1653"/>
      <c r="N178" s="1653"/>
      <c r="O178" s="1653"/>
      <c r="P178" s="1652" t="s">
        <v>31</v>
      </c>
      <c r="Q178" s="234"/>
      <c r="R178" s="1653"/>
      <c r="S178" s="1653"/>
      <c r="T178" s="1653"/>
      <c r="U178" s="1653"/>
      <c r="V178" s="1653"/>
      <c r="W178" s="743"/>
      <c r="X178" s="170"/>
      <c r="Y178" s="170"/>
      <c r="Z178" s="252"/>
    </row>
    <row r="179" spans="1:26" x14ac:dyDescent="0.2">
      <c r="A179" s="1654"/>
      <c r="B179" s="1654"/>
      <c r="C179" s="237"/>
      <c r="D179" s="237"/>
      <c r="E179" s="1653"/>
      <c r="F179" s="1654"/>
      <c r="G179" s="1625"/>
      <c r="H179" s="1654"/>
      <c r="I179" s="1654"/>
      <c r="J179" s="1654"/>
      <c r="K179" s="792"/>
      <c r="L179" s="792"/>
      <c r="M179" s="1654"/>
      <c r="N179" s="1654"/>
      <c r="O179" s="1654"/>
      <c r="P179" s="1654"/>
      <c r="Q179" s="237"/>
      <c r="R179" s="1654"/>
      <c r="S179" s="1654"/>
      <c r="T179" s="1654"/>
      <c r="U179" s="1654"/>
      <c r="V179" s="1654"/>
      <c r="W179" s="792"/>
      <c r="X179" s="170"/>
      <c r="Y179" s="170"/>
      <c r="Z179" s="252"/>
    </row>
    <row r="180" spans="1:26" ht="30" x14ac:dyDescent="0.2">
      <c r="A180" s="2843" t="s">
        <v>6114</v>
      </c>
      <c r="B180" s="1625" t="s">
        <v>179</v>
      </c>
      <c r="C180" s="264" t="s">
        <v>179</v>
      </c>
      <c r="D180" s="234">
        <v>4113425</v>
      </c>
      <c r="E180" s="1653" t="s">
        <v>7</v>
      </c>
      <c r="F180" s="1625" t="s">
        <v>179</v>
      </c>
      <c r="G180" s="1625" t="s">
        <v>179</v>
      </c>
      <c r="H180" s="1652" t="s">
        <v>27</v>
      </c>
      <c r="I180" s="1625"/>
      <c r="J180" s="1653"/>
      <c r="K180" s="1625" t="s">
        <v>6057</v>
      </c>
      <c r="L180" s="1625" t="s">
        <v>6057</v>
      </c>
      <c r="M180" s="1625" t="s">
        <v>6058</v>
      </c>
      <c r="N180" s="1625" t="s">
        <v>6059</v>
      </c>
      <c r="O180" s="1653" t="s">
        <v>179</v>
      </c>
      <c r="P180" s="1652" t="s">
        <v>27</v>
      </c>
      <c r="Q180" s="234"/>
      <c r="R180" s="1653" t="s">
        <v>179</v>
      </c>
      <c r="S180" s="455" t="s">
        <v>6060</v>
      </c>
      <c r="T180" s="455" t="s">
        <v>6061</v>
      </c>
      <c r="U180" s="1745" t="s">
        <v>705</v>
      </c>
      <c r="V180" s="1653"/>
      <c r="W180" s="743"/>
      <c r="X180" s="170"/>
      <c r="Y180" s="170"/>
      <c r="Z180" s="252"/>
    </row>
    <row r="181" spans="1:26" x14ac:dyDescent="0.2">
      <c r="A181" s="2885"/>
      <c r="B181" s="1653"/>
      <c r="C181" s="234"/>
      <c r="D181" s="234"/>
      <c r="E181" s="1653"/>
      <c r="F181" s="1625"/>
      <c r="G181" s="1625"/>
      <c r="H181" s="1652" t="s">
        <v>31</v>
      </c>
      <c r="I181" s="1625"/>
      <c r="J181" s="1653"/>
      <c r="K181" s="1653"/>
      <c r="L181" s="1653"/>
      <c r="M181" s="1653"/>
      <c r="N181" s="1653"/>
      <c r="O181" s="1653"/>
      <c r="P181" s="1652" t="s">
        <v>31</v>
      </c>
      <c r="Q181" s="234"/>
      <c r="R181" s="1653"/>
      <c r="S181" s="1653"/>
      <c r="T181" s="1653"/>
      <c r="U181" s="1653"/>
      <c r="V181" s="1653"/>
      <c r="W181" s="743"/>
      <c r="X181" s="170"/>
      <c r="Y181" s="170"/>
      <c r="Z181" s="252"/>
    </row>
    <row r="182" spans="1:26" x14ac:dyDescent="0.2">
      <c r="A182" s="1640"/>
      <c r="B182" s="1654"/>
      <c r="C182" s="237"/>
      <c r="D182" s="237"/>
      <c r="E182" s="1653"/>
      <c r="F182" s="1640"/>
      <c r="G182" s="1625"/>
      <c r="H182" s="788"/>
      <c r="I182" s="1640"/>
      <c r="J182" s="1654"/>
      <c r="K182" s="792"/>
      <c r="L182" s="792"/>
      <c r="M182" s="1654"/>
      <c r="N182" s="1654"/>
      <c r="O182" s="1654"/>
      <c r="P182" s="788"/>
      <c r="Q182" s="237"/>
      <c r="R182" s="1654"/>
      <c r="S182" s="1654"/>
      <c r="T182" s="1654"/>
      <c r="U182" s="1654"/>
      <c r="V182" s="1654"/>
      <c r="W182" s="792"/>
      <c r="X182" s="170"/>
      <c r="Y182" s="170"/>
      <c r="Z182" s="252"/>
    </row>
    <row r="183" spans="1:26" ht="30" x14ac:dyDescent="0.2">
      <c r="A183" s="2843" t="s">
        <v>6115</v>
      </c>
      <c r="B183" s="1625" t="s">
        <v>179</v>
      </c>
      <c r="C183" s="264" t="s">
        <v>179</v>
      </c>
      <c r="D183" s="234">
        <v>2500000</v>
      </c>
      <c r="E183" s="1653" t="s">
        <v>7</v>
      </c>
      <c r="F183" s="1625" t="s">
        <v>179</v>
      </c>
      <c r="G183" s="1625" t="s">
        <v>179</v>
      </c>
      <c r="H183" s="1652" t="s">
        <v>27</v>
      </c>
      <c r="I183" s="1625"/>
      <c r="J183" s="1653"/>
      <c r="K183" s="1625" t="s">
        <v>6057</v>
      </c>
      <c r="L183" s="1625" t="s">
        <v>6057</v>
      </c>
      <c r="M183" s="1625" t="s">
        <v>6058</v>
      </c>
      <c r="N183" s="1625" t="s">
        <v>6059</v>
      </c>
      <c r="O183" s="1653" t="s">
        <v>179</v>
      </c>
      <c r="P183" s="1652" t="s">
        <v>27</v>
      </c>
      <c r="Q183" s="234"/>
      <c r="R183" s="1653" t="s">
        <v>179</v>
      </c>
      <c r="S183" s="455" t="s">
        <v>6060</v>
      </c>
      <c r="T183" s="455" t="s">
        <v>6061</v>
      </c>
      <c r="U183" s="1745" t="s">
        <v>705</v>
      </c>
      <c r="V183" s="1653"/>
      <c r="W183" s="743"/>
      <c r="X183" s="170"/>
      <c r="Y183" s="170"/>
      <c r="Z183" s="252"/>
    </row>
    <row r="184" spans="1:26" x14ac:dyDescent="0.2">
      <c r="A184" s="2885"/>
      <c r="B184" s="1653"/>
      <c r="C184" s="234"/>
      <c r="D184" s="234"/>
      <c r="E184" s="1653"/>
      <c r="F184" s="1625"/>
      <c r="G184" s="1625"/>
      <c r="H184" s="1652" t="s">
        <v>31</v>
      </c>
      <c r="I184" s="1625"/>
      <c r="J184" s="1653"/>
      <c r="K184" s="1653"/>
      <c r="L184" s="1653"/>
      <c r="M184" s="1653"/>
      <c r="N184" s="1653"/>
      <c r="O184" s="1653"/>
      <c r="P184" s="1652"/>
      <c r="Q184" s="234"/>
      <c r="R184" s="1653"/>
      <c r="S184" s="1653"/>
      <c r="T184" s="1653"/>
      <c r="U184" s="1653"/>
      <c r="V184" s="1653"/>
      <c r="W184" s="743"/>
      <c r="X184" s="170"/>
      <c r="Y184" s="170"/>
      <c r="Z184" s="252"/>
    </row>
    <row r="185" spans="1:26" x14ac:dyDescent="0.2">
      <c r="A185" s="1756"/>
      <c r="B185" s="1653"/>
      <c r="C185" s="234"/>
      <c r="D185" s="234"/>
      <c r="E185" s="1653"/>
      <c r="F185" s="1625"/>
      <c r="G185" s="1625"/>
      <c r="H185" s="1652"/>
      <c r="I185" s="1625"/>
      <c r="J185" s="1653"/>
      <c r="K185" s="743"/>
      <c r="L185" s="743"/>
      <c r="M185" s="1653"/>
      <c r="N185" s="1653"/>
      <c r="O185" s="1653"/>
      <c r="P185" s="1652"/>
      <c r="Q185" s="234"/>
      <c r="R185" s="1653"/>
      <c r="S185" s="1653"/>
      <c r="T185" s="1653"/>
      <c r="U185" s="1653"/>
      <c r="V185" s="1653"/>
      <c r="W185" s="743"/>
      <c r="X185" s="170"/>
      <c r="Y185" s="170"/>
      <c r="Z185" s="252"/>
    </row>
    <row r="186" spans="1:26" x14ac:dyDescent="0.2">
      <c r="A186" s="2886" t="s">
        <v>6116</v>
      </c>
      <c r="B186" s="1625" t="s">
        <v>179</v>
      </c>
      <c r="C186" s="264" t="s">
        <v>179</v>
      </c>
      <c r="D186" s="234">
        <v>4000000</v>
      </c>
      <c r="E186" s="1653" t="s">
        <v>7</v>
      </c>
      <c r="F186" s="1625" t="s">
        <v>179</v>
      </c>
      <c r="G186" s="1625" t="s">
        <v>179</v>
      </c>
      <c r="H186" s="1652" t="s">
        <v>27</v>
      </c>
      <c r="I186" s="1625"/>
      <c r="J186" s="1625"/>
      <c r="K186" s="1625" t="s">
        <v>179</v>
      </c>
      <c r="L186" s="1625" t="s">
        <v>179</v>
      </c>
      <c r="M186" s="1625" t="s">
        <v>179</v>
      </c>
      <c r="N186" s="1625" t="s">
        <v>179</v>
      </c>
      <c r="O186" s="1625" t="s">
        <v>179</v>
      </c>
      <c r="P186" s="1652" t="s">
        <v>27</v>
      </c>
      <c r="Q186" s="234"/>
      <c r="R186" s="1653" t="s">
        <v>179</v>
      </c>
      <c r="S186" s="1653" t="s">
        <v>179</v>
      </c>
      <c r="T186" s="1653" t="s">
        <v>179</v>
      </c>
      <c r="U186" s="1653" t="s">
        <v>179</v>
      </c>
      <c r="V186" s="1653"/>
      <c r="W186" s="743"/>
      <c r="X186" s="170"/>
      <c r="Y186" s="170"/>
      <c r="Z186" s="252"/>
    </row>
    <row r="187" spans="1:26" x14ac:dyDescent="0.2">
      <c r="A187" s="2885"/>
      <c r="B187" s="1653"/>
      <c r="C187" s="234"/>
      <c r="D187" s="234"/>
      <c r="E187" s="1653"/>
      <c r="F187" s="1625"/>
      <c r="G187" s="1625"/>
      <c r="H187" s="1652" t="s">
        <v>31</v>
      </c>
      <c r="I187" s="1625"/>
      <c r="J187" s="1653"/>
      <c r="K187" s="1653"/>
      <c r="L187" s="1653"/>
      <c r="M187" s="1653"/>
      <c r="N187" s="1653"/>
      <c r="O187" s="1653"/>
      <c r="P187" s="1652"/>
      <c r="Q187" s="234"/>
      <c r="R187" s="1653"/>
      <c r="S187" s="1653"/>
      <c r="T187" s="1653"/>
      <c r="U187" s="1653"/>
      <c r="V187" s="1653"/>
      <c r="W187" s="743"/>
      <c r="X187" s="170"/>
      <c r="Y187" s="170"/>
      <c r="Z187" s="252"/>
    </row>
    <row r="188" spans="1:26" x14ac:dyDescent="0.2">
      <c r="A188" s="1756"/>
      <c r="B188" s="1653"/>
      <c r="C188" s="234"/>
      <c r="D188" s="234"/>
      <c r="E188" s="1653"/>
      <c r="F188" s="1625"/>
      <c r="G188" s="1625"/>
      <c r="H188" s="1652"/>
      <c r="I188" s="1625"/>
      <c r="J188" s="1653"/>
      <c r="K188" s="743"/>
      <c r="L188" s="743"/>
      <c r="M188" s="1653"/>
      <c r="N188" s="1653"/>
      <c r="O188" s="1653"/>
      <c r="P188" s="1652"/>
      <c r="Q188" s="234"/>
      <c r="R188" s="1653"/>
      <c r="S188" s="1653"/>
      <c r="T188" s="1653"/>
      <c r="U188" s="1653"/>
      <c r="V188" s="1653"/>
      <c r="W188" s="743"/>
      <c r="X188" s="170"/>
      <c r="Y188" s="170"/>
      <c r="Z188" s="252"/>
    </row>
    <row r="189" spans="1:26" x14ac:dyDescent="0.2">
      <c r="A189" s="467" t="s">
        <v>144</v>
      </c>
      <c r="B189" s="1653"/>
      <c r="C189" s="234"/>
      <c r="D189" s="1757">
        <f>SUM(D177:D188)</f>
        <v>15613425</v>
      </c>
      <c r="E189" s="1653"/>
      <c r="F189" s="1625"/>
      <c r="G189" s="1653"/>
      <c r="H189" s="1652"/>
      <c r="I189" s="1625"/>
      <c r="J189" s="1653"/>
      <c r="K189" s="1653"/>
      <c r="L189" s="1653"/>
      <c r="M189" s="1653"/>
      <c r="N189" s="1653"/>
      <c r="O189" s="1653"/>
      <c r="P189" s="1652"/>
      <c r="Q189" s="234"/>
      <c r="R189" s="1653"/>
      <c r="S189" s="1653"/>
      <c r="T189" s="1653"/>
      <c r="U189" s="1653"/>
      <c r="V189" s="1653"/>
      <c r="W189" s="743"/>
      <c r="X189" s="170"/>
      <c r="Y189" s="170"/>
      <c r="Z189" s="252"/>
    </row>
    <row r="190" spans="1:26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170"/>
      <c r="Y190" s="170"/>
      <c r="Z190" s="252"/>
    </row>
    <row r="191" spans="1:26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170"/>
      <c r="Y191" s="170"/>
      <c r="Z191" s="252"/>
    </row>
    <row r="192" spans="1:26" x14ac:dyDescent="0.2">
      <c r="A192" s="2887" t="s">
        <v>6117</v>
      </c>
      <c r="B192" s="2887"/>
      <c r="C192" s="2887"/>
      <c r="D192" s="2887"/>
      <c r="E192" s="2887"/>
      <c r="F192" s="2887"/>
      <c r="G192" s="1768"/>
      <c r="H192" s="1749"/>
      <c r="I192" s="1749"/>
      <c r="J192" s="1749"/>
      <c r="K192" s="1749"/>
      <c r="L192" s="1749"/>
      <c r="M192" s="1749"/>
      <c r="N192" s="1749"/>
      <c r="O192" s="1749"/>
      <c r="P192" s="1749"/>
      <c r="Q192" s="1749"/>
      <c r="R192" s="1749"/>
      <c r="S192" s="1749"/>
      <c r="T192" s="1749"/>
      <c r="U192" s="1749"/>
      <c r="V192" s="1749"/>
      <c r="W192" s="1749"/>
      <c r="X192" s="170"/>
      <c r="Y192" s="170"/>
      <c r="Z192" s="252"/>
    </row>
    <row r="193" spans="1:26" x14ac:dyDescent="0.2">
      <c r="A193" s="1762" t="s">
        <v>4337</v>
      </c>
      <c r="B193" s="1763"/>
      <c r="C193" s="1764"/>
      <c r="D193" s="1764"/>
      <c r="E193" s="1764"/>
      <c r="F193" s="1764"/>
      <c r="G193" s="1764"/>
      <c r="H193" s="1749"/>
      <c r="I193" s="2888" t="s">
        <v>147</v>
      </c>
      <c r="J193" s="2889"/>
      <c r="K193" s="2851" t="s">
        <v>509</v>
      </c>
      <c r="L193" s="2839"/>
      <c r="M193" s="2840"/>
      <c r="N193" s="1749"/>
      <c r="O193" s="1749"/>
      <c r="P193" s="1749"/>
      <c r="Q193" s="1749"/>
      <c r="R193" s="1749"/>
      <c r="S193" s="1749"/>
      <c r="T193" s="1749"/>
      <c r="U193" s="1749"/>
      <c r="V193" s="1749"/>
      <c r="W193" s="1749"/>
      <c r="X193" s="170"/>
      <c r="Y193" s="170"/>
      <c r="Z193" s="252"/>
    </row>
    <row r="194" spans="1:26" ht="45" x14ac:dyDescent="0.2">
      <c r="A194" s="2861" t="s">
        <v>6118</v>
      </c>
      <c r="B194" s="2840"/>
      <c r="C194" s="2837" t="s">
        <v>149</v>
      </c>
      <c r="D194" s="2839"/>
      <c r="E194" s="2839"/>
      <c r="F194" s="2839"/>
      <c r="G194" s="2840"/>
      <c r="H194" s="1749"/>
      <c r="I194" s="2890"/>
      <c r="J194" s="2880"/>
      <c r="K194" s="1651" t="s">
        <v>150</v>
      </c>
      <c r="L194" s="1752" t="s">
        <v>151</v>
      </c>
      <c r="M194" s="1751"/>
      <c r="N194" s="1752" t="s">
        <v>152</v>
      </c>
      <c r="O194" s="1751"/>
      <c r="P194" s="1749"/>
      <c r="Q194" s="1752" t="s">
        <v>84</v>
      </c>
      <c r="R194" s="1750"/>
      <c r="S194" s="1750"/>
      <c r="T194" s="1751"/>
      <c r="U194" s="1636"/>
      <c r="V194" s="1629" t="s">
        <v>85</v>
      </c>
      <c r="W194" s="1636"/>
      <c r="X194" s="170"/>
      <c r="Y194" s="170"/>
      <c r="Z194" s="252"/>
    </row>
    <row r="195" spans="1:26" ht="60.75" thickBot="1" x14ac:dyDescent="0.25">
      <c r="A195" s="437" t="s">
        <v>512</v>
      </c>
      <c r="B195" s="453" t="s">
        <v>153</v>
      </c>
      <c r="C195" s="453" t="s">
        <v>154</v>
      </c>
      <c r="D195" s="453" t="s">
        <v>155</v>
      </c>
      <c r="E195" s="453" t="s">
        <v>156</v>
      </c>
      <c r="F195" s="453" t="s">
        <v>220</v>
      </c>
      <c r="G195" s="451" t="s">
        <v>483</v>
      </c>
      <c r="H195" s="453" t="s">
        <v>91</v>
      </c>
      <c r="I195" s="437" t="s">
        <v>92</v>
      </c>
      <c r="J195" s="437" t="s">
        <v>685</v>
      </c>
      <c r="K195" s="453" t="s">
        <v>159</v>
      </c>
      <c r="L195" s="453" t="s">
        <v>160</v>
      </c>
      <c r="M195" s="453" t="s">
        <v>161</v>
      </c>
      <c r="N195" s="453" t="s">
        <v>162</v>
      </c>
      <c r="O195" s="437" t="s">
        <v>685</v>
      </c>
      <c r="P195" s="453" t="s">
        <v>91</v>
      </c>
      <c r="Q195" s="437" t="s">
        <v>4325</v>
      </c>
      <c r="R195" s="437" t="s">
        <v>104</v>
      </c>
      <c r="S195" s="437" t="s">
        <v>165</v>
      </c>
      <c r="T195" s="457" t="s">
        <v>166</v>
      </c>
      <c r="U195" s="1630" t="s">
        <v>167</v>
      </c>
      <c r="V195" s="1651" t="s">
        <v>168</v>
      </c>
      <c r="W195" s="1629" t="s">
        <v>169</v>
      </c>
      <c r="X195" s="229" t="s">
        <v>112</v>
      </c>
      <c r="Y195" s="229" t="s">
        <v>113</v>
      </c>
      <c r="Z195" s="252"/>
    </row>
    <row r="196" spans="1:26" ht="15.75" thickTop="1" x14ac:dyDescent="0.2">
      <c r="A196" s="1753" t="s">
        <v>114</v>
      </c>
      <c r="B196" s="1625"/>
      <c r="C196" s="264"/>
      <c r="D196" s="264"/>
      <c r="E196" s="1625"/>
      <c r="F196" s="1625" t="s">
        <v>170</v>
      </c>
      <c r="G196" s="1625"/>
      <c r="H196" s="486" t="s">
        <v>27</v>
      </c>
      <c r="I196" s="1625" t="s">
        <v>171</v>
      </c>
      <c r="J196" s="1625" t="s">
        <v>116</v>
      </c>
      <c r="K196" s="1625" t="s">
        <v>5479</v>
      </c>
      <c r="L196" s="1627" t="s">
        <v>173</v>
      </c>
      <c r="M196" s="1627" t="s">
        <v>173</v>
      </c>
      <c r="N196" s="1627" t="s">
        <v>117</v>
      </c>
      <c r="O196" s="1627" t="s">
        <v>116</v>
      </c>
      <c r="P196" s="486" t="s">
        <v>27</v>
      </c>
      <c r="Q196" s="264"/>
      <c r="R196" s="1627" t="s">
        <v>117</v>
      </c>
      <c r="S196" s="1627" t="s">
        <v>116</v>
      </c>
      <c r="T196" s="1627" t="s">
        <v>693</v>
      </c>
      <c r="U196" s="1625"/>
      <c r="V196" s="1625"/>
      <c r="W196" s="455"/>
      <c r="X196" s="170"/>
      <c r="Y196" s="170"/>
      <c r="Z196" s="252"/>
    </row>
    <row r="197" spans="1:26" x14ac:dyDescent="0.2">
      <c r="A197" s="1640"/>
      <c r="B197" s="1653"/>
      <c r="C197" s="234"/>
      <c r="D197" s="234"/>
      <c r="E197" s="1653"/>
      <c r="F197" s="1625" t="s">
        <v>175</v>
      </c>
      <c r="G197" s="1653"/>
      <c r="H197" s="1652" t="s">
        <v>31</v>
      </c>
      <c r="I197" s="1625"/>
      <c r="J197" s="1653"/>
      <c r="K197" s="1653"/>
      <c r="L197" s="1653"/>
      <c r="M197" s="1653"/>
      <c r="N197" s="1653"/>
      <c r="O197" s="1653"/>
      <c r="P197" s="1652" t="s">
        <v>31</v>
      </c>
      <c r="Q197" s="234"/>
      <c r="R197" s="1653"/>
      <c r="S197" s="1653"/>
      <c r="T197" s="1653"/>
      <c r="U197" s="1625"/>
      <c r="V197" s="1625"/>
      <c r="W197" s="455"/>
      <c r="X197" s="170"/>
      <c r="Y197" s="170"/>
      <c r="Z197" s="252"/>
    </row>
    <row r="198" spans="1:26" ht="15.75" thickBot="1" x14ac:dyDescent="0.25">
      <c r="A198" s="746" t="s">
        <v>121</v>
      </c>
      <c r="B198" s="747"/>
      <c r="C198" s="748"/>
      <c r="D198" s="748"/>
      <c r="E198" s="747"/>
      <c r="F198" s="747"/>
      <c r="G198" s="747"/>
      <c r="H198" s="747"/>
      <c r="I198" s="747"/>
      <c r="J198" s="747"/>
      <c r="K198" s="749"/>
      <c r="L198" s="749"/>
      <c r="M198" s="747"/>
      <c r="N198" s="747"/>
      <c r="O198" s="747"/>
      <c r="P198" s="747"/>
      <c r="Q198" s="748"/>
      <c r="R198" s="747"/>
      <c r="S198" s="747"/>
      <c r="T198" s="747"/>
      <c r="U198" s="747"/>
      <c r="V198" s="747"/>
      <c r="W198" s="749"/>
      <c r="X198" s="170"/>
      <c r="Y198" s="170"/>
      <c r="Z198" s="252"/>
    </row>
    <row r="199" spans="1:26" ht="30" x14ac:dyDescent="0.2">
      <c r="A199" s="2883" t="s">
        <v>6119</v>
      </c>
      <c r="B199" s="1625" t="s">
        <v>179</v>
      </c>
      <c r="C199" s="264" t="s">
        <v>179</v>
      </c>
      <c r="D199" s="1821">
        <v>30000000</v>
      </c>
      <c r="E199" s="1653" t="s">
        <v>7</v>
      </c>
      <c r="F199" s="1625" t="s">
        <v>179</v>
      </c>
      <c r="G199" s="1625" t="s">
        <v>179</v>
      </c>
      <c r="H199" s="1652" t="s">
        <v>27</v>
      </c>
      <c r="I199" s="1625"/>
      <c r="J199" s="1653"/>
      <c r="K199" s="1625" t="s">
        <v>6057</v>
      </c>
      <c r="L199" s="1625" t="s">
        <v>6057</v>
      </c>
      <c r="M199" s="1625" t="s">
        <v>6058</v>
      </c>
      <c r="N199" s="1625" t="s">
        <v>6059</v>
      </c>
      <c r="O199" s="1653" t="s">
        <v>179</v>
      </c>
      <c r="P199" s="1652" t="s">
        <v>27</v>
      </c>
      <c r="Q199" s="234"/>
      <c r="R199" s="1653" t="s">
        <v>179</v>
      </c>
      <c r="S199" s="455" t="s">
        <v>6060</v>
      </c>
      <c r="T199" s="455" t="s">
        <v>6061</v>
      </c>
      <c r="U199" s="1745" t="s">
        <v>705</v>
      </c>
      <c r="V199" s="1653"/>
      <c r="W199" s="743"/>
      <c r="X199" s="170"/>
      <c r="Y199" s="170"/>
      <c r="Z199" s="252"/>
    </row>
    <row r="200" spans="1:26" x14ac:dyDescent="0.2">
      <c r="A200" s="2880"/>
      <c r="B200" s="1653"/>
      <c r="C200" s="234"/>
      <c r="D200" s="234"/>
      <c r="E200" s="1653"/>
      <c r="F200" s="1625"/>
      <c r="G200" s="1625"/>
      <c r="H200" s="1652" t="s">
        <v>31</v>
      </c>
      <c r="I200" s="1625"/>
      <c r="J200" s="1653"/>
      <c r="K200" s="1653"/>
      <c r="L200" s="1653"/>
      <c r="M200" s="1653"/>
      <c r="N200" s="1653"/>
      <c r="O200" s="1653"/>
      <c r="P200" s="1652" t="s">
        <v>31</v>
      </c>
      <c r="Q200" s="234"/>
      <c r="R200" s="1653"/>
      <c r="S200" s="1653"/>
      <c r="T200" s="1653"/>
      <c r="U200" s="1653"/>
      <c r="V200" s="1653"/>
      <c r="W200" s="743"/>
      <c r="X200" s="170"/>
      <c r="Y200" s="170"/>
      <c r="Z200" s="252"/>
    </row>
    <row r="201" spans="1:26" x14ac:dyDescent="0.2">
      <c r="A201" s="1654"/>
      <c r="B201" s="1654"/>
      <c r="C201" s="237"/>
      <c r="D201" s="237"/>
      <c r="E201" s="1653"/>
      <c r="F201" s="1654"/>
      <c r="G201" s="1625"/>
      <c r="H201" s="1654"/>
      <c r="I201" s="1654"/>
      <c r="J201" s="1654"/>
      <c r="K201" s="792"/>
      <c r="L201" s="792"/>
      <c r="M201" s="1654"/>
      <c r="N201" s="1654"/>
      <c r="O201" s="1654"/>
      <c r="P201" s="1654"/>
      <c r="Q201" s="237"/>
      <c r="R201" s="1654"/>
      <c r="S201" s="1654"/>
      <c r="T201" s="1654"/>
      <c r="U201" s="1654"/>
      <c r="V201" s="1654"/>
      <c r="W201" s="792"/>
      <c r="X201" s="170"/>
      <c r="Y201" s="170"/>
      <c r="Z201" s="252"/>
    </row>
    <row r="202" spans="1:26" ht="30" x14ac:dyDescent="0.2">
      <c r="A202" s="2879" t="s">
        <v>6120</v>
      </c>
      <c r="B202" s="1625" t="s">
        <v>179</v>
      </c>
      <c r="C202" s="264" t="s">
        <v>179</v>
      </c>
      <c r="D202" s="1821">
        <v>17000000</v>
      </c>
      <c r="E202" s="1653" t="s">
        <v>7</v>
      </c>
      <c r="F202" s="1625" t="s">
        <v>179</v>
      </c>
      <c r="G202" s="1625" t="s">
        <v>179</v>
      </c>
      <c r="H202" s="1652" t="s">
        <v>27</v>
      </c>
      <c r="I202" s="1625"/>
      <c r="J202" s="1653"/>
      <c r="K202" s="1625" t="s">
        <v>6057</v>
      </c>
      <c r="L202" s="1625" t="s">
        <v>6057</v>
      </c>
      <c r="M202" s="1625" t="s">
        <v>6058</v>
      </c>
      <c r="N202" s="1625" t="s">
        <v>6059</v>
      </c>
      <c r="O202" s="1653" t="s">
        <v>179</v>
      </c>
      <c r="P202" s="1652" t="s">
        <v>27</v>
      </c>
      <c r="Q202" s="234"/>
      <c r="R202" s="1653" t="s">
        <v>179</v>
      </c>
      <c r="S202" s="455" t="s">
        <v>6060</v>
      </c>
      <c r="T202" s="455" t="s">
        <v>6061</v>
      </c>
      <c r="U202" s="1745" t="s">
        <v>705</v>
      </c>
      <c r="V202" s="1653"/>
      <c r="W202" s="743"/>
      <c r="X202" s="170"/>
      <c r="Y202" s="170"/>
      <c r="Z202" s="252"/>
    </row>
    <row r="203" spans="1:26" x14ac:dyDescent="0.2">
      <c r="A203" s="2884"/>
      <c r="B203" s="1653"/>
      <c r="C203" s="234"/>
      <c r="D203" s="234"/>
      <c r="E203" s="1653"/>
      <c r="F203" s="1625"/>
      <c r="G203" s="1625"/>
      <c r="H203" s="1652" t="s">
        <v>31</v>
      </c>
      <c r="I203" s="1625"/>
      <c r="J203" s="1653"/>
      <c r="K203" s="1653"/>
      <c r="L203" s="1653"/>
      <c r="M203" s="1653"/>
      <c r="N203" s="1653"/>
      <c r="O203" s="1653"/>
      <c r="P203" s="1652" t="s">
        <v>31</v>
      </c>
      <c r="Q203" s="234"/>
      <c r="R203" s="1653"/>
      <c r="S203" s="1653"/>
      <c r="T203" s="1653"/>
      <c r="U203" s="1653"/>
      <c r="V203" s="1653"/>
      <c r="W203" s="743"/>
      <c r="X203" s="170"/>
      <c r="Y203" s="170"/>
      <c r="Z203" s="252"/>
    </row>
    <row r="204" spans="1:26" x14ac:dyDescent="0.2">
      <c r="A204" s="2880"/>
      <c r="B204" s="1654"/>
      <c r="C204" s="237"/>
      <c r="D204" s="237"/>
      <c r="E204" s="1653"/>
      <c r="F204" s="1640"/>
      <c r="G204" s="1625"/>
      <c r="H204" s="788"/>
      <c r="I204" s="1640"/>
      <c r="J204" s="1654"/>
      <c r="K204" s="792"/>
      <c r="L204" s="792"/>
      <c r="M204" s="1654"/>
      <c r="N204" s="1654"/>
      <c r="O204" s="1654"/>
      <c r="P204" s="788"/>
      <c r="Q204" s="237"/>
      <c r="R204" s="1654"/>
      <c r="S204" s="1654"/>
      <c r="T204" s="1654"/>
      <c r="U204" s="1654"/>
      <c r="V204" s="1654"/>
      <c r="W204" s="792"/>
      <c r="X204" s="170"/>
      <c r="Y204" s="170"/>
      <c r="Z204" s="252"/>
    </row>
    <row r="205" spans="1:26" ht="30" x14ac:dyDescent="0.2">
      <c r="A205" s="2879" t="s">
        <v>6121</v>
      </c>
      <c r="B205" s="1625" t="s">
        <v>179</v>
      </c>
      <c r="C205" s="264" t="s">
        <v>179</v>
      </c>
      <c r="D205" s="1821">
        <v>13000000</v>
      </c>
      <c r="E205" s="1653" t="s">
        <v>7</v>
      </c>
      <c r="F205" s="1625" t="s">
        <v>179</v>
      </c>
      <c r="G205" s="1625" t="s">
        <v>179</v>
      </c>
      <c r="H205" s="1652" t="s">
        <v>27</v>
      </c>
      <c r="I205" s="1625"/>
      <c r="J205" s="1653"/>
      <c r="K205" s="1625" t="s">
        <v>6057</v>
      </c>
      <c r="L205" s="1625" t="s">
        <v>6057</v>
      </c>
      <c r="M205" s="1625" t="s">
        <v>6058</v>
      </c>
      <c r="N205" s="1625" t="s">
        <v>6059</v>
      </c>
      <c r="O205" s="1653" t="s">
        <v>179</v>
      </c>
      <c r="P205" s="1652" t="s">
        <v>27</v>
      </c>
      <c r="Q205" s="234"/>
      <c r="R205" s="1653" t="s">
        <v>179</v>
      </c>
      <c r="S205" s="455" t="s">
        <v>6060</v>
      </c>
      <c r="T205" s="455" t="s">
        <v>6061</v>
      </c>
      <c r="U205" s="1745" t="s">
        <v>705</v>
      </c>
      <c r="V205" s="1653"/>
      <c r="W205" s="743"/>
      <c r="X205" s="170"/>
      <c r="Y205" s="170"/>
      <c r="Z205" s="252"/>
    </row>
    <row r="206" spans="1:26" x14ac:dyDescent="0.2">
      <c r="A206" s="2884"/>
      <c r="B206" s="1653"/>
      <c r="C206" s="234"/>
      <c r="D206" s="234"/>
      <c r="E206" s="1653"/>
      <c r="F206" s="1625"/>
      <c r="G206" s="1625"/>
      <c r="H206" s="1652" t="s">
        <v>31</v>
      </c>
      <c r="I206" s="1625"/>
      <c r="J206" s="1653"/>
      <c r="K206" s="1653"/>
      <c r="L206" s="1653"/>
      <c r="M206" s="1653"/>
      <c r="N206" s="1653"/>
      <c r="O206" s="1653"/>
      <c r="P206" s="1652"/>
      <c r="Q206" s="234"/>
      <c r="R206" s="1653"/>
      <c r="S206" s="1653"/>
      <c r="T206" s="1653"/>
      <c r="U206" s="1653"/>
      <c r="V206" s="1653"/>
      <c r="W206" s="743"/>
      <c r="X206" s="170"/>
      <c r="Y206" s="170"/>
      <c r="Z206" s="252"/>
    </row>
    <row r="207" spans="1:26" x14ac:dyDescent="0.2">
      <c r="A207" s="2880"/>
      <c r="B207" s="1653"/>
      <c r="C207" s="234"/>
      <c r="D207" s="234"/>
      <c r="E207" s="1653"/>
      <c r="F207" s="1625"/>
      <c r="G207" s="1625"/>
      <c r="H207" s="1652"/>
      <c r="I207" s="1625"/>
      <c r="J207" s="1653"/>
      <c r="K207" s="743"/>
      <c r="L207" s="743"/>
      <c r="M207" s="1653"/>
      <c r="N207" s="1653"/>
      <c r="O207" s="1653"/>
      <c r="P207" s="1652"/>
      <c r="Q207" s="234"/>
      <c r="R207" s="1653"/>
      <c r="S207" s="1653"/>
      <c r="T207" s="1653"/>
      <c r="U207" s="1653"/>
      <c r="V207" s="1653"/>
      <c r="W207" s="743"/>
      <c r="X207" s="170"/>
      <c r="Y207" s="170"/>
      <c r="Z207" s="252"/>
    </row>
    <row r="208" spans="1:26" x14ac:dyDescent="0.2">
      <c r="A208" s="2879" t="s">
        <v>6122</v>
      </c>
      <c r="B208" s="1625" t="s">
        <v>179</v>
      </c>
      <c r="C208" s="264" t="s">
        <v>179</v>
      </c>
      <c r="D208" s="1821">
        <v>5000000</v>
      </c>
      <c r="E208" s="1653" t="s">
        <v>7</v>
      </c>
      <c r="F208" s="1625" t="s">
        <v>179</v>
      </c>
      <c r="G208" s="1625" t="s">
        <v>179</v>
      </c>
      <c r="H208" s="1652" t="s">
        <v>27</v>
      </c>
      <c r="I208" s="1625"/>
      <c r="J208" s="1625"/>
      <c r="K208" s="1625" t="s">
        <v>179</v>
      </c>
      <c r="L208" s="1625" t="s">
        <v>179</v>
      </c>
      <c r="M208" s="1625" t="s">
        <v>179</v>
      </c>
      <c r="N208" s="1625" t="s">
        <v>179</v>
      </c>
      <c r="O208" s="1625" t="s">
        <v>179</v>
      </c>
      <c r="P208" s="1652" t="s">
        <v>27</v>
      </c>
      <c r="Q208" s="234"/>
      <c r="R208" s="1653" t="s">
        <v>179</v>
      </c>
      <c r="S208" s="1653" t="s">
        <v>179</v>
      </c>
      <c r="T208" s="1653" t="s">
        <v>179</v>
      </c>
      <c r="U208" s="1653" t="s">
        <v>179</v>
      </c>
      <c r="V208" s="1653"/>
      <c r="W208" s="743"/>
      <c r="X208" s="170"/>
      <c r="Y208" s="170"/>
      <c r="Z208" s="252"/>
    </row>
    <row r="209" spans="1:26" x14ac:dyDescent="0.2">
      <c r="A209" s="2884"/>
      <c r="B209" s="1653"/>
      <c r="C209" s="234"/>
      <c r="D209" s="234"/>
      <c r="E209" s="1653"/>
      <c r="F209" s="1625"/>
      <c r="G209" s="1625"/>
      <c r="H209" s="1652" t="s">
        <v>31</v>
      </c>
      <c r="I209" s="1625"/>
      <c r="J209" s="1653"/>
      <c r="K209" s="1653"/>
      <c r="L209" s="1653"/>
      <c r="M209" s="1653"/>
      <c r="N209" s="1653"/>
      <c r="O209" s="1653"/>
      <c r="P209" s="1652"/>
      <c r="Q209" s="234"/>
      <c r="R209" s="1653"/>
      <c r="S209" s="1653"/>
      <c r="T209" s="1653"/>
      <c r="U209" s="1653"/>
      <c r="V209" s="1653"/>
      <c r="W209" s="743"/>
      <c r="X209" s="170"/>
      <c r="Y209" s="170"/>
      <c r="Z209" s="252"/>
    </row>
    <row r="210" spans="1:26" x14ac:dyDescent="0.2">
      <c r="A210" s="1756"/>
      <c r="B210" s="1653"/>
      <c r="C210" s="234"/>
      <c r="D210" s="234"/>
      <c r="E210" s="1653"/>
      <c r="F210" s="1625"/>
      <c r="G210" s="1625"/>
      <c r="H210" s="1652"/>
      <c r="I210" s="1625"/>
      <c r="J210" s="1653"/>
      <c r="K210" s="743"/>
      <c r="L210" s="743"/>
      <c r="M210" s="1653"/>
      <c r="N210" s="1653"/>
      <c r="O210" s="1653"/>
      <c r="P210" s="1652"/>
      <c r="Q210" s="234"/>
      <c r="R210" s="1653"/>
      <c r="S210" s="1653"/>
      <c r="T210" s="1653"/>
      <c r="U210" s="1653"/>
      <c r="V210" s="1653"/>
      <c r="W210" s="743"/>
      <c r="X210" s="170"/>
      <c r="Y210" s="170"/>
      <c r="Z210" s="252"/>
    </row>
    <row r="211" spans="1:26" ht="30" x14ac:dyDescent="0.2">
      <c r="A211" s="2879" t="s">
        <v>6123</v>
      </c>
      <c r="B211" s="1625" t="s">
        <v>179</v>
      </c>
      <c r="C211" s="264" t="s">
        <v>179</v>
      </c>
      <c r="D211" s="1821">
        <v>3000000</v>
      </c>
      <c r="E211" s="1653" t="s">
        <v>7</v>
      </c>
      <c r="F211" s="1625" t="s">
        <v>179</v>
      </c>
      <c r="G211" s="1625" t="s">
        <v>179</v>
      </c>
      <c r="H211" s="1652" t="s">
        <v>27</v>
      </c>
      <c r="I211" s="1625"/>
      <c r="J211" s="1653"/>
      <c r="K211" s="1625" t="s">
        <v>6057</v>
      </c>
      <c r="L211" s="1625" t="s">
        <v>6057</v>
      </c>
      <c r="M211" s="1625" t="s">
        <v>6058</v>
      </c>
      <c r="N211" s="1625" t="s">
        <v>6059</v>
      </c>
      <c r="O211" s="1653" t="s">
        <v>179</v>
      </c>
      <c r="P211" s="1652" t="s">
        <v>27</v>
      </c>
      <c r="Q211" s="234"/>
      <c r="R211" s="1653" t="s">
        <v>179</v>
      </c>
      <c r="S211" s="455" t="s">
        <v>6060</v>
      </c>
      <c r="T211" s="455" t="s">
        <v>6061</v>
      </c>
      <c r="U211" s="1745" t="s">
        <v>705</v>
      </c>
      <c r="V211" s="1653"/>
      <c r="W211" s="743"/>
      <c r="X211" s="170"/>
      <c r="Y211" s="170"/>
      <c r="Z211" s="252"/>
    </row>
    <row r="212" spans="1:26" x14ac:dyDescent="0.2">
      <c r="A212" s="2880"/>
      <c r="B212" s="1653"/>
      <c r="C212" s="234"/>
      <c r="D212" s="234"/>
      <c r="E212" s="1653"/>
      <c r="F212" s="1625"/>
      <c r="G212" s="1625"/>
      <c r="H212" s="1652" t="s">
        <v>31</v>
      </c>
      <c r="I212" s="1625"/>
      <c r="J212" s="1653"/>
      <c r="K212" s="1653"/>
      <c r="L212" s="1653"/>
      <c r="M212" s="1653"/>
      <c r="N212" s="1653"/>
      <c r="O212" s="1653"/>
      <c r="P212" s="1652" t="s">
        <v>31</v>
      </c>
      <c r="Q212" s="234"/>
      <c r="R212" s="1653"/>
      <c r="S212" s="1653"/>
      <c r="T212" s="1653"/>
      <c r="U212" s="1653"/>
      <c r="V212" s="1653"/>
      <c r="W212" s="743"/>
      <c r="X212" s="170"/>
      <c r="Y212" s="170"/>
      <c r="Z212" s="252"/>
    </row>
    <row r="213" spans="1:26" x14ac:dyDescent="0.2">
      <c r="A213" s="1654"/>
      <c r="B213" s="1654"/>
      <c r="C213" s="237"/>
      <c r="D213" s="237"/>
      <c r="E213" s="1653"/>
      <c r="F213" s="1654"/>
      <c r="G213" s="1625"/>
      <c r="H213" s="1654"/>
      <c r="I213" s="1654"/>
      <c r="J213" s="1654"/>
      <c r="K213" s="792"/>
      <c r="L213" s="792"/>
      <c r="M213" s="1654"/>
      <c r="N213" s="1654"/>
      <c r="O213" s="1654"/>
      <c r="P213" s="1654"/>
      <c r="Q213" s="237"/>
      <c r="R213" s="1654"/>
      <c r="S213" s="1654"/>
      <c r="T213" s="1654"/>
      <c r="U213" s="1654"/>
      <c r="V213" s="1654"/>
      <c r="W213" s="792"/>
      <c r="X213" s="170"/>
      <c r="Y213" s="170"/>
      <c r="Z213" s="252"/>
    </row>
    <row r="214" spans="1:26" ht="30" x14ac:dyDescent="0.2">
      <c r="A214" s="2879" t="s">
        <v>6124</v>
      </c>
      <c r="B214" s="1625" t="s">
        <v>179</v>
      </c>
      <c r="C214" s="264" t="s">
        <v>179</v>
      </c>
      <c r="D214" s="1821">
        <v>10000000</v>
      </c>
      <c r="E214" s="1653" t="s">
        <v>7</v>
      </c>
      <c r="F214" s="1625" t="s">
        <v>179</v>
      </c>
      <c r="G214" s="1625" t="s">
        <v>179</v>
      </c>
      <c r="H214" s="1652" t="s">
        <v>27</v>
      </c>
      <c r="I214" s="1625"/>
      <c r="J214" s="1653"/>
      <c r="K214" s="1625" t="s">
        <v>6057</v>
      </c>
      <c r="L214" s="1625" t="s">
        <v>6057</v>
      </c>
      <c r="M214" s="1625" t="s">
        <v>6058</v>
      </c>
      <c r="N214" s="1625" t="s">
        <v>6059</v>
      </c>
      <c r="O214" s="1653" t="s">
        <v>179</v>
      </c>
      <c r="P214" s="1652" t="s">
        <v>27</v>
      </c>
      <c r="Q214" s="234"/>
      <c r="R214" s="1653" t="s">
        <v>179</v>
      </c>
      <c r="S214" s="455" t="s">
        <v>6060</v>
      </c>
      <c r="T214" s="455" t="s">
        <v>6061</v>
      </c>
      <c r="U214" s="1745" t="s">
        <v>705</v>
      </c>
      <c r="V214" s="1653"/>
      <c r="W214" s="743"/>
      <c r="X214" s="170"/>
      <c r="Y214" s="170"/>
      <c r="Z214" s="252"/>
    </row>
    <row r="215" spans="1:26" x14ac:dyDescent="0.2">
      <c r="A215" s="2880"/>
      <c r="B215" s="1653"/>
      <c r="C215" s="234"/>
      <c r="D215" s="234"/>
      <c r="E215" s="1653"/>
      <c r="F215" s="1625"/>
      <c r="G215" s="1625"/>
      <c r="H215" s="1652" t="s">
        <v>31</v>
      </c>
      <c r="I215" s="1625"/>
      <c r="J215" s="1653"/>
      <c r="K215" s="1653"/>
      <c r="L215" s="1653"/>
      <c r="M215" s="1653"/>
      <c r="N215" s="1653"/>
      <c r="O215" s="1653"/>
      <c r="P215" s="1652" t="s">
        <v>31</v>
      </c>
      <c r="Q215" s="234"/>
      <c r="R215" s="1653"/>
      <c r="S215" s="1653"/>
      <c r="T215" s="1653"/>
      <c r="U215" s="1653"/>
      <c r="V215" s="1653"/>
      <c r="W215" s="743"/>
      <c r="X215" s="170"/>
      <c r="Y215" s="170"/>
      <c r="Z215" s="252"/>
    </row>
    <row r="216" spans="1:26" x14ac:dyDescent="0.2">
      <c r="A216" s="1654"/>
      <c r="B216" s="1654"/>
      <c r="C216" s="237"/>
      <c r="D216" s="237"/>
      <c r="E216" s="1653"/>
      <c r="F216" s="1640"/>
      <c r="G216" s="1625"/>
      <c r="H216" s="788"/>
      <c r="I216" s="1640"/>
      <c r="J216" s="1654"/>
      <c r="K216" s="792"/>
      <c r="L216" s="792"/>
      <c r="M216" s="1654"/>
      <c r="N216" s="1654"/>
      <c r="O216" s="1654"/>
      <c r="P216" s="788"/>
      <c r="Q216" s="237"/>
      <c r="R216" s="1654"/>
      <c r="S216" s="1654"/>
      <c r="T216" s="1654"/>
      <c r="U216" s="1654"/>
      <c r="V216" s="1654"/>
      <c r="W216" s="792"/>
      <c r="X216" s="170"/>
      <c r="Y216" s="170"/>
      <c r="Z216" s="252"/>
    </row>
    <row r="217" spans="1:26" ht="30" x14ac:dyDescent="0.2">
      <c r="A217" s="2879" t="s">
        <v>6125</v>
      </c>
      <c r="B217" s="1625" t="s">
        <v>179</v>
      </c>
      <c r="C217" s="264" t="s">
        <v>179</v>
      </c>
      <c r="D217" s="1821">
        <v>500000</v>
      </c>
      <c r="E217" s="1653" t="s">
        <v>7</v>
      </c>
      <c r="F217" s="1625" t="s">
        <v>179</v>
      </c>
      <c r="G217" s="1625" t="s">
        <v>179</v>
      </c>
      <c r="H217" s="1652" t="s">
        <v>27</v>
      </c>
      <c r="I217" s="1625"/>
      <c r="J217" s="1653"/>
      <c r="K217" s="1625" t="s">
        <v>6057</v>
      </c>
      <c r="L217" s="1625" t="s">
        <v>6057</v>
      </c>
      <c r="M217" s="1625" t="s">
        <v>6058</v>
      </c>
      <c r="N217" s="1625" t="s">
        <v>6059</v>
      </c>
      <c r="O217" s="1653" t="s">
        <v>179</v>
      </c>
      <c r="P217" s="1652" t="s">
        <v>27</v>
      </c>
      <c r="Q217" s="234"/>
      <c r="R217" s="1653" t="s">
        <v>179</v>
      </c>
      <c r="S217" s="455" t="s">
        <v>6060</v>
      </c>
      <c r="T217" s="455" t="s">
        <v>6061</v>
      </c>
      <c r="U217" s="1745" t="s">
        <v>705</v>
      </c>
      <c r="V217" s="1653"/>
      <c r="W217" s="743"/>
      <c r="X217" s="170"/>
      <c r="Y217" s="170"/>
      <c r="Z217" s="252"/>
    </row>
    <row r="218" spans="1:26" x14ac:dyDescent="0.2">
      <c r="A218" s="2880"/>
      <c r="B218" s="1653"/>
      <c r="C218" s="234"/>
      <c r="D218" s="234"/>
      <c r="E218" s="1653"/>
      <c r="F218" s="1625"/>
      <c r="G218" s="1625"/>
      <c r="H218" s="1652" t="s">
        <v>31</v>
      </c>
      <c r="I218" s="1625"/>
      <c r="J218" s="1653"/>
      <c r="K218" s="1653"/>
      <c r="L218" s="1653"/>
      <c r="M218" s="1653"/>
      <c r="N218" s="1653"/>
      <c r="O218" s="1653"/>
      <c r="P218" s="1652"/>
      <c r="Q218" s="234"/>
      <c r="R218" s="1653"/>
      <c r="S218" s="1653"/>
      <c r="T218" s="1653"/>
      <c r="U218" s="1653"/>
      <c r="V218" s="1653"/>
      <c r="W218" s="743"/>
      <c r="X218" s="170"/>
      <c r="Y218" s="170"/>
      <c r="Z218" s="252"/>
    </row>
    <row r="219" spans="1:26" x14ac:dyDescent="0.2">
      <c r="A219" s="731"/>
      <c r="B219" s="1653"/>
      <c r="C219" s="234"/>
      <c r="D219" s="234"/>
      <c r="E219" s="1653"/>
      <c r="F219" s="1625"/>
      <c r="G219" s="1625"/>
      <c r="H219" s="1652"/>
      <c r="I219" s="1625"/>
      <c r="J219" s="1653"/>
      <c r="K219" s="743"/>
      <c r="L219" s="743"/>
      <c r="M219" s="1653"/>
      <c r="N219" s="1653"/>
      <c r="O219" s="1653"/>
      <c r="P219" s="1652"/>
      <c r="Q219" s="234"/>
      <c r="R219" s="1653"/>
      <c r="S219" s="1653"/>
      <c r="T219" s="1653"/>
      <c r="U219" s="1653"/>
      <c r="V219" s="1653"/>
      <c r="W219" s="743"/>
      <c r="X219" s="170"/>
      <c r="Y219" s="170"/>
      <c r="Z219" s="252"/>
    </row>
    <row r="220" spans="1:26" ht="30" x14ac:dyDescent="0.2">
      <c r="A220" s="2879" t="s">
        <v>6126</v>
      </c>
      <c r="B220" s="1625" t="s">
        <v>179</v>
      </c>
      <c r="C220" s="264" t="s">
        <v>179</v>
      </c>
      <c r="D220" s="234">
        <v>2000000</v>
      </c>
      <c r="E220" s="1653" t="s">
        <v>7</v>
      </c>
      <c r="F220" s="1625" t="s">
        <v>179</v>
      </c>
      <c r="G220" s="1625" t="s">
        <v>179</v>
      </c>
      <c r="H220" s="1652" t="s">
        <v>27</v>
      </c>
      <c r="I220" s="1625"/>
      <c r="J220" s="1625"/>
      <c r="K220" s="1625" t="s">
        <v>6057</v>
      </c>
      <c r="L220" s="1625" t="s">
        <v>6057</v>
      </c>
      <c r="M220" s="1625" t="s">
        <v>6058</v>
      </c>
      <c r="N220" s="1625" t="s">
        <v>6059</v>
      </c>
      <c r="O220" s="1653" t="s">
        <v>179</v>
      </c>
      <c r="P220" s="1652" t="s">
        <v>27</v>
      </c>
      <c r="Q220" s="234"/>
      <c r="R220" s="1653" t="s">
        <v>179</v>
      </c>
      <c r="S220" s="455" t="s">
        <v>6060</v>
      </c>
      <c r="T220" s="455" t="s">
        <v>6061</v>
      </c>
      <c r="U220" s="1745" t="s">
        <v>705</v>
      </c>
      <c r="V220" s="1653"/>
      <c r="W220" s="743"/>
      <c r="X220" s="170"/>
      <c r="Y220" s="170"/>
      <c r="Z220" s="252"/>
    </row>
    <row r="221" spans="1:26" x14ac:dyDescent="0.2">
      <c r="A221" s="2880"/>
      <c r="B221" s="1653"/>
      <c r="C221" s="234"/>
      <c r="D221" s="234"/>
      <c r="E221" s="1653"/>
      <c r="F221" s="1625"/>
      <c r="G221" s="1625"/>
      <c r="H221" s="1652" t="s">
        <v>31</v>
      </c>
      <c r="I221" s="1625"/>
      <c r="J221" s="1653"/>
      <c r="K221" s="1653"/>
      <c r="L221" s="1653"/>
      <c r="M221" s="1653"/>
      <c r="N221" s="1653"/>
      <c r="O221" s="1653"/>
      <c r="P221" s="1652" t="s">
        <v>31</v>
      </c>
      <c r="Q221" s="234"/>
      <c r="R221" s="1653"/>
      <c r="S221" s="1653"/>
      <c r="T221" s="1653"/>
      <c r="U221" s="1653"/>
      <c r="V221" s="1653"/>
      <c r="W221" s="743"/>
      <c r="X221" s="170"/>
      <c r="Y221" s="170"/>
      <c r="Z221" s="252"/>
    </row>
    <row r="222" spans="1:26" x14ac:dyDescent="0.2">
      <c r="A222" s="731"/>
      <c r="B222" s="1653"/>
      <c r="C222" s="234"/>
      <c r="D222" s="234"/>
      <c r="E222" s="1653"/>
      <c r="F222" s="1625"/>
      <c r="G222" s="1625"/>
      <c r="H222" s="1652"/>
      <c r="I222" s="1625"/>
      <c r="J222" s="1653"/>
      <c r="K222" s="792"/>
      <c r="L222" s="792"/>
      <c r="M222" s="1654"/>
      <c r="N222" s="1654"/>
      <c r="O222" s="1654"/>
      <c r="P222" s="1654"/>
      <c r="Q222" s="237"/>
      <c r="R222" s="1654"/>
      <c r="S222" s="1654"/>
      <c r="T222" s="1654"/>
      <c r="U222" s="1654"/>
      <c r="V222" s="1653"/>
      <c r="W222" s="743"/>
      <c r="X222" s="170"/>
      <c r="Y222" s="170"/>
      <c r="Z222" s="252"/>
    </row>
    <row r="223" spans="1:26" ht="30" x14ac:dyDescent="0.2">
      <c r="A223" s="2879" t="s">
        <v>6127</v>
      </c>
      <c r="B223" s="1625" t="s">
        <v>179</v>
      </c>
      <c r="C223" s="264" t="s">
        <v>179</v>
      </c>
      <c r="D223" s="234">
        <v>2000000</v>
      </c>
      <c r="E223" s="1653" t="s">
        <v>7</v>
      </c>
      <c r="F223" s="1625" t="s">
        <v>179</v>
      </c>
      <c r="G223" s="1625" t="s">
        <v>179</v>
      </c>
      <c r="H223" s="1652" t="s">
        <v>27</v>
      </c>
      <c r="I223" s="1625"/>
      <c r="J223" s="1625"/>
      <c r="K223" s="1625" t="s">
        <v>6057</v>
      </c>
      <c r="L223" s="1625" t="s">
        <v>6057</v>
      </c>
      <c r="M223" s="1625" t="s">
        <v>6058</v>
      </c>
      <c r="N223" s="1625" t="s">
        <v>6059</v>
      </c>
      <c r="O223" s="1653" t="s">
        <v>179</v>
      </c>
      <c r="P223" s="1652" t="s">
        <v>27</v>
      </c>
      <c r="Q223" s="234"/>
      <c r="R223" s="1653" t="s">
        <v>179</v>
      </c>
      <c r="S223" s="455" t="s">
        <v>6060</v>
      </c>
      <c r="T223" s="455" t="s">
        <v>6061</v>
      </c>
      <c r="U223" s="1745" t="s">
        <v>705</v>
      </c>
      <c r="V223" s="1653"/>
      <c r="W223" s="743"/>
      <c r="X223" s="170"/>
      <c r="Y223" s="170"/>
      <c r="Z223" s="252"/>
    </row>
    <row r="224" spans="1:26" x14ac:dyDescent="0.2">
      <c r="A224" s="2880"/>
      <c r="B224" s="1653"/>
      <c r="C224" s="234"/>
      <c r="D224" s="234"/>
      <c r="E224" s="1653"/>
      <c r="F224" s="1625"/>
      <c r="G224" s="1625"/>
      <c r="H224" s="1652" t="s">
        <v>31</v>
      </c>
      <c r="I224" s="1625"/>
      <c r="J224" s="1653"/>
      <c r="K224" s="1653"/>
      <c r="L224" s="1653"/>
      <c r="M224" s="1653"/>
      <c r="N224" s="1653"/>
      <c r="O224" s="1653"/>
      <c r="P224" s="1652" t="s">
        <v>31</v>
      </c>
      <c r="Q224" s="234"/>
      <c r="R224" s="1653"/>
      <c r="S224" s="1653"/>
      <c r="T224" s="1653"/>
      <c r="U224" s="1653"/>
      <c r="V224" s="1653"/>
      <c r="W224" s="743"/>
      <c r="X224" s="170"/>
      <c r="Y224" s="170"/>
      <c r="Z224" s="252"/>
    </row>
    <row r="225" spans="1:27" x14ac:dyDescent="0.2">
      <c r="A225" s="731"/>
      <c r="B225" s="1653"/>
      <c r="C225" s="234"/>
      <c r="D225" s="234"/>
      <c r="E225" s="1653"/>
      <c r="F225" s="1625"/>
      <c r="G225" s="1625"/>
      <c r="H225" s="1652"/>
      <c r="I225" s="1625"/>
      <c r="J225" s="1653"/>
      <c r="K225" s="743"/>
      <c r="L225" s="743"/>
      <c r="M225" s="1653"/>
      <c r="N225" s="1653"/>
      <c r="O225" s="1653"/>
      <c r="P225" s="1652"/>
      <c r="Q225" s="234"/>
      <c r="R225" s="1653"/>
      <c r="S225" s="1653"/>
      <c r="T225" s="1653"/>
      <c r="U225" s="1653"/>
      <c r="V225" s="1653"/>
      <c r="W225" s="743"/>
      <c r="X225" s="170"/>
      <c r="Y225" s="170"/>
      <c r="Z225" s="252"/>
    </row>
    <row r="226" spans="1:27" x14ac:dyDescent="0.2">
      <c r="A226" s="467" t="s">
        <v>144</v>
      </c>
      <c r="B226" s="1653"/>
      <c r="C226" s="234"/>
      <c r="D226" s="1757">
        <f>SUM(D199:D225)</f>
        <v>82500000</v>
      </c>
      <c r="E226" s="1653"/>
      <c r="F226" s="1625"/>
      <c r="G226" s="1653"/>
      <c r="H226" s="1652"/>
      <c r="I226" s="1625"/>
      <c r="J226" s="1653"/>
      <c r="K226" s="1653"/>
      <c r="L226" s="1653"/>
      <c r="M226" s="1653"/>
      <c r="N226" s="1653"/>
      <c r="O226" s="1653"/>
      <c r="P226" s="1652"/>
      <c r="Q226" s="234"/>
      <c r="R226" s="1653"/>
      <c r="S226" s="1653"/>
      <c r="T226" s="1653"/>
      <c r="U226" s="1653"/>
      <c r="V226" s="1653"/>
      <c r="W226" s="743"/>
      <c r="X226" s="170"/>
      <c r="Y226" s="170"/>
      <c r="Z226" s="252"/>
    </row>
    <row r="227" spans="1:27" x14ac:dyDescent="0.2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spans="1:27" s="252" customFormat="1" x14ac:dyDescent="0.2">
      <c r="V228" s="64"/>
    </row>
    <row r="229" spans="1:27" s="252" customFormat="1" x14ac:dyDescent="0.2">
      <c r="F229" s="2881"/>
      <c r="G229" s="2881"/>
      <c r="I229" s="2882" t="s">
        <v>6128</v>
      </c>
      <c r="J229" s="2882"/>
      <c r="K229" s="2882"/>
      <c r="L229" s="2882"/>
      <c r="M229" s="2882"/>
      <c r="N229" s="2882"/>
      <c r="O229" s="2882"/>
      <c r="P229" s="2882"/>
      <c r="Q229" s="2882"/>
      <c r="R229" s="2882"/>
      <c r="S229" s="2882"/>
      <c r="T229" s="2882"/>
      <c r="V229" s="64"/>
    </row>
    <row r="230" spans="1:27" s="252" customFormat="1" ht="30" x14ac:dyDescent="0.2">
      <c r="A230" s="561" t="s">
        <v>6380</v>
      </c>
      <c r="B230" s="561"/>
      <c r="C230" s="561"/>
      <c r="F230" s="119"/>
      <c r="G230" s="119"/>
      <c r="I230" s="1772"/>
      <c r="J230" s="1772"/>
      <c r="K230" s="1772"/>
      <c r="L230" s="1772"/>
      <c r="M230" s="1772"/>
      <c r="N230" s="1772"/>
      <c r="O230" s="1772"/>
      <c r="P230" s="1772"/>
      <c r="Q230" s="1772"/>
      <c r="R230" s="1772"/>
      <c r="S230" s="1772"/>
      <c r="T230" s="1772"/>
      <c r="V230" s="64"/>
    </row>
    <row r="231" spans="1:27" s="252" customFormat="1" ht="25.5" customHeight="1" x14ac:dyDescent="0.2">
      <c r="A231" s="2861" t="s">
        <v>656</v>
      </c>
      <c r="B231" s="2861"/>
      <c r="C231" s="64"/>
      <c r="D231" s="64"/>
      <c r="E231" s="64"/>
      <c r="F231" s="64"/>
      <c r="G231" s="64"/>
      <c r="H231" s="64"/>
      <c r="I231" s="64"/>
      <c r="J231" s="2845" t="s">
        <v>147</v>
      </c>
      <c r="K231" s="2846"/>
      <c r="L231" s="2851" t="s">
        <v>509</v>
      </c>
      <c r="M231" s="2852"/>
      <c r="N231" s="2853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</row>
    <row r="232" spans="1:27" s="252" customFormat="1" ht="45" x14ac:dyDescent="0.2">
      <c r="A232" s="2841" t="s">
        <v>6021</v>
      </c>
      <c r="B232" s="2838"/>
      <c r="C232" s="2837" t="s">
        <v>215</v>
      </c>
      <c r="D232" s="2841"/>
      <c r="E232" s="2841"/>
      <c r="F232" s="2841"/>
      <c r="G232" s="2841"/>
      <c r="H232" s="2838"/>
      <c r="I232" s="1773"/>
      <c r="J232" s="2847"/>
      <c r="K232" s="2848"/>
      <c r="L232" s="1651" t="s">
        <v>150</v>
      </c>
      <c r="M232" s="2837" t="s">
        <v>151</v>
      </c>
      <c r="N232" s="2838"/>
      <c r="O232" s="2837" t="s">
        <v>152</v>
      </c>
      <c r="P232" s="2838"/>
      <c r="Q232" s="87"/>
      <c r="R232" s="2837" t="s">
        <v>84</v>
      </c>
      <c r="S232" s="2841"/>
      <c r="T232" s="2841"/>
      <c r="U232" s="2838"/>
      <c r="V232" s="2837" t="s">
        <v>85</v>
      </c>
      <c r="W232" s="2841"/>
      <c r="X232" s="2841"/>
      <c r="Y232" s="2838"/>
    </row>
    <row r="233" spans="1:27" s="252" customFormat="1" ht="45.75" thickBot="1" x14ac:dyDescent="0.25">
      <c r="A233" s="1651" t="s">
        <v>512</v>
      </c>
      <c r="B233" s="506" t="s">
        <v>153</v>
      </c>
      <c r="C233" s="451" t="s">
        <v>217</v>
      </c>
      <c r="D233" s="451" t="s">
        <v>218</v>
      </c>
      <c r="E233" s="451" t="s">
        <v>156</v>
      </c>
      <c r="F233" s="451" t="s">
        <v>219</v>
      </c>
      <c r="G233" s="451" t="s">
        <v>220</v>
      </c>
      <c r="H233" s="451" t="s">
        <v>483</v>
      </c>
      <c r="I233" s="451" t="s">
        <v>91</v>
      </c>
      <c r="J233" s="437" t="s">
        <v>92</v>
      </c>
      <c r="K233" s="437" t="s">
        <v>685</v>
      </c>
      <c r="L233" s="453" t="s">
        <v>159</v>
      </c>
      <c r="M233" s="453" t="s">
        <v>160</v>
      </c>
      <c r="N233" s="453" t="s">
        <v>161</v>
      </c>
      <c r="O233" s="453" t="s">
        <v>162</v>
      </c>
      <c r="P233" s="437" t="s">
        <v>685</v>
      </c>
      <c r="Q233" s="451" t="s">
        <v>91</v>
      </c>
      <c r="R233" s="437" t="s">
        <v>4325</v>
      </c>
      <c r="S233" s="437" t="s">
        <v>104</v>
      </c>
      <c r="T233" s="457" t="s">
        <v>221</v>
      </c>
      <c r="U233" s="1651" t="s">
        <v>166</v>
      </c>
      <c r="V233" s="453" t="s">
        <v>108</v>
      </c>
      <c r="W233" s="453" t="s">
        <v>222</v>
      </c>
      <c r="X233" s="453" t="s">
        <v>223</v>
      </c>
      <c r="Y233" s="1651" t="s">
        <v>111</v>
      </c>
      <c r="Z233" s="229" t="s">
        <v>112</v>
      </c>
      <c r="AA233" s="229" t="s">
        <v>113</v>
      </c>
    </row>
    <row r="234" spans="1:27" s="252" customFormat="1" ht="45.75" thickTop="1" x14ac:dyDescent="0.2">
      <c r="A234" s="1744" t="s">
        <v>114</v>
      </c>
      <c r="B234" s="1059"/>
      <c r="C234" s="1645"/>
      <c r="D234" s="1645"/>
      <c r="E234" s="1645"/>
      <c r="F234" s="345"/>
      <c r="G234" s="1645" t="s">
        <v>170</v>
      </c>
      <c r="H234" s="1645"/>
      <c r="I234" s="165" t="s">
        <v>27</v>
      </c>
      <c r="J234" s="1627" t="s">
        <v>171</v>
      </c>
      <c r="K234" s="1627" t="s">
        <v>116</v>
      </c>
      <c r="L234" s="1627" t="s">
        <v>117</v>
      </c>
      <c r="M234" s="1627" t="s">
        <v>1705</v>
      </c>
      <c r="N234" s="1627" t="s">
        <v>173</v>
      </c>
      <c r="O234" s="1627" t="s">
        <v>171</v>
      </c>
      <c r="P234" s="1627" t="s">
        <v>116</v>
      </c>
      <c r="Q234" s="486" t="s">
        <v>27</v>
      </c>
      <c r="R234" s="1625"/>
      <c r="S234" s="1627" t="s">
        <v>225</v>
      </c>
      <c r="T234" s="455" t="s">
        <v>116</v>
      </c>
      <c r="U234" s="741" t="s">
        <v>693</v>
      </c>
      <c r="V234" s="1745"/>
      <c r="W234" s="1625"/>
      <c r="X234" s="1625"/>
      <c r="Y234" s="1653"/>
      <c r="Z234" s="170"/>
      <c r="AA234" s="170"/>
    </row>
    <row r="235" spans="1:27" s="252" customFormat="1" x14ac:dyDescent="0.2">
      <c r="A235" s="216"/>
      <c r="B235" s="1659"/>
      <c r="C235" s="1659"/>
      <c r="D235" s="1659"/>
      <c r="E235" s="1659"/>
      <c r="F235" s="244"/>
      <c r="G235" s="1645" t="s">
        <v>175</v>
      </c>
      <c r="H235" s="1659"/>
      <c r="I235" s="168" t="s">
        <v>31</v>
      </c>
      <c r="J235" s="1645"/>
      <c r="K235" s="1659"/>
      <c r="L235" s="1659"/>
      <c r="M235" s="1659"/>
      <c r="N235" s="1659"/>
      <c r="O235" s="1659"/>
      <c r="P235" s="1659"/>
      <c r="Q235" s="168" t="s">
        <v>31</v>
      </c>
      <c r="R235" s="244"/>
      <c r="S235" s="1659"/>
      <c r="T235" s="255"/>
      <c r="U235" s="255"/>
      <c r="V235" s="261"/>
      <c r="W235" s="1659"/>
      <c r="X235" s="1659"/>
      <c r="Y235" s="1659"/>
      <c r="Z235" s="170"/>
      <c r="AA235" s="170"/>
    </row>
    <row r="236" spans="1:27" s="252" customFormat="1" ht="15.75" thickBot="1" x14ac:dyDescent="0.25">
      <c r="A236" s="1028" t="s">
        <v>121</v>
      </c>
      <c r="B236" s="400"/>
      <c r="C236" s="400"/>
      <c r="D236" s="400"/>
      <c r="E236" s="400"/>
      <c r="F236" s="1061"/>
      <c r="G236" s="400"/>
      <c r="H236" s="400"/>
      <c r="I236" s="400"/>
      <c r="J236" s="400"/>
      <c r="K236" s="400"/>
      <c r="L236" s="544"/>
      <c r="M236" s="544"/>
      <c r="N236" s="400"/>
      <c r="O236" s="400"/>
      <c r="P236" s="400"/>
      <c r="Q236" s="400"/>
      <c r="R236" s="399"/>
      <c r="S236" s="400"/>
      <c r="T236" s="544"/>
      <c r="U236" s="544"/>
      <c r="V236" s="1062"/>
      <c r="W236" s="400"/>
      <c r="X236" s="400"/>
      <c r="Y236" s="170"/>
      <c r="Z236" s="170"/>
      <c r="AA236" s="170"/>
    </row>
    <row r="237" spans="1:27" s="252" customFormat="1" ht="30" x14ac:dyDescent="0.2">
      <c r="A237" s="2872" t="s">
        <v>6129</v>
      </c>
      <c r="B237" s="1646" t="s">
        <v>5</v>
      </c>
      <c r="C237" s="1646" t="s">
        <v>6130</v>
      </c>
      <c r="D237" s="1645" t="s">
        <v>6</v>
      </c>
      <c r="E237" s="1646" t="s">
        <v>7</v>
      </c>
      <c r="F237" s="1747">
        <v>3000000</v>
      </c>
      <c r="G237" s="1645" t="s">
        <v>179</v>
      </c>
      <c r="H237" s="1645" t="s">
        <v>1711</v>
      </c>
      <c r="I237" s="168" t="s">
        <v>27</v>
      </c>
      <c r="J237" s="1625" t="s">
        <v>6023</v>
      </c>
      <c r="K237" s="1625" t="s">
        <v>6023</v>
      </c>
      <c r="L237" s="1656" t="s">
        <v>6024</v>
      </c>
      <c r="M237" s="1656" t="s">
        <v>6025</v>
      </c>
      <c r="N237" s="1627" t="s">
        <v>6026</v>
      </c>
      <c r="O237" s="1653"/>
      <c r="P237" s="1653"/>
      <c r="Q237" s="168" t="s">
        <v>27</v>
      </c>
      <c r="R237" s="345"/>
      <c r="S237" s="1625" t="s">
        <v>179</v>
      </c>
      <c r="T237" s="346"/>
      <c r="U237" s="346"/>
      <c r="V237" s="1745" t="s">
        <v>705</v>
      </c>
      <c r="W237" s="1645"/>
      <c r="X237" s="1645"/>
      <c r="Y237" s="1659"/>
      <c r="Z237" s="170"/>
      <c r="AA237" s="170"/>
    </row>
    <row r="238" spans="1:27" s="252" customFormat="1" x14ac:dyDescent="0.2">
      <c r="A238" s="2873"/>
      <c r="B238" s="1646"/>
      <c r="C238" s="1646"/>
      <c r="D238" s="1645"/>
      <c r="E238" s="1646"/>
      <c r="F238" s="1747"/>
      <c r="G238" s="1645"/>
      <c r="H238" s="1645"/>
      <c r="I238" s="168" t="s">
        <v>31</v>
      </c>
      <c r="J238" s="1645"/>
      <c r="K238" s="1645"/>
      <c r="L238" s="1645"/>
      <c r="M238" s="1645"/>
      <c r="N238" s="1645"/>
      <c r="O238" s="1645"/>
      <c r="P238" s="1645"/>
      <c r="Q238" s="168" t="s">
        <v>31</v>
      </c>
      <c r="R238" s="348"/>
      <c r="S238" s="1645"/>
      <c r="T238" s="346"/>
      <c r="U238" s="346"/>
      <c r="V238" s="1748"/>
      <c r="W238" s="1645"/>
      <c r="X238" s="1645"/>
      <c r="Y238" s="1659"/>
      <c r="Z238" s="170"/>
      <c r="AA238" s="170"/>
    </row>
    <row r="239" spans="1:27" s="252" customFormat="1" x14ac:dyDescent="0.2">
      <c r="A239" s="1645"/>
      <c r="B239" s="1646"/>
      <c r="C239" s="1646"/>
      <c r="D239" s="1645"/>
      <c r="E239" s="1646"/>
      <c r="F239" s="1747"/>
      <c r="G239" s="1645"/>
      <c r="H239" s="1645"/>
      <c r="I239" s="165"/>
      <c r="J239" s="1645"/>
      <c r="K239" s="1645"/>
      <c r="L239" s="1645"/>
      <c r="M239" s="1645"/>
      <c r="N239" s="1645"/>
      <c r="O239" s="1645"/>
      <c r="P239" s="1645"/>
      <c r="Q239" s="165"/>
      <c r="R239" s="348"/>
      <c r="S239" s="1645"/>
      <c r="T239" s="346"/>
      <c r="U239" s="346"/>
      <c r="V239" s="1748"/>
      <c r="W239" s="1645"/>
      <c r="X239" s="1645"/>
      <c r="Y239" s="1659"/>
      <c r="Z239" s="170"/>
      <c r="AA239" s="170"/>
    </row>
    <row r="240" spans="1:27" s="252" customFormat="1" ht="30" x14ac:dyDescent="0.2">
      <c r="A240" s="2872" t="s">
        <v>6131</v>
      </c>
      <c r="B240" s="1646" t="s">
        <v>28</v>
      </c>
      <c r="C240" s="1646" t="s">
        <v>6130</v>
      </c>
      <c r="D240" s="1645" t="s">
        <v>6</v>
      </c>
      <c r="E240" s="1646" t="s">
        <v>7</v>
      </c>
      <c r="F240" s="1747">
        <v>3000000</v>
      </c>
      <c r="G240" s="1645" t="s">
        <v>179</v>
      </c>
      <c r="H240" s="1645" t="s">
        <v>1711</v>
      </c>
      <c r="I240" s="168" t="s">
        <v>27</v>
      </c>
      <c r="J240" s="1625" t="s">
        <v>6023</v>
      </c>
      <c r="K240" s="1625" t="s">
        <v>6023</v>
      </c>
      <c r="L240" s="1656" t="s">
        <v>6024</v>
      </c>
      <c r="M240" s="1656" t="s">
        <v>6025</v>
      </c>
      <c r="N240" s="1627" t="s">
        <v>6026</v>
      </c>
      <c r="O240" s="1653"/>
      <c r="P240" s="1653"/>
      <c r="Q240" s="168" t="s">
        <v>27</v>
      </c>
      <c r="R240" s="345"/>
      <c r="S240" s="1625" t="s">
        <v>179</v>
      </c>
      <c r="T240" s="346"/>
      <c r="U240" s="346"/>
      <c r="V240" s="1745" t="s">
        <v>705</v>
      </c>
      <c r="W240" s="1645"/>
      <c r="X240" s="1645"/>
      <c r="Y240" s="1659"/>
      <c r="Z240" s="170"/>
      <c r="AA240" s="170"/>
    </row>
    <row r="241" spans="1:27" s="252" customFormat="1" x14ac:dyDescent="0.2">
      <c r="A241" s="2873"/>
      <c r="B241" s="1646"/>
      <c r="C241" s="1646"/>
      <c r="D241" s="1645"/>
      <c r="E241" s="1646"/>
      <c r="F241" s="1747"/>
      <c r="G241" s="1645"/>
      <c r="H241" s="1645"/>
      <c r="I241" s="168" t="s">
        <v>31</v>
      </c>
      <c r="J241" s="1645"/>
      <c r="K241" s="1645"/>
      <c r="L241" s="1645"/>
      <c r="M241" s="1645"/>
      <c r="N241" s="1645"/>
      <c r="O241" s="1645"/>
      <c r="P241" s="1645"/>
      <c r="Q241" s="168" t="s">
        <v>31</v>
      </c>
      <c r="R241" s="348"/>
      <c r="S241" s="1645"/>
      <c r="T241" s="346"/>
      <c r="U241" s="346"/>
      <c r="V241" s="1748"/>
      <c r="W241" s="1645"/>
      <c r="X241" s="1645"/>
      <c r="Y241" s="1659"/>
      <c r="Z241" s="170"/>
      <c r="AA241" s="170"/>
    </row>
    <row r="242" spans="1:27" s="252" customFormat="1" x14ac:dyDescent="0.2">
      <c r="A242" s="1645"/>
      <c r="B242" s="1646"/>
      <c r="C242" s="1646"/>
      <c r="D242" s="1645"/>
      <c r="E242" s="1646"/>
      <c r="F242" s="1747"/>
      <c r="G242" s="1645"/>
      <c r="H242" s="1645"/>
      <c r="I242" s="165"/>
      <c r="J242" s="1645"/>
      <c r="K242" s="1645"/>
      <c r="L242" s="1645"/>
      <c r="M242" s="1645"/>
      <c r="N242" s="1645"/>
      <c r="O242" s="1645"/>
      <c r="P242" s="1645"/>
      <c r="Q242" s="165"/>
      <c r="R242" s="348"/>
      <c r="S242" s="1645"/>
      <c r="T242" s="346"/>
      <c r="U242" s="346"/>
      <c r="V242" s="1748"/>
      <c r="W242" s="1645"/>
      <c r="X242" s="1645"/>
      <c r="Y242" s="1659"/>
      <c r="Z242" s="170"/>
      <c r="AA242" s="170"/>
    </row>
    <row r="243" spans="1:27" s="252" customFormat="1" ht="30" x14ac:dyDescent="0.2">
      <c r="A243" s="2872" t="s">
        <v>6132</v>
      </c>
      <c r="B243" s="1646" t="s">
        <v>33</v>
      </c>
      <c r="C243" s="1646" t="s">
        <v>6130</v>
      </c>
      <c r="D243" s="1645" t="s">
        <v>6</v>
      </c>
      <c r="E243" s="1646" t="s">
        <v>7</v>
      </c>
      <c r="F243" s="1747">
        <v>8000000</v>
      </c>
      <c r="G243" s="1645" t="s">
        <v>179</v>
      </c>
      <c r="H243" s="1645" t="s">
        <v>1711</v>
      </c>
      <c r="I243" s="168" t="s">
        <v>27</v>
      </c>
      <c r="J243" s="1625" t="s">
        <v>6023</v>
      </c>
      <c r="K243" s="1625" t="s">
        <v>6023</v>
      </c>
      <c r="L243" s="1656" t="s">
        <v>6024</v>
      </c>
      <c r="M243" s="1656" t="s">
        <v>6025</v>
      </c>
      <c r="N243" s="1627" t="s">
        <v>6026</v>
      </c>
      <c r="O243" s="1653"/>
      <c r="P243" s="1653"/>
      <c r="Q243" s="168" t="s">
        <v>27</v>
      </c>
      <c r="R243" s="345"/>
      <c r="S243" s="1625" t="s">
        <v>179</v>
      </c>
      <c r="T243" s="346"/>
      <c r="U243" s="346"/>
      <c r="V243" s="1745" t="s">
        <v>705</v>
      </c>
      <c r="W243" s="1645"/>
      <c r="X243" s="1645"/>
      <c r="Y243" s="1659"/>
      <c r="Z243" s="170"/>
      <c r="AA243" s="170"/>
    </row>
    <row r="244" spans="1:27" s="252" customFormat="1" x14ac:dyDescent="0.2">
      <c r="A244" s="2873"/>
      <c r="B244" s="1646"/>
      <c r="C244" s="1646"/>
      <c r="D244" s="1645"/>
      <c r="E244" s="1646"/>
      <c r="F244" s="1747"/>
      <c r="G244" s="1645"/>
      <c r="H244" s="1645"/>
      <c r="I244" s="168" t="s">
        <v>31</v>
      </c>
      <c r="J244" s="1645"/>
      <c r="K244" s="1645"/>
      <c r="L244" s="1645"/>
      <c r="M244" s="1645"/>
      <c r="N244" s="1645"/>
      <c r="O244" s="1645"/>
      <c r="P244" s="1645"/>
      <c r="Q244" s="168" t="s">
        <v>31</v>
      </c>
      <c r="R244" s="348"/>
      <c r="S244" s="1645"/>
      <c r="T244" s="346"/>
      <c r="U244" s="346"/>
      <c r="V244" s="1748"/>
      <c r="W244" s="1645"/>
      <c r="X244" s="1645"/>
      <c r="Y244" s="1659"/>
      <c r="Z244" s="170"/>
      <c r="AA244" s="170"/>
    </row>
    <row r="245" spans="1:27" s="252" customFormat="1" x14ac:dyDescent="0.2">
      <c r="A245" s="1645"/>
      <c r="B245" s="1646"/>
      <c r="C245" s="1646"/>
      <c r="D245" s="1645"/>
      <c r="E245" s="1646"/>
      <c r="F245" s="1747"/>
      <c r="G245" s="1645"/>
      <c r="H245" s="1645"/>
      <c r="I245" s="165"/>
      <c r="J245" s="1645"/>
      <c r="K245" s="1645"/>
      <c r="L245" s="1645"/>
      <c r="M245" s="1645"/>
      <c r="N245" s="1645"/>
      <c r="O245" s="1645"/>
      <c r="P245" s="1645"/>
      <c r="Q245" s="165"/>
      <c r="R245" s="348"/>
      <c r="S245" s="1645"/>
      <c r="T245" s="346"/>
      <c r="U245" s="346"/>
      <c r="V245" s="1748"/>
      <c r="W245" s="1645"/>
      <c r="X245" s="1645"/>
      <c r="Y245" s="1659"/>
      <c r="Z245" s="170"/>
      <c r="AA245" s="170"/>
    </row>
    <row r="246" spans="1:27" s="252" customFormat="1" ht="30" x14ac:dyDescent="0.2">
      <c r="A246" s="2872" t="s">
        <v>6133</v>
      </c>
      <c r="B246" s="1646" t="s">
        <v>35</v>
      </c>
      <c r="C246" s="1646" t="s">
        <v>6130</v>
      </c>
      <c r="D246" s="1645" t="s">
        <v>6</v>
      </c>
      <c r="E246" s="1646" t="s">
        <v>7</v>
      </c>
      <c r="F246" s="1747">
        <v>3000000</v>
      </c>
      <c r="G246" s="1645" t="s">
        <v>179</v>
      </c>
      <c r="H246" s="1645" t="s">
        <v>1711</v>
      </c>
      <c r="I246" s="168" t="s">
        <v>27</v>
      </c>
      <c r="J246" s="1625" t="s">
        <v>6023</v>
      </c>
      <c r="K246" s="1625" t="s">
        <v>6023</v>
      </c>
      <c r="L246" s="1656" t="s">
        <v>6024</v>
      </c>
      <c r="M246" s="1656" t="s">
        <v>6025</v>
      </c>
      <c r="N246" s="1627" t="s">
        <v>6026</v>
      </c>
      <c r="O246" s="1653"/>
      <c r="P246" s="1653"/>
      <c r="Q246" s="168" t="s">
        <v>27</v>
      </c>
      <c r="R246" s="345"/>
      <c r="S246" s="1625" t="s">
        <v>179</v>
      </c>
      <c r="T246" s="346"/>
      <c r="U246" s="346"/>
      <c r="V246" s="1745" t="s">
        <v>705</v>
      </c>
      <c r="W246" s="1645"/>
      <c r="X246" s="1645"/>
      <c r="Y246" s="1659"/>
      <c r="Z246" s="170"/>
      <c r="AA246" s="170"/>
    </row>
    <row r="247" spans="1:27" s="252" customFormat="1" x14ac:dyDescent="0.2">
      <c r="A247" s="2873"/>
      <c r="B247" s="1646"/>
      <c r="C247" s="1646"/>
      <c r="D247" s="1645"/>
      <c r="E247" s="1646"/>
      <c r="F247" s="1747"/>
      <c r="G247" s="1645"/>
      <c r="H247" s="1645"/>
      <c r="I247" s="168" t="s">
        <v>31</v>
      </c>
      <c r="J247" s="1645"/>
      <c r="K247" s="1645"/>
      <c r="L247" s="1645"/>
      <c r="M247" s="1645"/>
      <c r="N247" s="1645"/>
      <c r="O247" s="1645"/>
      <c r="P247" s="1645"/>
      <c r="Q247" s="168" t="s">
        <v>31</v>
      </c>
      <c r="R247" s="348"/>
      <c r="S247" s="1645"/>
      <c r="T247" s="346"/>
      <c r="U247" s="346"/>
      <c r="V247" s="1748"/>
      <c r="W247" s="1645"/>
      <c r="X247" s="1645"/>
      <c r="Y247" s="1659"/>
      <c r="Z247" s="170"/>
      <c r="AA247" s="170"/>
    </row>
    <row r="248" spans="1:27" s="252" customFormat="1" x14ac:dyDescent="0.2">
      <c r="A248" s="1645"/>
      <c r="B248" s="1646"/>
      <c r="C248" s="1646"/>
      <c r="D248" s="1645"/>
      <c r="E248" s="1646"/>
      <c r="F248" s="1747"/>
      <c r="G248" s="1645"/>
      <c r="H248" s="1645"/>
      <c r="I248" s="165"/>
      <c r="J248" s="1645"/>
      <c r="K248" s="1645"/>
      <c r="L248" s="1645"/>
      <c r="M248" s="1645"/>
      <c r="N248" s="1645"/>
      <c r="O248" s="1645"/>
      <c r="P248" s="1645"/>
      <c r="Q248" s="165"/>
      <c r="R248" s="348"/>
      <c r="S248" s="1645"/>
      <c r="T248" s="346"/>
      <c r="U248" s="346"/>
      <c r="V248" s="1748"/>
      <c r="W248" s="1645"/>
      <c r="X248" s="1645"/>
      <c r="Y248" s="1659"/>
      <c r="Z248" s="170"/>
      <c r="AA248" s="170"/>
    </row>
    <row r="249" spans="1:27" s="252" customFormat="1" ht="30" x14ac:dyDescent="0.2">
      <c r="A249" s="2872" t="s">
        <v>6134</v>
      </c>
      <c r="B249" s="1646" t="s">
        <v>37</v>
      </c>
      <c r="C249" s="1646" t="s">
        <v>6130</v>
      </c>
      <c r="D249" s="1645" t="s">
        <v>6</v>
      </c>
      <c r="E249" s="1646" t="s">
        <v>7</v>
      </c>
      <c r="F249" s="1747">
        <v>5000000</v>
      </c>
      <c r="G249" s="1645" t="s">
        <v>179</v>
      </c>
      <c r="H249" s="1645" t="s">
        <v>1711</v>
      </c>
      <c r="I249" s="168" t="s">
        <v>27</v>
      </c>
      <c r="J249" s="1625" t="s">
        <v>6023</v>
      </c>
      <c r="K249" s="1625" t="s">
        <v>6023</v>
      </c>
      <c r="L249" s="1656" t="s">
        <v>6024</v>
      </c>
      <c r="M249" s="1656" t="s">
        <v>6025</v>
      </c>
      <c r="N249" s="1627" t="s">
        <v>6026</v>
      </c>
      <c r="O249" s="1653"/>
      <c r="P249" s="1653"/>
      <c r="Q249" s="168" t="s">
        <v>27</v>
      </c>
      <c r="R249" s="345"/>
      <c r="S249" s="1625" t="s">
        <v>179</v>
      </c>
      <c r="T249" s="346"/>
      <c r="U249" s="346"/>
      <c r="V249" s="1745" t="s">
        <v>705</v>
      </c>
      <c r="W249" s="1645"/>
      <c r="X249" s="1645"/>
      <c r="Y249" s="1659"/>
      <c r="Z249" s="170"/>
      <c r="AA249" s="170"/>
    </row>
    <row r="250" spans="1:27" s="252" customFormat="1" x14ac:dyDescent="0.2">
      <c r="A250" s="2873"/>
      <c r="B250" s="1646"/>
      <c r="C250" s="1646"/>
      <c r="D250" s="1645"/>
      <c r="E250" s="1646"/>
      <c r="F250" s="1747"/>
      <c r="G250" s="1645"/>
      <c r="H250" s="1645"/>
      <c r="I250" s="168" t="s">
        <v>31</v>
      </c>
      <c r="J250" s="1645"/>
      <c r="K250" s="1645"/>
      <c r="L250" s="1645"/>
      <c r="M250" s="1645"/>
      <c r="N250" s="1645"/>
      <c r="O250" s="1645"/>
      <c r="P250" s="1645"/>
      <c r="Q250" s="168" t="s">
        <v>31</v>
      </c>
      <c r="R250" s="348"/>
      <c r="S250" s="1645"/>
      <c r="T250" s="346"/>
      <c r="U250" s="346"/>
      <c r="V250" s="1748"/>
      <c r="W250" s="1645"/>
      <c r="X250" s="1645"/>
      <c r="Y250" s="1659"/>
      <c r="Z250" s="170"/>
      <c r="AA250" s="170"/>
    </row>
    <row r="251" spans="1:27" s="252" customFormat="1" x14ac:dyDescent="0.2">
      <c r="A251" s="1645"/>
      <c r="B251" s="1646"/>
      <c r="C251" s="1646"/>
      <c r="D251" s="1645"/>
      <c r="E251" s="1646"/>
      <c r="F251" s="1747"/>
      <c r="G251" s="1645"/>
      <c r="H251" s="1645"/>
      <c r="I251" s="165"/>
      <c r="J251" s="1645"/>
      <c r="K251" s="1645"/>
      <c r="L251" s="1645"/>
      <c r="M251" s="1645"/>
      <c r="N251" s="1645"/>
      <c r="O251" s="1645"/>
      <c r="P251" s="1645"/>
      <c r="Q251" s="165"/>
      <c r="R251" s="348"/>
      <c r="S251" s="1645"/>
      <c r="T251" s="346"/>
      <c r="U251" s="346"/>
      <c r="V251" s="1748"/>
      <c r="W251" s="1645"/>
      <c r="X251" s="1645"/>
      <c r="Y251" s="1659"/>
      <c r="Z251" s="170"/>
      <c r="AA251" s="170"/>
    </row>
    <row r="252" spans="1:27" s="252" customFormat="1" ht="30" x14ac:dyDescent="0.2">
      <c r="A252" s="2843" t="s">
        <v>6381</v>
      </c>
      <c r="B252" s="1646" t="s">
        <v>39</v>
      </c>
      <c r="C252" s="1646" t="s">
        <v>6135</v>
      </c>
      <c r="D252" s="1645"/>
      <c r="E252" s="1646" t="s">
        <v>7</v>
      </c>
      <c r="F252" s="1747">
        <v>3000000</v>
      </c>
      <c r="G252" s="1645" t="s">
        <v>179</v>
      </c>
      <c r="H252" s="1645" t="s">
        <v>1711</v>
      </c>
      <c r="I252" s="168" t="s">
        <v>27</v>
      </c>
      <c r="J252" s="1625" t="s">
        <v>6023</v>
      </c>
      <c r="K252" s="1625" t="s">
        <v>6023</v>
      </c>
      <c r="L252" s="1656" t="s">
        <v>6024</v>
      </c>
      <c r="M252" s="1656" t="s">
        <v>6025</v>
      </c>
      <c r="N252" s="1627" t="s">
        <v>6026</v>
      </c>
      <c r="O252" s="1653"/>
      <c r="P252" s="1653"/>
      <c r="Q252" s="168" t="s">
        <v>27</v>
      </c>
      <c r="R252" s="345"/>
      <c r="S252" s="1625" t="s">
        <v>179</v>
      </c>
      <c r="T252" s="346"/>
      <c r="U252" s="346"/>
      <c r="V252" s="1745" t="s">
        <v>705</v>
      </c>
      <c r="W252" s="1645"/>
      <c r="X252" s="1645"/>
      <c r="Y252" s="1659"/>
      <c r="Z252" s="170"/>
      <c r="AA252" s="170"/>
    </row>
    <row r="253" spans="1:27" s="252" customFormat="1" ht="15.75" thickBot="1" x14ac:dyDescent="0.25">
      <c r="A253" s="2859"/>
      <c r="B253" s="1645"/>
      <c r="C253" s="1645"/>
      <c r="D253" s="1645"/>
      <c r="E253" s="1645"/>
      <c r="F253" s="2756"/>
      <c r="G253" s="1748"/>
      <c r="H253" s="1645"/>
      <c r="I253" s="168" t="s">
        <v>31</v>
      </c>
      <c r="J253" s="1645"/>
      <c r="K253" s="1645"/>
      <c r="L253" s="1645"/>
      <c r="M253" s="1645"/>
      <c r="N253" s="1645"/>
      <c r="O253" s="1645"/>
      <c r="P253" s="1645"/>
      <c r="Q253" s="168" t="s">
        <v>31</v>
      </c>
      <c r="R253" s="348"/>
      <c r="S253" s="1645"/>
      <c r="T253" s="346"/>
      <c r="U253" s="346"/>
      <c r="V253" s="1748"/>
      <c r="W253" s="1645"/>
      <c r="X253" s="1645"/>
      <c r="Y253" s="1659"/>
      <c r="Z253" s="170"/>
      <c r="AA253" s="170"/>
    </row>
    <row r="254" spans="1:27" s="252" customFormat="1" ht="15.75" thickTop="1" x14ac:dyDescent="0.2">
      <c r="A254" s="1775" t="s">
        <v>144</v>
      </c>
      <c r="B254" s="1776"/>
      <c r="C254" s="1776"/>
      <c r="D254" s="1776"/>
      <c r="E254" s="1776"/>
      <c r="F254" s="1790">
        <f>SUM(F237:F252)</f>
        <v>25000000</v>
      </c>
      <c r="G254" s="1778"/>
      <c r="H254" s="1776"/>
      <c r="I254" s="1778" t="s">
        <v>27</v>
      </c>
      <c r="J254" s="1776"/>
      <c r="K254" s="1776"/>
      <c r="L254" s="1776"/>
      <c r="M254" s="1776"/>
      <c r="N254" s="1776"/>
      <c r="O254" s="1776"/>
      <c r="P254" s="1776"/>
      <c r="Q254" s="1779"/>
      <c r="R254" s="348"/>
      <c r="S254" s="1776"/>
      <c r="T254" s="1780"/>
      <c r="U254" s="1780"/>
      <c r="V254" s="1781"/>
      <c r="W254" s="1776"/>
      <c r="X254" s="1776"/>
      <c r="Y254" s="244"/>
      <c r="Z254" s="170"/>
      <c r="AA254" s="170"/>
    </row>
    <row r="255" spans="1:27" s="252" customFormat="1" x14ac:dyDescent="0.2">
      <c r="A255" s="1782"/>
      <c r="B255" s="170"/>
      <c r="C255" s="170"/>
      <c r="D255" s="170"/>
      <c r="E255" s="170"/>
      <c r="F255" s="242"/>
      <c r="G255" s="202"/>
      <c r="H255" s="170"/>
      <c r="I255" s="202"/>
      <c r="J255" s="170"/>
      <c r="K255" s="170"/>
      <c r="L255" s="170"/>
      <c r="M255" s="170"/>
      <c r="N255" s="170"/>
      <c r="O255" s="170"/>
      <c r="P255" s="170"/>
      <c r="Q255" s="244"/>
      <c r="R255" s="170"/>
      <c r="S255" s="170"/>
      <c r="T255" s="170"/>
      <c r="U255" s="170"/>
      <c r="V255" s="170"/>
      <c r="W255" s="170"/>
      <c r="X255" s="244"/>
      <c r="Y255" s="170"/>
      <c r="Z255" s="170"/>
      <c r="AA255" s="170"/>
    </row>
    <row r="256" spans="1:27" s="252" customFormat="1" x14ac:dyDescent="0.2">
      <c r="A256" s="2856" t="s">
        <v>6027</v>
      </c>
      <c r="B256" s="2856"/>
      <c r="C256" s="2856"/>
      <c r="D256" s="2856"/>
      <c r="E256" s="947"/>
      <c r="F256" s="947"/>
      <c r="G256" s="947"/>
      <c r="H256" s="947"/>
      <c r="I256" s="64"/>
      <c r="J256" s="64"/>
      <c r="K256" s="64"/>
      <c r="L256" s="2874" t="s">
        <v>148</v>
      </c>
      <c r="M256" s="2875"/>
      <c r="N256" s="2876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</row>
    <row r="257" spans="1:27" s="252" customFormat="1" x14ac:dyDescent="0.2">
      <c r="A257" s="1649" t="s">
        <v>508</v>
      </c>
      <c r="B257" s="192"/>
      <c r="C257" s="64"/>
      <c r="D257" s="64"/>
      <c r="E257" s="64"/>
      <c r="F257" s="64"/>
      <c r="G257" s="64"/>
      <c r="H257" s="64"/>
      <c r="I257" s="64"/>
      <c r="J257" s="2845" t="s">
        <v>147</v>
      </c>
      <c r="K257" s="2846"/>
      <c r="L257" s="2877"/>
      <c r="M257" s="2869"/>
      <c r="N257" s="2878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</row>
    <row r="258" spans="1:27" s="252" customFormat="1" ht="45" x14ac:dyDescent="0.2">
      <c r="A258" s="2861" t="s">
        <v>6136</v>
      </c>
      <c r="B258" s="2862"/>
      <c r="C258" s="2837" t="s">
        <v>215</v>
      </c>
      <c r="D258" s="2841"/>
      <c r="E258" s="2841"/>
      <c r="F258" s="2841"/>
      <c r="G258" s="2841"/>
      <c r="H258" s="2838"/>
      <c r="I258" s="1773"/>
      <c r="J258" s="2847"/>
      <c r="K258" s="2848"/>
      <c r="L258" s="1651" t="s">
        <v>150</v>
      </c>
      <c r="M258" s="2837" t="s">
        <v>151</v>
      </c>
      <c r="N258" s="2838"/>
      <c r="O258" s="2837" t="s">
        <v>152</v>
      </c>
      <c r="P258" s="2838"/>
      <c r="Q258" s="1773"/>
      <c r="R258" s="2837" t="s">
        <v>84</v>
      </c>
      <c r="S258" s="2841"/>
      <c r="T258" s="2841"/>
      <c r="U258" s="2838"/>
      <c r="V258" s="2837" t="s">
        <v>85</v>
      </c>
      <c r="W258" s="2841"/>
      <c r="X258" s="2841"/>
      <c r="Y258" s="2838"/>
    </row>
    <row r="259" spans="1:27" s="253" customFormat="1" ht="45.75" thickBot="1" x14ac:dyDescent="0.25">
      <c r="A259" s="1651" t="s">
        <v>512</v>
      </c>
      <c r="B259" s="506" t="s">
        <v>153</v>
      </c>
      <c r="C259" s="451" t="s">
        <v>217</v>
      </c>
      <c r="D259" s="451" t="s">
        <v>218</v>
      </c>
      <c r="E259" s="451" t="s">
        <v>156</v>
      </c>
      <c r="F259" s="451" t="s">
        <v>219</v>
      </c>
      <c r="G259" s="451" t="s">
        <v>220</v>
      </c>
      <c r="H259" s="451" t="s">
        <v>483</v>
      </c>
      <c r="I259" s="451" t="s">
        <v>91</v>
      </c>
      <c r="J259" s="437" t="s">
        <v>92</v>
      </c>
      <c r="K259" s="437" t="s">
        <v>685</v>
      </c>
      <c r="L259" s="453" t="s">
        <v>159</v>
      </c>
      <c r="M259" s="453" t="s">
        <v>160</v>
      </c>
      <c r="N259" s="453" t="s">
        <v>161</v>
      </c>
      <c r="O259" s="453" t="s">
        <v>162</v>
      </c>
      <c r="P259" s="437" t="s">
        <v>685</v>
      </c>
      <c r="Q259" s="1706" t="s">
        <v>91</v>
      </c>
      <c r="R259" s="1783" t="s">
        <v>4325</v>
      </c>
      <c r="S259" s="1783" t="s">
        <v>104</v>
      </c>
      <c r="T259" s="1784" t="s">
        <v>221</v>
      </c>
      <c r="U259" s="1785" t="s">
        <v>166</v>
      </c>
      <c r="V259" s="1786" t="s">
        <v>108</v>
      </c>
      <c r="W259" s="1786" t="s">
        <v>222</v>
      </c>
      <c r="X259" s="1786" t="s">
        <v>223</v>
      </c>
      <c r="Y259" s="1786" t="s">
        <v>111</v>
      </c>
      <c r="Z259" s="229" t="s">
        <v>112</v>
      </c>
      <c r="AA259" s="229" t="s">
        <v>113</v>
      </c>
    </row>
    <row r="260" spans="1:27" s="252" customFormat="1" ht="45.75" thickTop="1" x14ac:dyDescent="0.2">
      <c r="A260" s="1626" t="s">
        <v>114</v>
      </c>
      <c r="B260" s="1787"/>
      <c r="C260" s="1625"/>
      <c r="D260" s="1625"/>
      <c r="E260" s="1625"/>
      <c r="F260" s="264"/>
      <c r="G260" s="1645" t="s">
        <v>170</v>
      </c>
      <c r="H260" s="1625"/>
      <c r="I260" s="486" t="s">
        <v>27</v>
      </c>
      <c r="J260" s="1627" t="s">
        <v>171</v>
      </c>
      <c r="K260" s="1627" t="s">
        <v>116</v>
      </c>
      <c r="L260" s="1627" t="s">
        <v>117</v>
      </c>
      <c r="M260" s="1627" t="s">
        <v>1705</v>
      </c>
      <c r="N260" s="1627" t="s">
        <v>173</v>
      </c>
      <c r="O260" s="1627" t="s">
        <v>171</v>
      </c>
      <c r="P260" s="1646" t="s">
        <v>116</v>
      </c>
      <c r="Q260" s="165" t="s">
        <v>27</v>
      </c>
      <c r="R260" s="1645"/>
      <c r="S260" s="1646" t="s">
        <v>225</v>
      </c>
      <c r="T260" s="346" t="s">
        <v>116</v>
      </c>
      <c r="U260" s="235" t="s">
        <v>693</v>
      </c>
      <c r="V260" s="1748"/>
      <c r="W260" s="1645"/>
      <c r="X260" s="1645"/>
      <c r="Y260" s="1645"/>
      <c r="Z260" s="170"/>
      <c r="AA260" s="170"/>
    </row>
    <row r="261" spans="1:27" s="252" customFormat="1" x14ac:dyDescent="0.2">
      <c r="A261" s="1637"/>
      <c r="B261" s="1653"/>
      <c r="C261" s="1653"/>
      <c r="D261" s="1653"/>
      <c r="E261" s="1653"/>
      <c r="F261" s="234"/>
      <c r="G261" s="1645" t="s">
        <v>175</v>
      </c>
      <c r="H261" s="1653"/>
      <c r="I261" s="1652" t="s">
        <v>31</v>
      </c>
      <c r="J261" s="1625"/>
      <c r="K261" s="1653"/>
      <c r="L261" s="1653"/>
      <c r="M261" s="1653"/>
      <c r="N261" s="1653"/>
      <c r="O261" s="1653"/>
      <c r="P261" s="1659"/>
      <c r="Q261" s="168" t="s">
        <v>31</v>
      </c>
      <c r="R261" s="244"/>
      <c r="S261" s="1659"/>
      <c r="T261" s="255"/>
      <c r="U261" s="255"/>
      <c r="V261" s="261"/>
      <c r="W261" s="1659"/>
      <c r="X261" s="1659"/>
      <c r="Y261" s="1659"/>
      <c r="Z261" s="170"/>
      <c r="AA261" s="170"/>
    </row>
    <row r="262" spans="1:27" s="252" customFormat="1" ht="15.75" thickBot="1" x14ac:dyDescent="0.25">
      <c r="A262" s="1028" t="s">
        <v>121</v>
      </c>
      <c r="B262" s="400"/>
      <c r="C262" s="400"/>
      <c r="D262" s="400"/>
      <c r="E262" s="400"/>
      <c r="F262" s="399"/>
      <c r="G262" s="400"/>
      <c r="H262" s="400"/>
      <c r="I262" s="400"/>
      <c r="J262" s="400"/>
      <c r="K262" s="400"/>
      <c r="L262" s="544"/>
      <c r="M262" s="544"/>
      <c r="N262" s="400"/>
      <c r="O262" s="747"/>
      <c r="P262" s="400"/>
      <c r="Q262" s="400"/>
      <c r="R262" s="399"/>
      <c r="S262" s="400"/>
      <c r="T262" s="544"/>
      <c r="U262" s="544"/>
      <c r="V262" s="1062"/>
      <c r="W262" s="400"/>
      <c r="X262" s="400"/>
      <c r="Y262" s="400"/>
      <c r="Z262" s="170"/>
      <c r="AA262" s="170"/>
    </row>
    <row r="263" spans="1:27" s="252" customFormat="1" ht="30" x14ac:dyDescent="0.2">
      <c r="A263" s="2849" t="s">
        <v>6137</v>
      </c>
      <c r="B263" s="1646" t="s">
        <v>6138</v>
      </c>
      <c r="C263" s="1646"/>
      <c r="D263" s="1625" t="s">
        <v>6</v>
      </c>
      <c r="E263" s="1627" t="s">
        <v>7</v>
      </c>
      <c r="F263" s="1788" t="s">
        <v>6139</v>
      </c>
      <c r="G263" s="1625" t="s">
        <v>179</v>
      </c>
      <c r="H263" s="1625" t="s">
        <v>1711</v>
      </c>
      <c r="I263" s="168" t="s">
        <v>27</v>
      </c>
      <c r="J263" s="1645" t="s">
        <v>6140</v>
      </c>
      <c r="K263" s="1645" t="s">
        <v>179</v>
      </c>
      <c r="L263" s="1645" t="s">
        <v>179</v>
      </c>
      <c r="M263" s="1627" t="s">
        <v>6141</v>
      </c>
      <c r="N263" s="1625" t="s">
        <v>4982</v>
      </c>
      <c r="O263" s="1645" t="s">
        <v>6142</v>
      </c>
      <c r="P263" s="1625" t="s">
        <v>179</v>
      </c>
      <c r="Q263" s="165" t="s">
        <v>27</v>
      </c>
      <c r="R263" s="345"/>
      <c r="S263" s="1645"/>
      <c r="T263" s="346"/>
      <c r="U263" s="346"/>
      <c r="V263" s="1748"/>
      <c r="W263" s="1645"/>
      <c r="X263" s="1645"/>
      <c r="Y263" s="1645"/>
      <c r="Z263" s="170"/>
      <c r="AA263" s="170"/>
    </row>
    <row r="264" spans="1:27" s="252" customFormat="1" x14ac:dyDescent="0.2">
      <c r="A264" s="2844"/>
      <c r="B264" s="232"/>
      <c r="C264" s="232"/>
      <c r="D264" s="1659"/>
      <c r="E264" s="1646"/>
      <c r="F264" s="1747"/>
      <c r="G264" s="1645"/>
      <c r="H264" s="1659"/>
      <c r="I264" s="168" t="s">
        <v>31</v>
      </c>
      <c r="J264" s="1645"/>
      <c r="K264" s="1645"/>
      <c r="L264" s="1645"/>
      <c r="M264" s="1645"/>
      <c r="N264" s="1645"/>
      <c r="O264" s="1645"/>
      <c r="P264" s="1645"/>
      <c r="Q264" s="168" t="s">
        <v>31</v>
      </c>
      <c r="R264" s="345"/>
      <c r="S264" s="1645"/>
      <c r="T264" s="346"/>
      <c r="U264" s="346"/>
      <c r="V264" s="1748"/>
      <c r="W264" s="1645"/>
      <c r="X264" s="1645"/>
      <c r="Y264" s="1645"/>
      <c r="Z264" s="170"/>
      <c r="AA264" s="170"/>
    </row>
    <row r="265" spans="1:27" s="252" customFormat="1" ht="15.75" thickBot="1" x14ac:dyDescent="0.25">
      <c r="A265" s="1645"/>
      <c r="B265" s="1646"/>
      <c r="C265" s="1646"/>
      <c r="D265" s="1645"/>
      <c r="E265" s="1646"/>
      <c r="F265" s="1747"/>
      <c r="G265" s="1748"/>
      <c r="H265" s="1645"/>
      <c r="I265" s="165"/>
      <c r="J265" s="1645"/>
      <c r="K265" s="1645"/>
      <c r="L265" s="1645"/>
      <c r="M265" s="1645"/>
      <c r="N265" s="1645"/>
      <c r="O265" s="1645"/>
      <c r="P265" s="1645"/>
      <c r="Q265" s="165"/>
      <c r="R265" s="348"/>
      <c r="S265" s="1645"/>
      <c r="T265" s="346"/>
      <c r="U265" s="346"/>
      <c r="V265" s="1748"/>
      <c r="W265" s="1645"/>
      <c r="X265" s="1645"/>
      <c r="Y265" s="1648"/>
      <c r="Z265" s="170"/>
      <c r="AA265" s="170"/>
    </row>
    <row r="266" spans="1:27" s="252" customFormat="1" ht="30" x14ac:dyDescent="0.2">
      <c r="A266" s="2849" t="s">
        <v>6143</v>
      </c>
      <c r="B266" s="1627" t="s">
        <v>6144</v>
      </c>
      <c r="C266" s="1646"/>
      <c r="D266" s="1625" t="s">
        <v>6</v>
      </c>
      <c r="E266" s="1627" t="s">
        <v>7</v>
      </c>
      <c r="F266" s="1803">
        <v>35000000</v>
      </c>
      <c r="G266" s="1625" t="s">
        <v>179</v>
      </c>
      <c r="H266" s="1625" t="s">
        <v>1711</v>
      </c>
      <c r="I266" s="168" t="s">
        <v>27</v>
      </c>
      <c r="J266" s="1645" t="s">
        <v>6140</v>
      </c>
      <c r="K266" s="1645" t="s">
        <v>179</v>
      </c>
      <c r="L266" s="1645" t="s">
        <v>179</v>
      </c>
      <c r="M266" s="1627" t="s">
        <v>6141</v>
      </c>
      <c r="N266" s="1625" t="s">
        <v>4982</v>
      </c>
      <c r="O266" s="1645" t="s">
        <v>6142</v>
      </c>
      <c r="P266" s="1625" t="s">
        <v>179</v>
      </c>
      <c r="Q266" s="165" t="s">
        <v>27</v>
      </c>
      <c r="R266" s="348"/>
      <c r="S266" s="1645"/>
      <c r="T266" s="346"/>
      <c r="U266" s="346"/>
      <c r="V266" s="1748"/>
      <c r="W266" s="1645"/>
      <c r="X266" s="1645"/>
      <c r="Y266" s="1659"/>
      <c r="Z266" s="170"/>
      <c r="AA266" s="170"/>
    </row>
    <row r="267" spans="1:27" s="252" customFormat="1" x14ac:dyDescent="0.2">
      <c r="A267" s="2844"/>
      <c r="B267" s="1646"/>
      <c r="C267" s="1646"/>
      <c r="D267" s="1645"/>
      <c r="E267" s="1646"/>
      <c r="F267" s="1747"/>
      <c r="G267" s="1748"/>
      <c r="H267" s="1645"/>
      <c r="I267" s="168" t="s">
        <v>31</v>
      </c>
      <c r="J267" s="1645"/>
      <c r="K267" s="1645"/>
      <c r="L267" s="1645"/>
      <c r="M267" s="1645"/>
      <c r="N267" s="1645"/>
      <c r="O267" s="1645"/>
      <c r="P267" s="1645"/>
      <c r="Q267" s="168" t="s">
        <v>31</v>
      </c>
      <c r="R267" s="348"/>
      <c r="S267" s="1645"/>
      <c r="T267" s="346"/>
      <c r="U267" s="346"/>
      <c r="V267" s="1748"/>
      <c r="W267" s="1645"/>
      <c r="X267" s="1645"/>
      <c r="Y267" s="1659"/>
      <c r="Z267" s="170"/>
      <c r="AA267" s="170"/>
    </row>
    <row r="268" spans="1:27" s="252" customFormat="1" ht="15.75" thickBot="1" x14ac:dyDescent="0.25">
      <c r="A268" s="1645"/>
      <c r="B268" s="1646"/>
      <c r="C268" s="1646"/>
      <c r="D268" s="1645"/>
      <c r="E268" s="1646"/>
      <c r="F268" s="2756"/>
      <c r="G268" s="1748"/>
      <c r="H268" s="1645"/>
      <c r="I268" s="165"/>
      <c r="J268" s="1645"/>
      <c r="K268" s="1645"/>
      <c r="L268" s="1645"/>
      <c r="M268" s="1645"/>
      <c r="N268" s="1645"/>
      <c r="O268" s="1645"/>
      <c r="P268" s="1645"/>
      <c r="Q268" s="165"/>
      <c r="R268" s="348"/>
      <c r="S268" s="1645"/>
      <c r="T268" s="346"/>
      <c r="U268" s="346"/>
      <c r="V268" s="1748"/>
      <c r="W268" s="1645"/>
      <c r="X268" s="1645"/>
      <c r="Y268" s="1659"/>
      <c r="Z268" s="170"/>
      <c r="AA268" s="170"/>
    </row>
    <row r="269" spans="1:27" s="252" customFormat="1" ht="15.75" thickTop="1" x14ac:dyDescent="0.2">
      <c r="A269" s="1080" t="s">
        <v>144</v>
      </c>
      <c r="B269" s="347"/>
      <c r="C269" s="347"/>
      <c r="D269" s="347"/>
      <c r="E269" s="347"/>
      <c r="F269" s="1790">
        <v>70000000</v>
      </c>
      <c r="G269" s="175"/>
      <c r="H269" s="347"/>
      <c r="I269" s="175" t="s">
        <v>27</v>
      </c>
      <c r="J269" s="347"/>
      <c r="K269" s="347"/>
      <c r="L269" s="347"/>
      <c r="M269" s="347"/>
      <c r="N269" s="347"/>
      <c r="O269" s="347"/>
      <c r="P269" s="347"/>
      <c r="Q269" s="175" t="s">
        <v>27</v>
      </c>
      <c r="R269" s="345"/>
      <c r="S269" s="347"/>
      <c r="T269" s="350"/>
      <c r="U269" s="350"/>
      <c r="V269" s="352"/>
      <c r="W269" s="347"/>
      <c r="X269" s="347"/>
      <c r="Y269" s="345"/>
      <c r="Z269" s="170"/>
      <c r="AA269" s="170"/>
    </row>
    <row r="270" spans="1:27" s="252" customFormat="1" x14ac:dyDescent="0.2">
      <c r="A270" s="1791"/>
      <c r="B270" s="1643"/>
      <c r="C270" s="1643"/>
      <c r="D270" s="1643"/>
      <c r="E270" s="1643"/>
      <c r="F270" s="1790"/>
      <c r="G270" s="165"/>
      <c r="H270" s="1643"/>
      <c r="I270" s="165"/>
      <c r="J270" s="1643"/>
      <c r="K270" s="1643"/>
      <c r="L270" s="1643"/>
      <c r="M270" s="1643"/>
      <c r="N270" s="1643"/>
      <c r="O270" s="1643"/>
      <c r="P270" s="1643"/>
      <c r="Q270" s="165"/>
      <c r="R270" s="345"/>
      <c r="S270" s="1643"/>
      <c r="T270" s="351"/>
      <c r="U270" s="351"/>
      <c r="V270" s="1792"/>
      <c r="W270" s="1643"/>
      <c r="X270" s="1643"/>
      <c r="Y270" s="345"/>
      <c r="Z270" s="170"/>
      <c r="AA270" s="170"/>
    </row>
    <row r="271" spans="1:27" s="252" customFormat="1" x14ac:dyDescent="0.2">
      <c r="A271" s="1791"/>
      <c r="B271" s="1643"/>
      <c r="C271" s="1643"/>
      <c r="D271" s="1643"/>
      <c r="E271" s="1643"/>
      <c r="F271" s="1790"/>
      <c r="G271" s="165"/>
      <c r="H271" s="1643"/>
      <c r="I271" s="165"/>
      <c r="J271" s="1643"/>
      <c r="K271" s="1643"/>
      <c r="L271" s="1643"/>
      <c r="M271" s="1643"/>
      <c r="N271" s="1643"/>
      <c r="O271" s="1643"/>
      <c r="P271" s="1643"/>
      <c r="Q271" s="165"/>
      <c r="R271" s="345"/>
      <c r="S271" s="1643"/>
      <c r="T271" s="351"/>
      <c r="U271" s="351"/>
      <c r="V271" s="1792"/>
      <c r="W271" s="1643"/>
      <c r="X271" s="1643"/>
      <c r="Y271" s="345"/>
      <c r="Z271" s="170"/>
      <c r="AA271" s="170"/>
    </row>
    <row r="272" spans="1:27" s="252" customFormat="1" x14ac:dyDescent="0.2">
      <c r="A272" s="1793"/>
      <c r="B272" s="64"/>
      <c r="C272" s="64"/>
      <c r="D272" s="64"/>
      <c r="E272" s="64"/>
      <c r="F272" s="1794"/>
      <c r="G272" s="115"/>
      <c r="H272" s="64"/>
      <c r="I272" s="115"/>
      <c r="J272" s="1795"/>
      <c r="K272" s="1796"/>
      <c r="L272" s="374"/>
      <c r="M272" s="374"/>
      <c r="N272" s="374"/>
      <c r="O272" s="64"/>
      <c r="P272" s="64"/>
      <c r="Q272" s="115"/>
      <c r="R272" s="339"/>
      <c r="S272" s="64"/>
      <c r="T272" s="64"/>
      <c r="U272" s="64"/>
      <c r="V272" s="64"/>
      <c r="W272" s="64"/>
      <c r="X272" s="64"/>
      <c r="Y272" s="339"/>
      <c r="Z272" s="64"/>
      <c r="AA272" s="64"/>
    </row>
    <row r="273" spans="1:27" s="252" customFormat="1" x14ac:dyDescent="0.2">
      <c r="A273" s="2850" t="s">
        <v>6145</v>
      </c>
      <c r="B273" s="2850"/>
      <c r="C273" s="2850"/>
      <c r="D273" s="2850"/>
      <c r="E273" s="2850"/>
      <c r="F273" s="64"/>
      <c r="G273" s="64"/>
      <c r="H273" s="64"/>
      <c r="I273" s="64"/>
      <c r="J273" s="2845" t="s">
        <v>147</v>
      </c>
      <c r="K273" s="2846"/>
      <c r="L273" s="2869" t="s">
        <v>148</v>
      </c>
      <c r="M273" s="2869"/>
      <c r="N273" s="2869"/>
      <c r="O273" s="64"/>
      <c r="P273" s="64"/>
      <c r="Q273" s="64"/>
      <c r="R273" s="64"/>
      <c r="S273" s="64"/>
      <c r="T273" s="64"/>
      <c r="U273" s="64"/>
      <c r="V273" s="64"/>
      <c r="W273" s="64"/>
      <c r="X273" s="64"/>
    </row>
    <row r="274" spans="1:27" s="253" customFormat="1" ht="45" x14ac:dyDescent="0.2">
      <c r="A274" s="2870" t="s">
        <v>6146</v>
      </c>
      <c r="B274" s="2871"/>
      <c r="C274" s="2837" t="s">
        <v>215</v>
      </c>
      <c r="D274" s="2841"/>
      <c r="E274" s="2841"/>
      <c r="F274" s="2841"/>
      <c r="G274" s="2841"/>
      <c r="H274" s="2838"/>
      <c r="I274" s="1773"/>
      <c r="J274" s="2847"/>
      <c r="K274" s="2848"/>
      <c r="L274" s="1785" t="s">
        <v>150</v>
      </c>
      <c r="M274" s="1797" t="s">
        <v>151</v>
      </c>
      <c r="N274" s="1798"/>
      <c r="O274" s="1799" t="s">
        <v>152</v>
      </c>
      <c r="P274" s="1798"/>
      <c r="Q274" s="1773"/>
      <c r="R274" s="2863" t="s">
        <v>84</v>
      </c>
      <c r="S274" s="2864"/>
      <c r="T274" s="2864"/>
      <c r="U274" s="2865"/>
      <c r="V274" s="2863" t="s">
        <v>85</v>
      </c>
      <c r="W274" s="2864"/>
      <c r="X274" s="2864"/>
      <c r="Y274" s="2867"/>
    </row>
    <row r="275" spans="1:27" s="252" customFormat="1" ht="45.75" thickBot="1" x14ac:dyDescent="0.25">
      <c r="A275" s="1651" t="s">
        <v>512</v>
      </c>
      <c r="B275" s="506" t="s">
        <v>153</v>
      </c>
      <c r="C275" s="451" t="s">
        <v>217</v>
      </c>
      <c r="D275" s="451" t="s">
        <v>218</v>
      </c>
      <c r="E275" s="451" t="s">
        <v>156</v>
      </c>
      <c r="F275" s="451" t="s">
        <v>219</v>
      </c>
      <c r="G275" s="451" t="s">
        <v>220</v>
      </c>
      <c r="H275" s="451" t="s">
        <v>483</v>
      </c>
      <c r="I275" s="451" t="s">
        <v>91</v>
      </c>
      <c r="J275" s="437" t="s">
        <v>92</v>
      </c>
      <c r="K275" s="437" t="s">
        <v>685</v>
      </c>
      <c r="L275" s="1786" t="s">
        <v>159</v>
      </c>
      <c r="M275" s="453" t="s">
        <v>160</v>
      </c>
      <c r="N275" s="453" t="s">
        <v>161</v>
      </c>
      <c r="O275" s="453" t="s">
        <v>162</v>
      </c>
      <c r="P275" s="437" t="s">
        <v>685</v>
      </c>
      <c r="Q275" s="451" t="s">
        <v>91</v>
      </c>
      <c r="R275" s="437" t="s">
        <v>4325</v>
      </c>
      <c r="S275" s="437" t="s">
        <v>104</v>
      </c>
      <c r="T275" s="457" t="s">
        <v>221</v>
      </c>
      <c r="U275" s="1651" t="s">
        <v>166</v>
      </c>
      <c r="V275" s="453" t="s">
        <v>108</v>
      </c>
      <c r="W275" s="453" t="s">
        <v>222</v>
      </c>
      <c r="X275" s="453" t="s">
        <v>223</v>
      </c>
      <c r="Y275" s="1651" t="s">
        <v>111</v>
      </c>
      <c r="Z275" s="229" t="s">
        <v>112</v>
      </c>
      <c r="AA275" s="229" t="s">
        <v>113</v>
      </c>
    </row>
    <row r="276" spans="1:27" s="252" customFormat="1" ht="45.75" thickTop="1" x14ac:dyDescent="0.2">
      <c r="A276" s="1626" t="s">
        <v>114</v>
      </c>
      <c r="B276" s="1059"/>
      <c r="C276" s="1645"/>
      <c r="D276" s="1645"/>
      <c r="E276" s="1645"/>
      <c r="F276" s="345"/>
      <c r="G276" s="1646" t="s">
        <v>170</v>
      </c>
      <c r="H276" s="1645"/>
      <c r="I276" s="165" t="s">
        <v>27</v>
      </c>
      <c r="J276" s="1646" t="s">
        <v>171</v>
      </c>
      <c r="K276" s="1646" t="s">
        <v>116</v>
      </c>
      <c r="L276" s="1646" t="s">
        <v>117</v>
      </c>
      <c r="M276" s="1646" t="s">
        <v>1705</v>
      </c>
      <c r="N276" s="1646" t="s">
        <v>173</v>
      </c>
      <c r="O276" s="1646" t="s">
        <v>171</v>
      </c>
      <c r="P276" s="1646" t="s">
        <v>116</v>
      </c>
      <c r="Q276" s="165" t="s">
        <v>27</v>
      </c>
      <c r="R276" s="1645"/>
      <c r="S276" s="1646" t="s">
        <v>225</v>
      </c>
      <c r="T276" s="346" t="s">
        <v>116</v>
      </c>
      <c r="U276" s="235" t="s">
        <v>693</v>
      </c>
      <c r="V276" s="1748"/>
      <c r="W276" s="1645"/>
      <c r="X276" s="1645"/>
      <c r="Y276" s="1645"/>
      <c r="Z276" s="170"/>
      <c r="AA276" s="170"/>
    </row>
    <row r="277" spans="1:27" s="252" customFormat="1" x14ac:dyDescent="0.2">
      <c r="A277" s="216"/>
      <c r="B277" s="1659"/>
      <c r="C277" s="1659"/>
      <c r="D277" s="1659"/>
      <c r="E277" s="1659"/>
      <c r="F277" s="244"/>
      <c r="G277" s="1645" t="s">
        <v>175</v>
      </c>
      <c r="H277" s="1659"/>
      <c r="I277" s="168" t="s">
        <v>31</v>
      </c>
      <c r="J277" s="1645"/>
      <c r="K277" s="1659"/>
      <c r="L277" s="1659"/>
      <c r="M277" s="1659"/>
      <c r="N277" s="1659"/>
      <c r="O277" s="1659"/>
      <c r="P277" s="1659"/>
      <c r="Q277" s="168" t="s">
        <v>31</v>
      </c>
      <c r="R277" s="244"/>
      <c r="S277" s="1659"/>
      <c r="T277" s="255"/>
      <c r="U277" s="255"/>
      <c r="V277" s="261"/>
      <c r="W277" s="1659"/>
      <c r="X277" s="1659"/>
      <c r="Y277" s="1659"/>
      <c r="Z277" s="170"/>
      <c r="AA277" s="170"/>
    </row>
    <row r="278" spans="1:27" s="252" customFormat="1" ht="15.75" thickBot="1" x14ac:dyDescent="0.25">
      <c r="A278" s="1028" t="s">
        <v>121</v>
      </c>
      <c r="B278" s="400"/>
      <c r="C278" s="400"/>
      <c r="D278" s="400"/>
      <c r="E278" s="400"/>
      <c r="F278" s="399"/>
      <c r="G278" s="400"/>
      <c r="H278" s="400"/>
      <c r="I278" s="400"/>
      <c r="J278" s="400"/>
      <c r="K278" s="400"/>
      <c r="L278" s="544"/>
      <c r="M278" s="544"/>
      <c r="N278" s="400"/>
      <c r="O278" s="400"/>
      <c r="P278" s="400"/>
      <c r="Q278" s="400"/>
      <c r="R278" s="399"/>
      <c r="S278" s="400"/>
      <c r="T278" s="544"/>
      <c r="U278" s="544"/>
      <c r="V278" s="1062"/>
      <c r="W278" s="400"/>
      <c r="X278" s="400"/>
      <c r="Y278" s="400"/>
      <c r="Z278" s="170"/>
      <c r="AA278" s="170"/>
    </row>
    <row r="279" spans="1:27" s="252" customFormat="1" ht="30" x14ac:dyDescent="0.2">
      <c r="A279" s="2849" t="s">
        <v>6147</v>
      </c>
      <c r="B279" s="1625"/>
      <c r="C279" s="1625"/>
      <c r="D279" s="1625" t="s">
        <v>6</v>
      </c>
      <c r="E279" s="1625" t="s">
        <v>7</v>
      </c>
      <c r="F279" s="264">
        <v>50000000</v>
      </c>
      <c r="G279" s="1625" t="s">
        <v>179</v>
      </c>
      <c r="H279" s="1625" t="s">
        <v>1711</v>
      </c>
      <c r="I279" s="1652" t="s">
        <v>27</v>
      </c>
      <c r="J279" s="1625" t="s">
        <v>6148</v>
      </c>
      <c r="K279" s="1625" t="s">
        <v>179</v>
      </c>
      <c r="L279" s="1625" t="s">
        <v>179</v>
      </c>
      <c r="M279" s="1625" t="s">
        <v>6149</v>
      </c>
      <c r="N279" s="1625" t="s">
        <v>6150</v>
      </c>
      <c r="O279" s="1625" t="s">
        <v>6151</v>
      </c>
      <c r="P279" s="1625" t="s">
        <v>179</v>
      </c>
      <c r="Q279" s="486" t="s">
        <v>27</v>
      </c>
      <c r="R279" s="264"/>
      <c r="S279" s="1625"/>
      <c r="T279" s="455"/>
      <c r="U279" s="455"/>
      <c r="V279" s="1745"/>
      <c r="W279" s="1625"/>
      <c r="X279" s="1625"/>
      <c r="Y279" s="1625"/>
      <c r="Z279" s="170"/>
      <c r="AA279" s="170"/>
    </row>
    <row r="280" spans="1:27" s="252" customFormat="1" x14ac:dyDescent="0.2">
      <c r="A280" s="2868"/>
      <c r="B280" s="1645"/>
      <c r="C280" s="1645"/>
      <c r="D280" s="1645"/>
      <c r="E280" s="1645"/>
      <c r="F280" s="345"/>
      <c r="G280" s="1645"/>
      <c r="H280" s="1645"/>
      <c r="I280" s="168" t="s">
        <v>31</v>
      </c>
      <c r="J280" s="1645"/>
      <c r="K280" s="1645"/>
      <c r="L280" s="1645"/>
      <c r="M280" s="1645"/>
      <c r="N280" s="1645"/>
      <c r="O280" s="1645"/>
      <c r="P280" s="1645"/>
      <c r="Q280" s="168" t="s">
        <v>31</v>
      </c>
      <c r="R280" s="345"/>
      <c r="S280" s="1645"/>
      <c r="T280" s="346"/>
      <c r="U280" s="346"/>
      <c r="V280" s="1748"/>
      <c r="W280" s="1645"/>
      <c r="X280" s="1645"/>
      <c r="Y280" s="1645"/>
      <c r="Z280" s="170"/>
      <c r="AA280" s="170"/>
    </row>
    <row r="281" spans="1:27" s="252" customFormat="1" x14ac:dyDescent="0.2">
      <c r="A281" s="1648"/>
      <c r="B281" s="1645"/>
      <c r="C281" s="1645"/>
      <c r="D281" s="1645"/>
      <c r="E281" s="1645"/>
      <c r="F281" s="345"/>
      <c r="G281" s="1645"/>
      <c r="H281" s="1645"/>
      <c r="I281" s="168"/>
      <c r="J281" s="1645"/>
      <c r="K281" s="1645"/>
      <c r="L281" s="1645"/>
      <c r="M281" s="1645"/>
      <c r="N281" s="1645"/>
      <c r="O281" s="1645"/>
      <c r="P281" s="1645"/>
      <c r="Q281" s="165"/>
      <c r="R281" s="345"/>
      <c r="S281" s="1645"/>
      <c r="T281" s="346"/>
      <c r="U281" s="346"/>
      <c r="V281" s="1748"/>
      <c r="W281" s="1645"/>
      <c r="X281" s="1645"/>
      <c r="Y281" s="1645"/>
      <c r="Z281" s="170"/>
      <c r="AA281" s="170"/>
    </row>
    <row r="282" spans="1:27" s="252" customFormat="1" ht="30" x14ac:dyDescent="0.2">
      <c r="A282" s="2868" t="s">
        <v>6152</v>
      </c>
      <c r="B282" s="1625"/>
      <c r="C282" s="1625"/>
      <c r="D282" s="1625" t="s">
        <v>1599</v>
      </c>
      <c r="E282" s="1625" t="s">
        <v>7</v>
      </c>
      <c r="F282" s="264">
        <v>9000000</v>
      </c>
      <c r="G282" s="1625" t="s">
        <v>179</v>
      </c>
      <c r="H282" s="1625" t="s">
        <v>1711</v>
      </c>
      <c r="I282" s="1652" t="s">
        <v>27</v>
      </c>
      <c r="J282" s="1625" t="s">
        <v>6148</v>
      </c>
      <c r="K282" s="1625" t="s">
        <v>179</v>
      </c>
      <c r="L282" s="1625" t="s">
        <v>179</v>
      </c>
      <c r="M282" s="1625" t="s">
        <v>6149</v>
      </c>
      <c r="N282" s="1625" t="s">
        <v>6150</v>
      </c>
      <c r="O282" s="1625" t="s">
        <v>6151</v>
      </c>
      <c r="P282" s="1625" t="s">
        <v>179</v>
      </c>
      <c r="Q282" s="486" t="s">
        <v>27</v>
      </c>
      <c r="R282" s="264"/>
      <c r="S282" s="1625"/>
      <c r="T282" s="455"/>
      <c r="U282" s="455"/>
      <c r="V282" s="1745"/>
      <c r="W282" s="1625"/>
      <c r="X282" s="1625"/>
      <c r="Y282" s="1625"/>
      <c r="Z282" s="170"/>
      <c r="AA282" s="170"/>
    </row>
    <row r="283" spans="1:27" s="252" customFormat="1" x14ac:dyDescent="0.2">
      <c r="A283" s="2868"/>
      <c r="B283" s="1625"/>
      <c r="C283" s="1625"/>
      <c r="D283" s="1625"/>
      <c r="E283" s="1625"/>
      <c r="F283" s="264"/>
      <c r="G283" s="1625"/>
      <c r="H283" s="1625"/>
      <c r="I283" s="1652" t="s">
        <v>31</v>
      </c>
      <c r="J283" s="1625"/>
      <c r="K283" s="1625"/>
      <c r="L283" s="1625"/>
      <c r="M283" s="1625"/>
      <c r="N283" s="1625"/>
      <c r="O283" s="1625"/>
      <c r="P283" s="1625"/>
      <c r="Q283" s="165"/>
      <c r="R283" s="345"/>
      <c r="S283" s="1645"/>
      <c r="T283" s="346"/>
      <c r="U283" s="346"/>
      <c r="V283" s="1748"/>
      <c r="W283" s="1645"/>
      <c r="X283" s="1645"/>
      <c r="Y283" s="1645"/>
      <c r="Z283" s="170"/>
      <c r="AA283" s="170"/>
    </row>
    <row r="284" spans="1:27" s="252" customFormat="1" ht="15.75" thickBot="1" x14ac:dyDescent="0.25">
      <c r="A284" s="1625"/>
      <c r="B284" s="1659"/>
      <c r="C284" s="1659"/>
      <c r="D284" s="1659"/>
      <c r="E284" s="1659"/>
      <c r="F284" s="2757"/>
      <c r="G284" s="1645"/>
      <c r="H284" s="1659"/>
      <c r="J284" s="1645"/>
      <c r="K284" s="1645"/>
      <c r="L284" s="1645"/>
      <c r="M284" s="1645"/>
      <c r="N284" s="1645"/>
      <c r="O284" s="1645"/>
      <c r="P284" s="1645"/>
      <c r="Q284" s="168" t="s">
        <v>31</v>
      </c>
      <c r="R284" s="345"/>
      <c r="S284" s="1645"/>
      <c r="T284" s="346"/>
      <c r="U284" s="346"/>
      <c r="V284" s="1748"/>
      <c r="W284" s="1645"/>
      <c r="X284" s="1645"/>
      <c r="Y284" s="1645"/>
      <c r="Z284" s="170"/>
      <c r="AA284" s="170"/>
    </row>
    <row r="285" spans="1:27" s="252" customFormat="1" ht="15.75" thickTop="1" x14ac:dyDescent="0.2">
      <c r="A285" s="1080" t="s">
        <v>144</v>
      </c>
      <c r="B285" s="347"/>
      <c r="C285" s="347"/>
      <c r="D285" s="347"/>
      <c r="E285" s="347"/>
      <c r="F285" s="1777">
        <v>59000000</v>
      </c>
      <c r="G285" s="175"/>
      <c r="H285" s="347"/>
      <c r="I285" s="175" t="s">
        <v>27</v>
      </c>
      <c r="J285" s="347"/>
      <c r="K285" s="347"/>
      <c r="L285" s="347"/>
      <c r="M285" s="347"/>
      <c r="N285" s="347"/>
      <c r="O285" s="347"/>
      <c r="P285" s="347"/>
      <c r="Q285" s="175" t="s">
        <v>27</v>
      </c>
      <c r="R285" s="348"/>
      <c r="S285" s="347"/>
      <c r="T285" s="350"/>
      <c r="U285" s="350"/>
      <c r="V285" s="352"/>
      <c r="W285" s="347"/>
      <c r="X285" s="347"/>
      <c r="Y285" s="348"/>
      <c r="Z285" s="170"/>
      <c r="AA285" s="170"/>
    </row>
    <row r="286" spans="1:27" s="252" customFormat="1" x14ac:dyDescent="0.2">
      <c r="A286" s="170"/>
      <c r="B286" s="170"/>
      <c r="C286" s="170"/>
      <c r="D286" s="170"/>
      <c r="E286" s="170"/>
      <c r="F286" s="244"/>
      <c r="G286" s="168"/>
      <c r="H286" s="170"/>
      <c r="I286" s="168" t="s">
        <v>31</v>
      </c>
      <c r="J286" s="170"/>
      <c r="K286" s="170"/>
      <c r="L286" s="170"/>
      <c r="M286" s="170"/>
      <c r="N286" s="170"/>
      <c r="O286" s="170"/>
      <c r="P286" s="170"/>
      <c r="Q286" s="168" t="s">
        <v>31</v>
      </c>
      <c r="R286" s="244"/>
      <c r="S286" s="170"/>
      <c r="T286" s="239"/>
      <c r="U286" s="239"/>
      <c r="V286" s="258"/>
      <c r="W286" s="170"/>
      <c r="X286" s="170"/>
      <c r="Y286" s="244"/>
      <c r="Z286" s="170"/>
      <c r="AA286" s="170"/>
    </row>
    <row r="287" spans="1:27" s="252" customFormat="1" x14ac:dyDescent="0.2">
      <c r="A287" s="170"/>
      <c r="B287" s="170"/>
      <c r="C287" s="170"/>
      <c r="D287" s="170"/>
      <c r="E287" s="170"/>
      <c r="F287" s="244"/>
      <c r="G287" s="168"/>
      <c r="H287" s="170"/>
      <c r="I287" s="168"/>
      <c r="J287" s="170"/>
      <c r="K287" s="170"/>
      <c r="L287" s="170"/>
      <c r="M287" s="170"/>
      <c r="N287" s="170"/>
      <c r="O287" s="170"/>
      <c r="P287" s="170"/>
      <c r="Q287" s="168"/>
      <c r="R287" s="244"/>
      <c r="S287" s="170"/>
      <c r="T287" s="239"/>
      <c r="U287" s="239"/>
      <c r="V287" s="258"/>
      <c r="W287" s="170"/>
      <c r="X287" s="170"/>
      <c r="Y287" s="244"/>
      <c r="Z287" s="170"/>
      <c r="AA287" s="170"/>
    </row>
    <row r="288" spans="1:27" s="252" customFormat="1" x14ac:dyDescent="0.2">
      <c r="A288" s="1782"/>
      <c r="B288" s="170"/>
      <c r="C288" s="170"/>
      <c r="D288" s="170"/>
      <c r="E288" s="170"/>
      <c r="F288" s="242"/>
      <c r="G288" s="202"/>
      <c r="H288" s="170"/>
      <c r="I288" s="202"/>
      <c r="J288" s="170"/>
      <c r="K288" s="170"/>
      <c r="L288" s="170"/>
      <c r="M288" s="170"/>
      <c r="N288" s="170"/>
      <c r="O288" s="170"/>
      <c r="P288" s="170"/>
      <c r="Q288" s="244"/>
      <c r="R288" s="170"/>
      <c r="S288" s="170"/>
      <c r="T288" s="170"/>
      <c r="U288" s="170"/>
      <c r="V288" s="170"/>
      <c r="W288" s="170"/>
      <c r="X288" s="244"/>
      <c r="Y288" s="170"/>
      <c r="Z288" s="170"/>
      <c r="AA288" s="170"/>
    </row>
    <row r="289" spans="1:27" s="252" customFormat="1" x14ac:dyDescent="0.2">
      <c r="A289" s="2850" t="s">
        <v>6153</v>
      </c>
      <c r="B289" s="2850"/>
      <c r="C289" s="2850"/>
      <c r="D289" s="2850"/>
      <c r="E289" s="2850"/>
      <c r="F289" s="64"/>
      <c r="G289" s="64"/>
      <c r="H289" s="64"/>
      <c r="I289" s="64"/>
      <c r="J289" s="64"/>
      <c r="K289" s="64"/>
      <c r="L289" s="2851" t="s">
        <v>148</v>
      </c>
      <c r="M289" s="2852"/>
      <c r="N289" s="2853"/>
      <c r="O289" s="64"/>
      <c r="P289" s="64"/>
      <c r="Q289" s="64"/>
      <c r="R289" s="64"/>
      <c r="S289" s="64"/>
      <c r="T289" s="64"/>
      <c r="U289" s="64"/>
      <c r="V289" s="64"/>
      <c r="W289" s="64"/>
      <c r="X289" s="64"/>
    </row>
    <row r="290" spans="1:27" s="252" customFormat="1" ht="45" x14ac:dyDescent="0.2">
      <c r="A290" s="2866" t="s">
        <v>6154</v>
      </c>
      <c r="B290" s="2862"/>
      <c r="C290" s="2837" t="s">
        <v>215</v>
      </c>
      <c r="D290" s="2841"/>
      <c r="E290" s="2841"/>
      <c r="F290" s="2841"/>
      <c r="G290" s="2841"/>
      <c r="H290" s="2838"/>
      <c r="I290" s="1773"/>
      <c r="J290" s="2847" t="s">
        <v>2972</v>
      </c>
      <c r="K290" s="2848"/>
      <c r="L290" s="1651" t="s">
        <v>150</v>
      </c>
      <c r="M290" s="2837" t="s">
        <v>151</v>
      </c>
      <c r="N290" s="2838"/>
      <c r="O290" s="2837" t="s">
        <v>152</v>
      </c>
      <c r="P290" s="2838"/>
      <c r="Q290" s="87"/>
      <c r="R290" s="2837" t="s">
        <v>84</v>
      </c>
      <c r="S290" s="2841"/>
      <c r="T290" s="2841"/>
      <c r="U290" s="2838"/>
      <c r="V290" s="2837" t="s">
        <v>85</v>
      </c>
      <c r="W290" s="2841"/>
      <c r="X290" s="2841"/>
      <c r="Y290" s="2838"/>
    </row>
    <row r="291" spans="1:27" s="252" customFormat="1" ht="45.75" thickBot="1" x14ac:dyDescent="0.25">
      <c r="A291" s="1651" t="s">
        <v>512</v>
      </c>
      <c r="B291" s="506" t="s">
        <v>153</v>
      </c>
      <c r="C291" s="451" t="s">
        <v>217</v>
      </c>
      <c r="D291" s="451" t="s">
        <v>218</v>
      </c>
      <c r="E291" s="451" t="s">
        <v>156</v>
      </c>
      <c r="F291" s="451" t="s">
        <v>219</v>
      </c>
      <c r="G291" s="451" t="s">
        <v>220</v>
      </c>
      <c r="H291" s="451" t="s">
        <v>483</v>
      </c>
      <c r="I291" s="451" t="s">
        <v>91</v>
      </c>
      <c r="J291" s="437" t="s">
        <v>92</v>
      </c>
      <c r="K291" s="437" t="s">
        <v>685</v>
      </c>
      <c r="L291" s="1786" t="s">
        <v>159</v>
      </c>
      <c r="M291" s="453" t="s">
        <v>160</v>
      </c>
      <c r="N291" s="453" t="s">
        <v>161</v>
      </c>
      <c r="O291" s="453" t="s">
        <v>162</v>
      </c>
      <c r="P291" s="437" t="s">
        <v>685</v>
      </c>
      <c r="Q291" s="451" t="s">
        <v>91</v>
      </c>
      <c r="R291" s="437" t="s">
        <v>4325</v>
      </c>
      <c r="S291" s="437" t="s">
        <v>104</v>
      </c>
      <c r="T291" s="457" t="s">
        <v>221</v>
      </c>
      <c r="U291" s="1651" t="s">
        <v>166</v>
      </c>
      <c r="V291" s="453" t="s">
        <v>108</v>
      </c>
      <c r="W291" s="453" t="s">
        <v>222</v>
      </c>
      <c r="X291" s="453" t="s">
        <v>223</v>
      </c>
      <c r="Y291" s="453" t="s">
        <v>111</v>
      </c>
      <c r="Z291" s="229" t="s">
        <v>112</v>
      </c>
      <c r="AA291" s="229" t="s">
        <v>113</v>
      </c>
    </row>
    <row r="292" spans="1:27" s="252" customFormat="1" ht="45.75" thickTop="1" x14ac:dyDescent="0.2">
      <c r="A292" s="1744" t="s">
        <v>114</v>
      </c>
      <c r="B292" s="1059"/>
      <c r="C292" s="1645"/>
      <c r="D292" s="1645"/>
      <c r="E292" s="1645"/>
      <c r="F292" s="345"/>
      <c r="G292" s="1645" t="s">
        <v>170</v>
      </c>
      <c r="H292" s="1645"/>
      <c r="I292" s="165" t="s">
        <v>27</v>
      </c>
      <c r="J292" s="1646" t="s">
        <v>171</v>
      </c>
      <c r="K292" s="1646" t="s">
        <v>116</v>
      </c>
      <c r="L292" s="1646" t="s">
        <v>117</v>
      </c>
      <c r="M292" s="1646" t="s">
        <v>1705</v>
      </c>
      <c r="N292" s="1646" t="s">
        <v>173</v>
      </c>
      <c r="O292" s="1646" t="s">
        <v>171</v>
      </c>
      <c r="P292" s="1646" t="s">
        <v>116</v>
      </c>
      <c r="Q292" s="165" t="s">
        <v>27</v>
      </c>
      <c r="R292" s="1645"/>
      <c r="S292" s="1646" t="s">
        <v>225</v>
      </c>
      <c r="T292" s="346" t="s">
        <v>116</v>
      </c>
      <c r="U292" s="235" t="s">
        <v>693</v>
      </c>
      <c r="V292" s="1748"/>
      <c r="W292" s="1645"/>
      <c r="X292" s="1645"/>
      <c r="Y292" s="1645"/>
      <c r="Z292" s="170"/>
      <c r="AA292" s="170"/>
    </row>
    <row r="293" spans="1:27" s="252" customFormat="1" x14ac:dyDescent="0.2">
      <c r="A293" s="216"/>
      <c r="B293" s="1659"/>
      <c r="C293" s="1659"/>
      <c r="D293" s="1659"/>
      <c r="E293" s="1659"/>
      <c r="F293" s="244"/>
      <c r="G293" s="1645" t="s">
        <v>175</v>
      </c>
      <c r="H293" s="1659"/>
      <c r="I293" s="168" t="s">
        <v>31</v>
      </c>
      <c r="J293" s="1645"/>
      <c r="K293" s="1659"/>
      <c r="L293" s="1659"/>
      <c r="M293" s="1659"/>
      <c r="N293" s="1659"/>
      <c r="O293" s="1659"/>
      <c r="P293" s="1659"/>
      <c r="Q293" s="168" t="s">
        <v>31</v>
      </c>
      <c r="R293" s="244"/>
      <c r="S293" s="1659"/>
      <c r="T293" s="255"/>
      <c r="U293" s="255"/>
      <c r="V293" s="261"/>
      <c r="W293" s="1659"/>
      <c r="X293" s="1659"/>
      <c r="Y293" s="1659"/>
      <c r="Z293" s="170"/>
      <c r="AA293" s="170"/>
    </row>
    <row r="294" spans="1:27" s="252" customFormat="1" ht="15.75" thickBot="1" x14ac:dyDescent="0.25">
      <c r="A294" s="1028" t="s">
        <v>121</v>
      </c>
      <c r="B294" s="400"/>
      <c r="C294" s="400"/>
      <c r="D294" s="400"/>
      <c r="E294" s="400"/>
      <c r="F294" s="399"/>
      <c r="G294" s="400"/>
      <c r="H294" s="400"/>
      <c r="I294" s="400"/>
      <c r="J294" s="400"/>
      <c r="K294" s="400"/>
      <c r="L294" s="544"/>
      <c r="M294" s="544"/>
      <c r="N294" s="400"/>
      <c r="O294" s="400"/>
      <c r="P294" s="400"/>
      <c r="Q294" s="400"/>
      <c r="R294" s="399"/>
      <c r="S294" s="400"/>
      <c r="T294" s="544"/>
      <c r="U294" s="544"/>
      <c r="V294" s="1062"/>
      <c r="W294" s="400"/>
      <c r="X294" s="400"/>
      <c r="Y294" s="400"/>
      <c r="Z294" s="170"/>
      <c r="AA294" s="170"/>
    </row>
    <row r="295" spans="1:27" s="252" customFormat="1" x14ac:dyDescent="0.2">
      <c r="A295" s="2849" t="s">
        <v>6155</v>
      </c>
      <c r="B295" s="1645"/>
      <c r="C295" s="1645"/>
      <c r="D295" s="1645" t="s">
        <v>1599</v>
      </c>
      <c r="E295" s="1645" t="s">
        <v>7</v>
      </c>
      <c r="F295" s="345">
        <v>20000000</v>
      </c>
      <c r="G295" s="1645" t="s">
        <v>179</v>
      </c>
      <c r="H295" s="1645" t="s">
        <v>1711</v>
      </c>
      <c r="I295" s="168" t="s">
        <v>27</v>
      </c>
      <c r="J295" s="1645" t="s">
        <v>6156</v>
      </c>
      <c r="K295" s="1645" t="s">
        <v>179</v>
      </c>
      <c r="L295" s="1645" t="s">
        <v>6148</v>
      </c>
      <c r="M295" s="1645"/>
      <c r="N295" s="1645"/>
      <c r="O295" s="1645"/>
      <c r="P295" s="1645"/>
      <c r="Q295" s="165"/>
      <c r="R295" s="345"/>
      <c r="S295" s="1645"/>
      <c r="T295" s="346"/>
      <c r="U295" s="346"/>
      <c r="V295" s="1748"/>
      <c r="W295" s="1645"/>
      <c r="X295" s="1645"/>
      <c r="Y295" s="1645"/>
      <c r="Z295" s="170"/>
      <c r="AA295" s="170"/>
    </row>
    <row r="296" spans="1:27" s="252" customFormat="1" ht="15.75" thickBot="1" x14ac:dyDescent="0.25">
      <c r="A296" s="2859"/>
      <c r="B296" s="1659"/>
      <c r="C296" s="1659"/>
      <c r="D296" s="1659"/>
      <c r="E296" s="1659"/>
      <c r="F296" s="2757"/>
      <c r="G296" s="1645"/>
      <c r="H296" s="1659"/>
      <c r="I296" s="168" t="s">
        <v>31</v>
      </c>
      <c r="J296" s="1645"/>
      <c r="K296" s="1645"/>
      <c r="L296" s="1645"/>
      <c r="M296" s="1645"/>
      <c r="N296" s="1645"/>
      <c r="O296" s="1645"/>
      <c r="P296" s="1645"/>
      <c r="Q296" s="168"/>
      <c r="R296" s="345"/>
      <c r="S296" s="1645"/>
      <c r="T296" s="346"/>
      <c r="U296" s="346"/>
      <c r="V296" s="1748"/>
      <c r="W296" s="1645"/>
      <c r="X296" s="1645"/>
      <c r="Y296" s="1645"/>
      <c r="Z296" s="170"/>
      <c r="AA296" s="170"/>
    </row>
    <row r="297" spans="1:27" s="252" customFormat="1" ht="15.75" thickTop="1" x14ac:dyDescent="0.2">
      <c r="A297" s="1080" t="s">
        <v>144</v>
      </c>
      <c r="B297" s="347"/>
      <c r="C297" s="347"/>
      <c r="D297" s="347"/>
      <c r="E297" s="347"/>
      <c r="F297" s="1777">
        <v>20000000</v>
      </c>
      <c r="G297" s="175"/>
      <c r="H297" s="347"/>
      <c r="I297" s="175" t="s">
        <v>27</v>
      </c>
      <c r="J297" s="347"/>
      <c r="K297" s="347"/>
      <c r="L297" s="347"/>
      <c r="M297" s="347"/>
      <c r="N297" s="347"/>
      <c r="O297" s="347"/>
      <c r="P297" s="347"/>
      <c r="Q297" s="175" t="s">
        <v>27</v>
      </c>
      <c r="R297" s="348"/>
      <c r="S297" s="347"/>
      <c r="T297" s="350"/>
      <c r="U297" s="350"/>
      <c r="V297" s="352"/>
      <c r="W297" s="347"/>
      <c r="X297" s="347"/>
      <c r="Y297" s="348"/>
      <c r="Z297" s="170"/>
      <c r="AA297" s="170"/>
    </row>
    <row r="298" spans="1:27" s="252" customFormat="1" x14ac:dyDescent="0.2">
      <c r="A298" s="170"/>
      <c r="B298" s="170"/>
      <c r="C298" s="170"/>
      <c r="D298" s="170"/>
      <c r="E298" s="170"/>
      <c r="F298" s="244"/>
      <c r="G298" s="168"/>
      <c r="H298" s="170"/>
      <c r="I298" s="168" t="s">
        <v>31</v>
      </c>
      <c r="J298" s="170"/>
      <c r="K298" s="170"/>
      <c r="L298" s="170"/>
      <c r="M298" s="170"/>
      <c r="N298" s="170"/>
      <c r="O298" s="170"/>
      <c r="P298" s="170"/>
      <c r="Q298" s="168" t="s">
        <v>31</v>
      </c>
      <c r="R298" s="244"/>
      <c r="S298" s="170"/>
      <c r="T298" s="239"/>
      <c r="U298" s="239"/>
      <c r="V298" s="258"/>
      <c r="W298" s="170"/>
      <c r="X298" s="170"/>
      <c r="Y298" s="244"/>
      <c r="Z298" s="170"/>
      <c r="AA298" s="170"/>
    </row>
    <row r="299" spans="1:27" s="252" customFormat="1" x14ac:dyDescent="0.2">
      <c r="A299" s="1793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</row>
    <row r="300" spans="1:27" s="252" customFormat="1" x14ac:dyDescent="0.2">
      <c r="A300" s="2860" t="s">
        <v>6157</v>
      </c>
      <c r="B300" s="2860"/>
      <c r="C300" s="2860"/>
      <c r="D300" s="2860"/>
      <c r="E300" s="2860"/>
      <c r="F300" s="2860"/>
      <c r="G300" s="947"/>
      <c r="H300" s="947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</row>
    <row r="301" spans="1:27" s="252" customFormat="1" x14ac:dyDescent="0.2">
      <c r="A301" s="1649" t="s">
        <v>508</v>
      </c>
      <c r="B301" s="192"/>
      <c r="C301" s="64"/>
      <c r="D301" s="64"/>
      <c r="E301" s="64"/>
      <c r="F301" s="64"/>
      <c r="G301" s="64"/>
      <c r="H301" s="64"/>
      <c r="I301" s="64"/>
      <c r="J301" s="2845" t="s">
        <v>147</v>
      </c>
      <c r="K301" s="2846"/>
      <c r="L301" s="2851" t="s">
        <v>148</v>
      </c>
      <c r="M301" s="2852"/>
      <c r="N301" s="2853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</row>
    <row r="302" spans="1:27" s="252" customFormat="1" ht="45" x14ac:dyDescent="0.2">
      <c r="A302" s="2861" t="s">
        <v>6158</v>
      </c>
      <c r="B302" s="2862"/>
      <c r="C302" s="2837" t="s">
        <v>215</v>
      </c>
      <c r="D302" s="2841"/>
      <c r="E302" s="2841"/>
      <c r="F302" s="2841"/>
      <c r="G302" s="2841"/>
      <c r="H302" s="2838"/>
      <c r="I302" s="1773"/>
      <c r="J302" s="2847"/>
      <c r="K302" s="2848"/>
      <c r="L302" s="1785" t="s">
        <v>150</v>
      </c>
      <c r="M302" s="2837" t="s">
        <v>151</v>
      </c>
      <c r="N302" s="2838"/>
      <c r="O302" s="2837" t="s">
        <v>152</v>
      </c>
      <c r="P302" s="2838"/>
      <c r="Q302" s="1773"/>
      <c r="R302" s="2863" t="s">
        <v>84</v>
      </c>
      <c r="S302" s="2864"/>
      <c r="T302" s="2864"/>
      <c r="U302" s="2865"/>
      <c r="V302" s="2837" t="s">
        <v>85</v>
      </c>
      <c r="W302" s="2841"/>
      <c r="X302" s="2841"/>
      <c r="Y302" s="2838"/>
    </row>
    <row r="303" spans="1:27" s="253" customFormat="1" ht="45.75" thickBot="1" x14ac:dyDescent="0.25">
      <c r="A303" s="1785" t="s">
        <v>512</v>
      </c>
      <c r="B303" s="1800" t="s">
        <v>153</v>
      </c>
      <c r="C303" s="1706" t="s">
        <v>217</v>
      </c>
      <c r="D303" s="1706" t="s">
        <v>218</v>
      </c>
      <c r="E303" s="1706" t="s">
        <v>156</v>
      </c>
      <c r="F303" s="1706" t="s">
        <v>219</v>
      </c>
      <c r="G303" s="1706" t="s">
        <v>220</v>
      </c>
      <c r="H303" s="1706" t="s">
        <v>483</v>
      </c>
      <c r="I303" s="1706" t="s">
        <v>91</v>
      </c>
      <c r="J303" s="1783" t="s">
        <v>92</v>
      </c>
      <c r="K303" s="1783" t="s">
        <v>685</v>
      </c>
      <c r="L303" s="1786" t="s">
        <v>159</v>
      </c>
      <c r="M303" s="1786" t="s">
        <v>160</v>
      </c>
      <c r="N303" s="453" t="s">
        <v>161</v>
      </c>
      <c r="O303" s="1786" t="s">
        <v>162</v>
      </c>
      <c r="P303" s="1783" t="s">
        <v>685</v>
      </c>
      <c r="Q303" s="1706" t="s">
        <v>91</v>
      </c>
      <c r="R303" s="1783" t="s">
        <v>4325</v>
      </c>
      <c r="S303" s="1783" t="s">
        <v>104</v>
      </c>
      <c r="T303" s="1784" t="s">
        <v>221</v>
      </c>
      <c r="U303" s="1785" t="s">
        <v>166</v>
      </c>
      <c r="V303" s="1786" t="s">
        <v>108</v>
      </c>
      <c r="W303" s="1786" t="s">
        <v>222</v>
      </c>
      <c r="X303" s="1786" t="s">
        <v>223</v>
      </c>
      <c r="Y303" s="1786" t="s">
        <v>111</v>
      </c>
      <c r="Z303" s="229" t="s">
        <v>112</v>
      </c>
      <c r="AA303" s="229" t="s">
        <v>113</v>
      </c>
    </row>
    <row r="304" spans="1:27" s="252" customFormat="1" ht="45.75" thickTop="1" x14ac:dyDescent="0.2">
      <c r="A304" s="1744" t="s">
        <v>114</v>
      </c>
      <c r="B304" s="1059"/>
      <c r="C304" s="1645"/>
      <c r="D304" s="1645"/>
      <c r="E304" s="1645"/>
      <c r="F304" s="345"/>
      <c r="G304" s="1645" t="s">
        <v>170</v>
      </c>
      <c r="H304" s="1645"/>
      <c r="I304" s="165" t="s">
        <v>27</v>
      </c>
      <c r="J304" s="1646" t="s">
        <v>171</v>
      </c>
      <c r="K304" s="1646" t="s">
        <v>116</v>
      </c>
      <c r="L304" s="1646" t="s">
        <v>117</v>
      </c>
      <c r="M304" s="1646" t="s">
        <v>1705</v>
      </c>
      <c r="N304" s="1646" t="s">
        <v>173</v>
      </c>
      <c r="O304" s="1646" t="s">
        <v>171</v>
      </c>
      <c r="P304" s="1646" t="s">
        <v>116</v>
      </c>
      <c r="Q304" s="165" t="s">
        <v>27</v>
      </c>
      <c r="R304" s="1645"/>
      <c r="S304" s="1646" t="s">
        <v>225</v>
      </c>
      <c r="T304" s="346" t="s">
        <v>116</v>
      </c>
      <c r="U304" s="235" t="s">
        <v>693</v>
      </c>
      <c r="V304" s="1748"/>
      <c r="W304" s="1645"/>
      <c r="X304" s="1645"/>
      <c r="Y304" s="1645"/>
      <c r="Z304" s="170"/>
      <c r="AA304" s="170"/>
    </row>
    <row r="305" spans="1:27" s="252" customFormat="1" x14ac:dyDescent="0.2">
      <c r="A305" s="216"/>
      <c r="B305" s="1659"/>
      <c r="C305" s="1659"/>
      <c r="D305" s="1659"/>
      <c r="E305" s="1659"/>
      <c r="F305" s="244"/>
      <c r="G305" s="1645" t="s">
        <v>175</v>
      </c>
      <c r="H305" s="1659"/>
      <c r="I305" s="168" t="s">
        <v>31</v>
      </c>
      <c r="J305" s="1645"/>
      <c r="K305" s="1659"/>
      <c r="L305" s="1659"/>
      <c r="M305" s="1659"/>
      <c r="N305" s="1659"/>
      <c r="O305" s="1659"/>
      <c r="P305" s="1659"/>
      <c r="Q305" s="168" t="s">
        <v>31</v>
      </c>
      <c r="R305" s="244"/>
      <c r="S305" s="1659"/>
      <c r="T305" s="255"/>
      <c r="U305" s="255"/>
      <c r="V305" s="261"/>
      <c r="W305" s="1659"/>
      <c r="X305" s="1659"/>
      <c r="Y305" s="1659"/>
      <c r="Z305" s="170"/>
      <c r="AA305" s="170"/>
    </row>
    <row r="306" spans="1:27" s="252" customFormat="1" ht="15.75" thickBot="1" x14ac:dyDescent="0.25">
      <c r="A306" s="1028" t="s">
        <v>121</v>
      </c>
      <c r="B306" s="400"/>
      <c r="C306" s="400"/>
      <c r="D306" s="400"/>
      <c r="E306" s="400"/>
      <c r="F306" s="399"/>
      <c r="G306" s="400"/>
      <c r="H306" s="400"/>
      <c r="I306" s="400"/>
      <c r="J306" s="400"/>
      <c r="K306" s="400"/>
      <c r="L306" s="544"/>
      <c r="M306" s="544"/>
      <c r="N306" s="400"/>
      <c r="O306" s="400"/>
      <c r="P306" s="400"/>
      <c r="Q306" s="400"/>
      <c r="R306" s="399"/>
      <c r="S306" s="400"/>
      <c r="T306" s="544"/>
      <c r="U306" s="544"/>
      <c r="V306" s="1062"/>
      <c r="W306" s="400"/>
      <c r="X306" s="400"/>
      <c r="Y306" s="400"/>
      <c r="Z306" s="170"/>
      <c r="AA306" s="170"/>
    </row>
    <row r="307" spans="1:27" s="252" customFormat="1" ht="30" x14ac:dyDescent="0.2">
      <c r="A307" s="2849" t="s">
        <v>6159</v>
      </c>
      <c r="B307" s="1646" t="s">
        <v>5</v>
      </c>
      <c r="C307" s="1646" t="s">
        <v>1026</v>
      </c>
      <c r="D307" s="1645" t="s">
        <v>6</v>
      </c>
      <c r="E307" s="1646" t="s">
        <v>7</v>
      </c>
      <c r="F307" s="1746">
        <v>40000000</v>
      </c>
      <c r="G307" s="1645" t="s">
        <v>179</v>
      </c>
      <c r="H307" s="1645" t="s">
        <v>1711</v>
      </c>
      <c r="I307" s="168" t="s">
        <v>27</v>
      </c>
      <c r="J307" s="1645" t="s">
        <v>6156</v>
      </c>
      <c r="K307" s="1645" t="s">
        <v>179</v>
      </c>
      <c r="L307" s="1625" t="s">
        <v>6160</v>
      </c>
      <c r="M307" s="1625" t="s">
        <v>6160</v>
      </c>
      <c r="N307" s="1627" t="s">
        <v>6161</v>
      </c>
      <c r="O307" s="1627" t="s">
        <v>6162</v>
      </c>
      <c r="P307" s="1645" t="s">
        <v>179</v>
      </c>
      <c r="Q307" s="165"/>
      <c r="R307" s="345"/>
      <c r="S307" s="1627" t="s">
        <v>179</v>
      </c>
      <c r="T307" s="741" t="s">
        <v>6163</v>
      </c>
      <c r="U307" s="455" t="s">
        <v>6164</v>
      </c>
      <c r="V307" s="1748" t="s">
        <v>705</v>
      </c>
      <c r="W307" s="1645"/>
      <c r="X307" s="1645"/>
      <c r="Y307" s="1645"/>
      <c r="Z307" s="170"/>
      <c r="AA307" s="170"/>
    </row>
    <row r="308" spans="1:27" s="252" customFormat="1" x14ac:dyDescent="0.2">
      <c r="A308" s="2844"/>
      <c r="B308" s="232"/>
      <c r="C308" s="232"/>
      <c r="D308" s="1659"/>
      <c r="E308" s="1646"/>
      <c r="F308" s="1747"/>
      <c r="G308" s="1645"/>
      <c r="H308" s="1659"/>
      <c r="I308" s="168" t="s">
        <v>31</v>
      </c>
      <c r="J308" s="1645"/>
      <c r="K308" s="1645"/>
      <c r="L308" s="1645"/>
      <c r="M308" s="1645"/>
      <c r="N308" s="1645"/>
      <c r="O308" s="1645"/>
      <c r="P308" s="1645"/>
      <c r="Q308" s="168"/>
      <c r="R308" s="345"/>
      <c r="S308" s="1645"/>
      <c r="T308" s="346"/>
      <c r="U308" s="346"/>
      <c r="V308" s="1748"/>
      <c r="W308" s="1645"/>
      <c r="X308" s="1645"/>
      <c r="Y308" s="1645"/>
      <c r="Z308" s="170"/>
      <c r="AA308" s="170"/>
    </row>
    <row r="309" spans="1:27" s="252" customFormat="1" x14ac:dyDescent="0.2">
      <c r="A309" s="1625"/>
      <c r="B309" s="1646"/>
      <c r="C309" s="1646"/>
      <c r="D309" s="1645"/>
      <c r="E309" s="1646"/>
      <c r="F309" s="1774"/>
      <c r="G309" s="1748"/>
      <c r="H309" s="1645"/>
      <c r="I309" s="165"/>
      <c r="J309" s="1645"/>
      <c r="K309" s="1645"/>
      <c r="L309" s="1645"/>
      <c r="M309" s="1645"/>
      <c r="N309" s="1645"/>
      <c r="O309" s="1645"/>
      <c r="P309" s="1645"/>
      <c r="Q309" s="165"/>
      <c r="R309" s="348"/>
      <c r="S309" s="1645"/>
      <c r="T309" s="346"/>
      <c r="U309" s="346"/>
      <c r="V309" s="1748"/>
      <c r="W309" s="1645"/>
      <c r="X309" s="1645"/>
      <c r="Y309" s="1648"/>
      <c r="Z309" s="170"/>
      <c r="AA309" s="170"/>
    </row>
    <row r="310" spans="1:27" s="252" customFormat="1" ht="30" x14ac:dyDescent="0.2">
      <c r="A310" s="2843" t="s">
        <v>6165</v>
      </c>
      <c r="B310" s="1627" t="s">
        <v>28</v>
      </c>
      <c r="C310" s="1627" t="s">
        <v>1039</v>
      </c>
      <c r="D310" s="1625" t="s">
        <v>1599</v>
      </c>
      <c r="E310" s="1627" t="s">
        <v>7</v>
      </c>
      <c r="F310" s="1803">
        <v>20000000</v>
      </c>
      <c r="G310" s="1625" t="s">
        <v>179</v>
      </c>
      <c r="H310" s="1625" t="s">
        <v>1711</v>
      </c>
      <c r="I310" s="1652" t="s">
        <v>27</v>
      </c>
      <c r="J310" s="1625"/>
      <c r="K310" s="1625"/>
      <c r="L310" s="1627" t="s">
        <v>6160</v>
      </c>
      <c r="M310" s="1627" t="s">
        <v>6160</v>
      </c>
      <c r="N310" s="1625" t="s">
        <v>6161</v>
      </c>
      <c r="O310" s="1627" t="s">
        <v>6162</v>
      </c>
      <c r="P310" s="1625" t="s">
        <v>179</v>
      </c>
      <c r="Q310" s="486"/>
      <c r="R310" s="264"/>
      <c r="S310" s="1627" t="s">
        <v>179</v>
      </c>
      <c r="T310" s="741" t="s">
        <v>6163</v>
      </c>
      <c r="U310" s="455" t="s">
        <v>6164</v>
      </c>
      <c r="V310" s="1745" t="s">
        <v>705</v>
      </c>
      <c r="W310" s="1625"/>
      <c r="X310" s="1625"/>
      <c r="Y310" s="1653"/>
      <c r="Z310" s="170"/>
      <c r="AA310" s="170"/>
    </row>
    <row r="311" spans="1:27" s="252" customFormat="1" x14ac:dyDescent="0.2">
      <c r="A311" s="2844"/>
      <c r="B311" s="1646"/>
      <c r="C311" s="1646"/>
      <c r="D311" s="1645"/>
      <c r="E311" s="1646"/>
      <c r="F311" s="1747"/>
      <c r="G311" s="1645"/>
      <c r="H311" s="1645"/>
      <c r="I311" s="168" t="s">
        <v>31</v>
      </c>
      <c r="J311" s="1645"/>
      <c r="K311" s="1645"/>
      <c r="L311" s="1645"/>
      <c r="M311" s="1645"/>
      <c r="N311" s="1645"/>
      <c r="O311" s="1645"/>
      <c r="P311" s="1645"/>
      <c r="Q311" s="165"/>
      <c r="R311" s="348"/>
      <c r="S311" s="1645"/>
      <c r="T311" s="346"/>
      <c r="U311" s="346"/>
      <c r="V311" s="1748"/>
      <c r="W311" s="1645"/>
      <c r="X311" s="1645"/>
      <c r="Y311" s="1659"/>
      <c r="Z311" s="170"/>
      <c r="AA311" s="170"/>
    </row>
    <row r="312" spans="1:27" s="252" customFormat="1" x14ac:dyDescent="0.2">
      <c r="A312" s="1625"/>
      <c r="B312" s="1646"/>
      <c r="C312" s="1646"/>
      <c r="D312" s="1645"/>
      <c r="E312" s="1646"/>
      <c r="F312" s="1747"/>
      <c r="G312" s="1645"/>
      <c r="H312" s="1645"/>
      <c r="I312" s="165"/>
      <c r="J312" s="1645"/>
      <c r="K312" s="1645"/>
      <c r="L312" s="1645"/>
      <c r="M312" s="1645"/>
      <c r="N312" s="1645"/>
      <c r="O312" s="1645"/>
      <c r="P312" s="1645"/>
      <c r="Q312" s="165"/>
      <c r="R312" s="348"/>
      <c r="S312" s="1645"/>
      <c r="T312" s="346"/>
      <c r="U312" s="346"/>
      <c r="V312" s="1748"/>
      <c r="W312" s="1645"/>
      <c r="X312" s="1645"/>
      <c r="Y312" s="1659"/>
      <c r="Z312" s="170"/>
      <c r="AA312" s="170"/>
    </row>
    <row r="313" spans="1:27" s="252" customFormat="1" ht="30" x14ac:dyDescent="0.2">
      <c r="A313" s="2843" t="s">
        <v>6166</v>
      </c>
      <c r="B313" s="1627" t="s">
        <v>33</v>
      </c>
      <c r="C313" s="1627" t="s">
        <v>1042</v>
      </c>
      <c r="D313" s="1625" t="s">
        <v>1599</v>
      </c>
      <c r="E313" s="1627" t="s">
        <v>7</v>
      </c>
      <c r="F313" s="1803">
        <v>20000000</v>
      </c>
      <c r="G313" s="1625" t="s">
        <v>179</v>
      </c>
      <c r="H313" s="1625" t="s">
        <v>1711</v>
      </c>
      <c r="I313" s="1652" t="s">
        <v>27</v>
      </c>
      <c r="J313" s="1645"/>
      <c r="K313" s="1645"/>
      <c r="L313" s="1625" t="s">
        <v>6160</v>
      </c>
      <c r="M313" s="1625" t="s">
        <v>6160</v>
      </c>
      <c r="N313" s="1625" t="s">
        <v>6161</v>
      </c>
      <c r="O313" s="1627" t="s">
        <v>6162</v>
      </c>
      <c r="P313" s="1645" t="s">
        <v>179</v>
      </c>
      <c r="Q313" s="165"/>
      <c r="R313" s="345"/>
      <c r="S313" s="1627" t="s">
        <v>179</v>
      </c>
      <c r="T313" s="741" t="s">
        <v>6163</v>
      </c>
      <c r="U313" s="455" t="s">
        <v>6164</v>
      </c>
      <c r="V313" s="1748" t="s">
        <v>705</v>
      </c>
      <c r="W313" s="1645"/>
      <c r="X313" s="1645"/>
      <c r="Y313" s="1659"/>
      <c r="Z313" s="170"/>
      <c r="AA313" s="170"/>
    </row>
    <row r="314" spans="1:27" s="252" customFormat="1" x14ac:dyDescent="0.2">
      <c r="A314" s="2844"/>
      <c r="B314" s="1646"/>
      <c r="C314" s="1646"/>
      <c r="D314" s="1645"/>
      <c r="E314" s="1646"/>
      <c r="F314" s="1747"/>
      <c r="G314" s="1645"/>
      <c r="H314" s="1645"/>
      <c r="I314" s="168" t="s">
        <v>31</v>
      </c>
      <c r="J314" s="1645"/>
      <c r="K314" s="1645"/>
      <c r="L314" s="1645"/>
      <c r="M314" s="1645"/>
      <c r="N314" s="1645"/>
      <c r="O314" s="1645"/>
      <c r="P314" s="1645"/>
      <c r="Q314" s="165"/>
      <c r="R314" s="348"/>
      <c r="S314" s="1645"/>
      <c r="T314" s="346"/>
      <c r="U314" s="346"/>
      <c r="V314" s="1748"/>
      <c r="W314" s="1645"/>
      <c r="X314" s="1645"/>
      <c r="Y314" s="1659"/>
      <c r="Z314" s="170"/>
      <c r="AA314" s="170"/>
    </row>
    <row r="315" spans="1:27" s="252" customFormat="1" x14ac:dyDescent="0.2">
      <c r="A315" s="1645"/>
      <c r="B315" s="1646"/>
      <c r="C315" s="1646"/>
      <c r="D315" s="1645"/>
      <c r="E315" s="1646"/>
      <c r="F315" s="1747"/>
      <c r="G315" s="1645"/>
      <c r="H315" s="1645"/>
      <c r="I315" s="165"/>
      <c r="J315" s="1645"/>
      <c r="K315" s="1645"/>
      <c r="L315" s="1645"/>
      <c r="M315" s="1645"/>
      <c r="N315" s="1645"/>
      <c r="O315" s="1645"/>
      <c r="P315" s="1645"/>
      <c r="Q315" s="165"/>
      <c r="R315" s="348"/>
      <c r="S315" s="1645"/>
      <c r="T315" s="346"/>
      <c r="U315" s="346"/>
      <c r="V315" s="1748"/>
      <c r="W315" s="1645"/>
      <c r="X315" s="1645"/>
      <c r="Y315" s="1659"/>
      <c r="Z315" s="170"/>
      <c r="AA315" s="170"/>
    </row>
    <row r="316" spans="1:27" s="252" customFormat="1" ht="30" x14ac:dyDescent="0.2">
      <c r="A316" s="2843" t="s">
        <v>6167</v>
      </c>
      <c r="B316" s="1627" t="s">
        <v>35</v>
      </c>
      <c r="C316" s="1627" t="s">
        <v>1046</v>
      </c>
      <c r="D316" s="1625" t="s">
        <v>1599</v>
      </c>
      <c r="E316" s="1627" t="s">
        <v>7</v>
      </c>
      <c r="F316" s="1803">
        <v>20000000</v>
      </c>
      <c r="G316" s="1625" t="s">
        <v>179</v>
      </c>
      <c r="H316" s="1625" t="s">
        <v>1711</v>
      </c>
      <c r="I316" s="1652" t="s">
        <v>27</v>
      </c>
      <c r="J316" s="1645"/>
      <c r="K316" s="1645"/>
      <c r="L316" s="1645" t="s">
        <v>6168</v>
      </c>
      <c r="M316" s="1645" t="s">
        <v>6168</v>
      </c>
      <c r="N316" s="1645" t="s">
        <v>6161</v>
      </c>
      <c r="O316" s="1627" t="s">
        <v>6162</v>
      </c>
      <c r="P316" s="1645" t="s">
        <v>179</v>
      </c>
      <c r="Q316" s="165"/>
      <c r="R316" s="345"/>
      <c r="S316" s="1627" t="s">
        <v>179</v>
      </c>
      <c r="T316" s="741" t="s">
        <v>6163</v>
      </c>
      <c r="U316" s="455" t="s">
        <v>6164</v>
      </c>
      <c r="V316" s="1748" t="s">
        <v>705</v>
      </c>
      <c r="W316" s="1645"/>
      <c r="X316" s="1645"/>
      <c r="Y316" s="1659"/>
      <c r="Z316" s="170"/>
      <c r="AA316" s="170"/>
    </row>
    <row r="317" spans="1:27" s="252" customFormat="1" x14ac:dyDescent="0.2">
      <c r="A317" s="2844"/>
      <c r="B317" s="1646"/>
      <c r="C317" s="1646"/>
      <c r="D317" s="1645"/>
      <c r="E317" s="1646"/>
      <c r="F317" s="1747"/>
      <c r="G317" s="1748"/>
      <c r="H317" s="1645"/>
      <c r="I317" s="168" t="s">
        <v>31</v>
      </c>
      <c r="J317" s="1645"/>
      <c r="K317" s="1645"/>
      <c r="L317" s="1645"/>
      <c r="M317" s="1645"/>
      <c r="N317" s="1645"/>
      <c r="O317" s="1645"/>
      <c r="P317" s="1645"/>
      <c r="Q317" s="165"/>
      <c r="R317" s="348"/>
      <c r="S317" s="1645"/>
      <c r="T317" s="346"/>
      <c r="U317" s="346"/>
      <c r="V317" s="1748"/>
      <c r="W317" s="1645"/>
      <c r="X317" s="1645"/>
      <c r="Y317" s="1659"/>
      <c r="Z317" s="170"/>
      <c r="AA317" s="170"/>
    </row>
    <row r="318" spans="1:27" s="252" customFormat="1" x14ac:dyDescent="0.2">
      <c r="A318" s="1645"/>
      <c r="B318" s="1646"/>
      <c r="C318" s="1646"/>
      <c r="D318" s="1645"/>
      <c r="E318" s="1646"/>
      <c r="F318" s="1747"/>
      <c r="G318" s="1748"/>
      <c r="H318" s="1645"/>
      <c r="I318" s="165"/>
      <c r="J318" s="1645"/>
      <c r="K318" s="1645"/>
      <c r="L318" s="1645"/>
      <c r="M318" s="1645"/>
      <c r="N318" s="1645"/>
      <c r="O318" s="1645"/>
      <c r="P318" s="1645"/>
      <c r="Q318" s="165"/>
      <c r="R318" s="348"/>
      <c r="S318" s="1645"/>
      <c r="T318" s="346"/>
      <c r="U318" s="346"/>
      <c r="V318" s="1748"/>
      <c r="W318" s="1645"/>
      <c r="X318" s="1645"/>
      <c r="Y318" s="1659"/>
      <c r="Z318" s="170"/>
      <c r="AA318" s="170"/>
    </row>
    <row r="319" spans="1:27" s="252" customFormat="1" ht="30" x14ac:dyDescent="0.2">
      <c r="A319" s="2843" t="s">
        <v>6169</v>
      </c>
      <c r="B319" s="1627" t="s">
        <v>37</v>
      </c>
      <c r="C319" s="1627" t="s">
        <v>1049</v>
      </c>
      <c r="D319" s="1625" t="s">
        <v>1599</v>
      </c>
      <c r="E319" s="1627" t="s">
        <v>7</v>
      </c>
      <c r="F319" s="1803">
        <v>10000000</v>
      </c>
      <c r="G319" s="1645" t="s">
        <v>179</v>
      </c>
      <c r="H319" s="1645" t="s">
        <v>1711</v>
      </c>
      <c r="I319" s="1652" t="s">
        <v>27</v>
      </c>
      <c r="J319" s="1625"/>
      <c r="K319" s="1645"/>
      <c r="L319" s="1645" t="s">
        <v>6170</v>
      </c>
      <c r="M319" s="1645" t="s">
        <v>6170</v>
      </c>
      <c r="N319" s="1645" t="s">
        <v>6171</v>
      </c>
      <c r="O319" s="1645" t="s">
        <v>6172</v>
      </c>
      <c r="P319" s="1645" t="s">
        <v>179</v>
      </c>
      <c r="Q319" s="165"/>
      <c r="R319" s="348"/>
      <c r="S319" s="1645" t="s">
        <v>179</v>
      </c>
      <c r="T319" s="346" t="s">
        <v>6173</v>
      </c>
      <c r="U319" s="346" t="s">
        <v>6174</v>
      </c>
      <c r="V319" s="1748" t="s">
        <v>6175</v>
      </c>
      <c r="W319" s="1645"/>
      <c r="X319" s="1645"/>
      <c r="Y319" s="1659"/>
      <c r="Z319" s="170"/>
      <c r="AA319" s="170"/>
    </row>
    <row r="320" spans="1:27" s="252" customFormat="1" x14ac:dyDescent="0.2">
      <c r="A320" s="2844"/>
      <c r="B320" s="1646"/>
      <c r="C320" s="1646"/>
      <c r="D320" s="1645"/>
      <c r="E320" s="1646"/>
      <c r="F320" s="1747"/>
      <c r="G320" s="1748"/>
      <c r="H320" s="1645"/>
      <c r="I320" s="168" t="s">
        <v>31</v>
      </c>
      <c r="J320" s="1645"/>
      <c r="K320" s="1645"/>
      <c r="L320" s="1645"/>
      <c r="M320" s="1645"/>
      <c r="N320" s="1645"/>
      <c r="O320" s="1645"/>
      <c r="P320" s="1645"/>
      <c r="Q320" s="165"/>
      <c r="R320" s="348"/>
      <c r="S320" s="1645"/>
      <c r="T320" s="346"/>
      <c r="U320" s="346"/>
      <c r="V320" s="1748"/>
      <c r="W320" s="1645"/>
      <c r="X320" s="1645"/>
      <c r="Y320" s="1659"/>
      <c r="Z320" s="170"/>
      <c r="AA320" s="170"/>
    </row>
    <row r="321" spans="1:27" s="252" customFormat="1" x14ac:dyDescent="0.2">
      <c r="A321" s="1645"/>
      <c r="B321" s="1646"/>
      <c r="C321" s="1646"/>
      <c r="D321" s="1645"/>
      <c r="E321" s="1646"/>
      <c r="F321" s="1747"/>
      <c r="G321" s="1748"/>
      <c r="H321" s="1645"/>
      <c r="I321" s="165"/>
      <c r="J321" s="1645"/>
      <c r="K321" s="1645"/>
      <c r="L321" s="1645"/>
      <c r="M321" s="1645"/>
      <c r="N321" s="1645"/>
      <c r="O321" s="1645"/>
      <c r="P321" s="1645"/>
      <c r="Q321" s="165"/>
      <c r="R321" s="348"/>
      <c r="S321" s="1645"/>
      <c r="T321" s="346"/>
      <c r="U321" s="346"/>
      <c r="V321" s="1748"/>
      <c r="W321" s="1645"/>
      <c r="X321" s="1645"/>
      <c r="Y321" s="1659"/>
      <c r="Z321" s="170"/>
      <c r="AA321" s="170"/>
    </row>
    <row r="322" spans="1:27" s="252" customFormat="1" ht="30" x14ac:dyDescent="0.2">
      <c r="A322" s="2843" t="s">
        <v>6176</v>
      </c>
      <c r="B322" s="1646" t="s">
        <v>39</v>
      </c>
      <c r="C322" s="1646" t="s">
        <v>1052</v>
      </c>
      <c r="D322" s="1645" t="s">
        <v>1599</v>
      </c>
      <c r="E322" s="1646" t="s">
        <v>7</v>
      </c>
      <c r="F322" s="1747">
        <v>20000000</v>
      </c>
      <c r="G322" s="1645" t="s">
        <v>179</v>
      </c>
      <c r="H322" s="1645" t="s">
        <v>1711</v>
      </c>
      <c r="I322" s="168" t="s">
        <v>27</v>
      </c>
      <c r="J322" s="1645"/>
      <c r="K322" s="1645"/>
      <c r="L322" s="1656" t="s">
        <v>6170</v>
      </c>
      <c r="M322" s="1656" t="s">
        <v>6170</v>
      </c>
      <c r="N322" s="1645" t="s">
        <v>6171</v>
      </c>
      <c r="O322" s="1645" t="s">
        <v>6172</v>
      </c>
      <c r="P322" s="1645" t="s">
        <v>179</v>
      </c>
      <c r="Q322" s="165"/>
      <c r="R322" s="348"/>
      <c r="S322" s="1645" t="s">
        <v>179</v>
      </c>
      <c r="T322" s="346" t="s">
        <v>6173</v>
      </c>
      <c r="U322" s="346" t="s">
        <v>6174</v>
      </c>
      <c r="V322" s="1748" t="s">
        <v>6175</v>
      </c>
      <c r="W322" s="1645"/>
      <c r="X322" s="1645"/>
      <c r="Y322" s="1659"/>
      <c r="Z322" s="170"/>
      <c r="AA322" s="170"/>
    </row>
    <row r="323" spans="1:27" s="252" customFormat="1" x14ac:dyDescent="0.2">
      <c r="A323" s="2844"/>
      <c r="B323" s="1646"/>
      <c r="C323" s="1646"/>
      <c r="D323" s="1645"/>
      <c r="E323" s="1646"/>
      <c r="F323" s="1747"/>
      <c r="G323" s="1748"/>
      <c r="H323" s="1645"/>
      <c r="I323" s="168" t="s">
        <v>31</v>
      </c>
      <c r="J323" s="1645"/>
      <c r="K323" s="1645"/>
      <c r="L323" s="1645"/>
      <c r="M323" s="1645"/>
      <c r="N323" s="1645"/>
      <c r="O323" s="1645"/>
      <c r="P323" s="1645"/>
      <c r="Q323" s="165"/>
      <c r="R323" s="348"/>
      <c r="S323" s="1645"/>
      <c r="T323" s="346"/>
      <c r="U323" s="346"/>
      <c r="V323" s="1748"/>
      <c r="W323" s="1645"/>
      <c r="X323" s="1645"/>
      <c r="Y323" s="1659"/>
      <c r="Z323" s="170"/>
      <c r="AA323" s="170"/>
    </row>
    <row r="324" spans="1:27" s="252" customFormat="1" x14ac:dyDescent="0.2">
      <c r="A324" s="1645"/>
      <c r="B324" s="1646"/>
      <c r="C324" s="1646"/>
      <c r="D324" s="1645"/>
      <c r="E324" s="1646"/>
      <c r="F324" s="1747"/>
      <c r="G324" s="1748"/>
      <c r="H324" s="1645"/>
      <c r="I324" s="165"/>
      <c r="J324" s="1645"/>
      <c r="K324" s="1645"/>
      <c r="L324" s="1645"/>
      <c r="M324" s="1645"/>
      <c r="N324" s="1645"/>
      <c r="O324" s="1645"/>
      <c r="P324" s="1645"/>
      <c r="Q324" s="165"/>
      <c r="R324" s="348"/>
      <c r="S324" s="1645"/>
      <c r="T324" s="346"/>
      <c r="U324" s="346"/>
      <c r="V324" s="1748"/>
      <c r="W324" s="1645"/>
      <c r="X324" s="1645"/>
      <c r="Y324" s="1659"/>
      <c r="Z324" s="170"/>
      <c r="AA324" s="170"/>
    </row>
    <row r="325" spans="1:27" s="252" customFormat="1" ht="30" x14ac:dyDescent="0.2">
      <c r="A325" s="2857" t="s">
        <v>6177</v>
      </c>
      <c r="B325" s="1646" t="s">
        <v>42</v>
      </c>
      <c r="C325" s="1646" t="s">
        <v>1055</v>
      </c>
      <c r="D325" s="1645" t="s">
        <v>1599</v>
      </c>
      <c r="E325" s="1646" t="s">
        <v>7</v>
      </c>
      <c r="F325" s="1747">
        <v>5000000</v>
      </c>
      <c r="G325" s="1645" t="s">
        <v>179</v>
      </c>
      <c r="H325" s="1645" t="s">
        <v>1711</v>
      </c>
      <c r="I325" s="168" t="s">
        <v>27</v>
      </c>
      <c r="J325" s="1645"/>
      <c r="K325" s="1645"/>
      <c r="L325" s="849" t="s">
        <v>6178</v>
      </c>
      <c r="M325" s="849" t="s">
        <v>6178</v>
      </c>
      <c r="N325" s="1645" t="s">
        <v>6171</v>
      </c>
      <c r="O325" s="1645" t="s">
        <v>6172</v>
      </c>
      <c r="P325" s="1645" t="s">
        <v>179</v>
      </c>
      <c r="Q325" s="165"/>
      <c r="R325" s="348"/>
      <c r="S325" s="1645" t="s">
        <v>179</v>
      </c>
      <c r="T325" s="346" t="s">
        <v>6173</v>
      </c>
      <c r="U325" s="346" t="s">
        <v>6174</v>
      </c>
      <c r="V325" s="1748" t="s">
        <v>6175</v>
      </c>
      <c r="W325" s="1645"/>
      <c r="X325" s="1645"/>
      <c r="Y325" s="1659"/>
      <c r="Z325" s="170"/>
      <c r="AA325" s="170"/>
    </row>
    <row r="326" spans="1:27" s="252" customFormat="1" ht="15.75" thickBot="1" x14ac:dyDescent="0.25">
      <c r="A326" s="2858"/>
      <c r="B326" s="1645"/>
      <c r="C326" s="1645"/>
      <c r="D326" s="1645"/>
      <c r="E326" s="1645"/>
      <c r="F326" s="2756"/>
      <c r="G326" s="1748"/>
      <c r="H326" s="1645"/>
      <c r="I326" s="168" t="s">
        <v>31</v>
      </c>
      <c r="J326" s="1645"/>
      <c r="K326" s="1645"/>
      <c r="L326" s="1645"/>
      <c r="M326" s="1645"/>
      <c r="N326" s="1645"/>
      <c r="O326" s="1645"/>
      <c r="P326" s="1645"/>
      <c r="Q326" s="165"/>
      <c r="R326" s="348"/>
      <c r="S326" s="1645"/>
      <c r="T326" s="346"/>
      <c r="U326" s="346"/>
      <c r="V326" s="1748"/>
      <c r="W326" s="1645"/>
      <c r="X326" s="1645"/>
      <c r="Y326" s="1659"/>
      <c r="Z326" s="170"/>
      <c r="AA326" s="170"/>
    </row>
    <row r="327" spans="1:27" s="252" customFormat="1" ht="15.75" thickTop="1" x14ac:dyDescent="0.2">
      <c r="A327" s="1080" t="s">
        <v>144</v>
      </c>
      <c r="B327" s="347"/>
      <c r="C327" s="347"/>
      <c r="D327" s="347"/>
      <c r="E327" s="347"/>
      <c r="F327" s="1790">
        <f>SUM(F307:F325)</f>
        <v>135000000</v>
      </c>
      <c r="G327" s="175"/>
      <c r="H327" s="347"/>
      <c r="I327" s="175"/>
      <c r="J327" s="347"/>
      <c r="K327" s="347"/>
      <c r="L327" s="347"/>
      <c r="M327" s="347"/>
      <c r="N327" s="347"/>
      <c r="O327" s="347"/>
      <c r="P327" s="347"/>
      <c r="Q327" s="175"/>
      <c r="R327" s="348"/>
      <c r="S327" s="347"/>
      <c r="T327" s="350"/>
      <c r="U327" s="350"/>
      <c r="V327" s="352"/>
      <c r="W327" s="347"/>
      <c r="X327" s="347"/>
      <c r="Y327" s="244"/>
      <c r="Z327" s="170"/>
      <c r="AA327" s="170"/>
    </row>
    <row r="328" spans="1:27" s="252" customFormat="1" x14ac:dyDescent="0.2">
      <c r="A328" s="2850" t="s">
        <v>6179</v>
      </c>
      <c r="B328" s="2850"/>
      <c r="C328" s="2850"/>
      <c r="D328" s="2850"/>
      <c r="E328" s="2850"/>
      <c r="F328" s="2850"/>
      <c r="G328" s="2850"/>
      <c r="H328" s="2850"/>
      <c r="I328" s="2850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</row>
    <row r="329" spans="1:27" s="252" customFormat="1" x14ac:dyDescent="0.2">
      <c r="A329" s="1801" t="s">
        <v>508</v>
      </c>
      <c r="B329" s="192"/>
      <c r="C329" s="64"/>
      <c r="D329" s="64"/>
      <c r="E329" s="64"/>
      <c r="F329" s="64"/>
      <c r="G329" s="64"/>
      <c r="H329" s="64"/>
      <c r="I329" s="64"/>
      <c r="J329" s="2845" t="s">
        <v>147</v>
      </c>
      <c r="K329" s="2846"/>
      <c r="L329" s="2851" t="s">
        <v>148</v>
      </c>
      <c r="M329" s="2852"/>
      <c r="N329" s="2853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</row>
    <row r="330" spans="1:27" s="252" customFormat="1" ht="45" x14ac:dyDescent="0.2">
      <c r="A330" s="2841" t="s">
        <v>6180</v>
      </c>
      <c r="B330" s="2838"/>
      <c r="C330" s="2837" t="s">
        <v>215</v>
      </c>
      <c r="D330" s="2841"/>
      <c r="E330" s="2841"/>
      <c r="F330" s="2841"/>
      <c r="G330" s="2841"/>
      <c r="H330" s="2838"/>
      <c r="I330" s="1773"/>
      <c r="J330" s="2847"/>
      <c r="K330" s="2848"/>
      <c r="L330" s="1651" t="s">
        <v>150</v>
      </c>
      <c r="M330" s="2837" t="s">
        <v>151</v>
      </c>
      <c r="N330" s="2838"/>
      <c r="O330" s="2837" t="s">
        <v>152</v>
      </c>
      <c r="P330" s="2838"/>
      <c r="Q330" s="2837" t="s">
        <v>84</v>
      </c>
      <c r="R330" s="2841"/>
      <c r="S330" s="2841"/>
      <c r="T330" s="2838"/>
      <c r="U330" s="2837" t="s">
        <v>85</v>
      </c>
      <c r="V330" s="2841"/>
      <c r="W330" s="2841"/>
      <c r="X330" s="2838"/>
    </row>
    <row r="331" spans="1:27" s="252" customFormat="1" ht="60.75" thickBot="1" x14ac:dyDescent="0.25">
      <c r="A331" s="1651" t="s">
        <v>512</v>
      </c>
      <c r="B331" s="506" t="s">
        <v>153</v>
      </c>
      <c r="C331" s="451" t="s">
        <v>217</v>
      </c>
      <c r="D331" s="451" t="s">
        <v>218</v>
      </c>
      <c r="E331" s="451" t="s">
        <v>156</v>
      </c>
      <c r="F331" s="451" t="s">
        <v>219</v>
      </c>
      <c r="G331" s="451" t="s">
        <v>220</v>
      </c>
      <c r="H331" s="451" t="s">
        <v>483</v>
      </c>
      <c r="I331" s="451" t="s">
        <v>91</v>
      </c>
      <c r="J331" s="437" t="s">
        <v>92</v>
      </c>
      <c r="K331" s="437" t="s">
        <v>685</v>
      </c>
      <c r="L331" s="453" t="s">
        <v>159</v>
      </c>
      <c r="M331" s="1786" t="s">
        <v>160</v>
      </c>
      <c r="N331" s="453" t="s">
        <v>161</v>
      </c>
      <c r="O331" s="453" t="s">
        <v>162</v>
      </c>
      <c r="P331" s="437" t="s">
        <v>685</v>
      </c>
      <c r="Q331" s="1800" t="s">
        <v>4325</v>
      </c>
      <c r="R331" s="437" t="s">
        <v>104</v>
      </c>
      <c r="S331" s="1784" t="s">
        <v>221</v>
      </c>
      <c r="T331" s="1785" t="s">
        <v>166</v>
      </c>
      <c r="U331" s="1786" t="s">
        <v>108</v>
      </c>
      <c r="V331" s="453" t="s">
        <v>222</v>
      </c>
      <c r="W331" s="453" t="s">
        <v>223</v>
      </c>
      <c r="X331" s="453" t="s">
        <v>111</v>
      </c>
      <c r="Y331" s="229" t="s">
        <v>112</v>
      </c>
      <c r="Z331" s="229" t="s">
        <v>113</v>
      </c>
    </row>
    <row r="332" spans="1:27" s="252" customFormat="1" ht="45.75" thickTop="1" x14ac:dyDescent="0.2">
      <c r="A332" s="1744" t="s">
        <v>114</v>
      </c>
      <c r="B332" s="1059"/>
      <c r="C332" s="1645"/>
      <c r="D332" s="1645"/>
      <c r="E332" s="1645"/>
      <c r="F332" s="345"/>
      <c r="G332" s="1645" t="s">
        <v>170</v>
      </c>
      <c r="H332" s="1645"/>
      <c r="I332" s="165" t="s">
        <v>27</v>
      </c>
      <c r="J332" s="1646" t="s">
        <v>171</v>
      </c>
      <c r="K332" s="1646" t="s">
        <v>116</v>
      </c>
      <c r="L332" s="1646" t="s">
        <v>117</v>
      </c>
      <c r="M332" s="1646" t="s">
        <v>1705</v>
      </c>
      <c r="N332" s="1646" t="s">
        <v>173</v>
      </c>
      <c r="O332" s="1646" t="s">
        <v>171</v>
      </c>
      <c r="P332" s="1646" t="s">
        <v>116</v>
      </c>
      <c r="Q332" s="1659"/>
      <c r="R332" s="1646" t="s">
        <v>225</v>
      </c>
      <c r="S332" s="346" t="s">
        <v>116</v>
      </c>
      <c r="T332" s="235" t="s">
        <v>693</v>
      </c>
      <c r="U332" s="1748"/>
      <c r="V332" s="1645"/>
      <c r="W332" s="1645"/>
      <c r="X332" s="1645"/>
      <c r="Y332" s="170"/>
      <c r="Z332" s="170"/>
    </row>
    <row r="333" spans="1:27" s="252" customFormat="1" x14ac:dyDescent="0.2">
      <c r="A333" s="216"/>
      <c r="B333" s="1659"/>
      <c r="C333" s="1659"/>
      <c r="D333" s="1659"/>
      <c r="E333" s="1659"/>
      <c r="F333" s="244"/>
      <c r="G333" s="1645" t="s">
        <v>175</v>
      </c>
      <c r="H333" s="1659"/>
      <c r="I333" s="168" t="s">
        <v>31</v>
      </c>
      <c r="J333" s="1645"/>
      <c r="K333" s="1659"/>
      <c r="L333" s="1659"/>
      <c r="M333" s="1659"/>
      <c r="N333" s="1659"/>
      <c r="O333" s="1659"/>
      <c r="P333" s="1659"/>
      <c r="Q333" s="244"/>
      <c r="R333" s="1659"/>
      <c r="S333" s="255"/>
      <c r="T333" s="255"/>
      <c r="U333" s="261"/>
      <c r="V333" s="1659"/>
      <c r="W333" s="1659"/>
      <c r="X333" s="1659"/>
      <c r="Y333" s="170"/>
      <c r="Z333" s="170"/>
    </row>
    <row r="334" spans="1:27" s="252" customFormat="1" ht="15.75" thickBot="1" x14ac:dyDescent="0.25">
      <c r="A334" s="1028" t="s">
        <v>121</v>
      </c>
      <c r="B334" s="400"/>
      <c r="C334" s="400"/>
      <c r="D334" s="400"/>
      <c r="E334" s="400"/>
      <c r="F334" s="399"/>
      <c r="G334" s="400"/>
      <c r="H334" s="400"/>
      <c r="I334" s="400"/>
      <c r="J334" s="400"/>
      <c r="K334" s="400"/>
      <c r="L334" s="544"/>
      <c r="M334" s="544"/>
      <c r="N334" s="400"/>
      <c r="O334" s="400"/>
      <c r="P334" s="400"/>
      <c r="Q334" s="259"/>
      <c r="R334" s="400"/>
      <c r="S334" s="544"/>
      <c r="T334" s="544"/>
      <c r="U334" s="1062"/>
      <c r="V334" s="400"/>
      <c r="W334" s="400"/>
      <c r="X334" s="400"/>
      <c r="Y334" s="170"/>
      <c r="Z334" s="170"/>
    </row>
    <row r="335" spans="1:27" s="252" customFormat="1" ht="30" x14ac:dyDescent="0.2">
      <c r="A335" s="2849" t="s">
        <v>6181</v>
      </c>
      <c r="B335" s="1627" t="s">
        <v>6182</v>
      </c>
      <c r="C335" s="1627" t="s">
        <v>1026</v>
      </c>
      <c r="D335" s="1625"/>
      <c r="E335" s="1627" t="s">
        <v>7</v>
      </c>
      <c r="F335" s="1802">
        <v>5000000</v>
      </c>
      <c r="G335" s="1625" t="s">
        <v>179</v>
      </c>
      <c r="H335" s="1625" t="s">
        <v>1711</v>
      </c>
      <c r="I335" s="1652" t="s">
        <v>27</v>
      </c>
      <c r="J335" s="1625" t="s">
        <v>6156</v>
      </c>
      <c r="K335" s="1625" t="s">
        <v>179</v>
      </c>
      <c r="L335" s="1625" t="s">
        <v>6160</v>
      </c>
      <c r="M335" s="1625" t="s">
        <v>6160</v>
      </c>
      <c r="N335" s="1625" t="s">
        <v>6161</v>
      </c>
      <c r="O335" s="1627" t="s">
        <v>6162</v>
      </c>
      <c r="P335" s="1625" t="s">
        <v>179</v>
      </c>
      <c r="Q335" s="234"/>
      <c r="R335" s="1627" t="s">
        <v>179</v>
      </c>
      <c r="S335" s="741" t="s">
        <v>6163</v>
      </c>
      <c r="T335" s="455" t="s">
        <v>6164</v>
      </c>
      <c r="U335" s="1745" t="s">
        <v>705</v>
      </c>
      <c r="V335" s="1625"/>
      <c r="W335" s="1625"/>
      <c r="X335" s="1625"/>
      <c r="Y335" s="170"/>
      <c r="Z335" s="170"/>
    </row>
    <row r="336" spans="1:27" s="252" customFormat="1" x14ac:dyDescent="0.2">
      <c r="A336" s="2844"/>
      <c r="B336" s="232"/>
      <c r="C336" s="232"/>
      <c r="D336" s="1659"/>
      <c r="E336" s="1646"/>
      <c r="F336" s="1747"/>
      <c r="G336" s="1645"/>
      <c r="H336" s="1659"/>
      <c r="I336" s="168" t="s">
        <v>31</v>
      </c>
      <c r="J336" s="1645"/>
      <c r="K336" s="1645"/>
      <c r="L336" s="1645"/>
      <c r="M336" s="1645"/>
      <c r="N336" s="1645"/>
      <c r="O336" s="1645"/>
      <c r="P336" s="1645"/>
      <c r="Q336" s="244"/>
      <c r="R336" s="1645"/>
      <c r="S336" s="346"/>
      <c r="T336" s="346"/>
      <c r="U336" s="1748"/>
      <c r="V336" s="1645"/>
      <c r="W336" s="1645"/>
      <c r="X336" s="1645"/>
      <c r="Y336" s="170"/>
      <c r="Z336" s="170"/>
    </row>
    <row r="337" spans="1:26" s="252" customFormat="1" ht="15.75" thickBot="1" x14ac:dyDescent="0.25">
      <c r="A337" s="1645"/>
      <c r="B337" s="1646"/>
      <c r="C337" s="1646"/>
      <c r="D337" s="1645"/>
      <c r="E337" s="1646"/>
      <c r="F337" s="1747"/>
      <c r="G337" s="1748"/>
      <c r="H337" s="1645"/>
      <c r="I337" s="165"/>
      <c r="J337" s="1645"/>
      <c r="K337" s="1645"/>
      <c r="L337" s="1645"/>
      <c r="M337" s="1645"/>
      <c r="N337" s="1645"/>
      <c r="O337" s="1645"/>
      <c r="P337" s="1645"/>
      <c r="Q337" s="244"/>
      <c r="R337" s="1645"/>
      <c r="S337" s="346"/>
      <c r="T337" s="346"/>
      <c r="U337" s="1748"/>
      <c r="V337" s="1645"/>
      <c r="W337" s="1645"/>
      <c r="X337" s="1648"/>
      <c r="Y337" s="170"/>
      <c r="Z337" s="170"/>
    </row>
    <row r="338" spans="1:26" s="252" customFormat="1" ht="30" x14ac:dyDescent="0.2">
      <c r="A338" s="2849" t="s">
        <v>6183</v>
      </c>
      <c r="B338" s="1627" t="s">
        <v>6184</v>
      </c>
      <c r="C338" s="1627" t="s">
        <v>1039</v>
      </c>
      <c r="D338" s="1625"/>
      <c r="E338" s="1627" t="s">
        <v>7</v>
      </c>
      <c r="F338" s="1803">
        <v>10000000</v>
      </c>
      <c r="G338" s="1625" t="s">
        <v>179</v>
      </c>
      <c r="H338" s="1625" t="s">
        <v>1711</v>
      </c>
      <c r="I338" s="1652" t="s">
        <v>27</v>
      </c>
      <c r="J338" s="1625" t="s">
        <v>6156</v>
      </c>
      <c r="K338" s="1625" t="s">
        <v>179</v>
      </c>
      <c r="L338" s="1625" t="s">
        <v>6160</v>
      </c>
      <c r="M338" s="1625" t="s">
        <v>6160</v>
      </c>
      <c r="N338" s="1625" t="s">
        <v>6161</v>
      </c>
      <c r="O338" s="1627" t="s">
        <v>6162</v>
      </c>
      <c r="P338" s="1625" t="s">
        <v>179</v>
      </c>
      <c r="Q338" s="234"/>
      <c r="R338" s="1627" t="s">
        <v>179</v>
      </c>
      <c r="S338" s="741" t="s">
        <v>6163</v>
      </c>
      <c r="T338" s="455" t="s">
        <v>6164</v>
      </c>
      <c r="U338" s="1745" t="s">
        <v>705</v>
      </c>
      <c r="V338" s="1625"/>
      <c r="W338" s="1625"/>
      <c r="X338" s="1653"/>
      <c r="Y338" s="170"/>
      <c r="Z338" s="170"/>
    </row>
    <row r="339" spans="1:26" s="252" customFormat="1" x14ac:dyDescent="0.2">
      <c r="A339" s="2844"/>
      <c r="B339" s="1646"/>
      <c r="C339" s="1646"/>
      <c r="D339" s="1645"/>
      <c r="E339" s="1646"/>
      <c r="F339" s="1747"/>
      <c r="G339" s="1748"/>
      <c r="H339" s="1645"/>
      <c r="I339" s="1652" t="s">
        <v>31</v>
      </c>
      <c r="J339" s="1645"/>
      <c r="K339" s="1645"/>
      <c r="L339" s="1645"/>
      <c r="M339" s="1645"/>
      <c r="N339" s="1645"/>
      <c r="O339" s="1645"/>
      <c r="P339" s="1645"/>
      <c r="Q339" s="244"/>
      <c r="R339" s="1645"/>
      <c r="S339" s="346"/>
      <c r="T339" s="346"/>
      <c r="U339" s="1748"/>
      <c r="V339" s="1645"/>
      <c r="W339" s="1645"/>
      <c r="X339" s="1659"/>
      <c r="Y339" s="170"/>
      <c r="Z339" s="170"/>
    </row>
    <row r="340" spans="1:26" s="252" customFormat="1" x14ac:dyDescent="0.2">
      <c r="A340" s="1645"/>
      <c r="B340" s="1646"/>
      <c r="C340" s="1646"/>
      <c r="D340" s="1645"/>
      <c r="E340" s="1646"/>
      <c r="F340" s="1747"/>
      <c r="G340" s="1748"/>
      <c r="H340" s="1645"/>
      <c r="I340" s="165"/>
      <c r="J340" s="1645"/>
      <c r="K340" s="1645"/>
      <c r="L340" s="1645"/>
      <c r="M340" s="1645"/>
      <c r="N340" s="1645"/>
      <c r="O340" s="1645"/>
      <c r="P340" s="1645"/>
      <c r="Q340" s="244"/>
      <c r="R340" s="1645"/>
      <c r="S340" s="346"/>
      <c r="T340" s="346"/>
      <c r="U340" s="1748"/>
      <c r="V340" s="1645"/>
      <c r="W340" s="1645"/>
      <c r="X340" s="1659"/>
      <c r="Y340" s="170"/>
      <c r="Z340" s="170"/>
    </row>
    <row r="341" spans="1:26" s="252" customFormat="1" ht="30" x14ac:dyDescent="0.2">
      <c r="A341" s="2843" t="s">
        <v>6185</v>
      </c>
      <c r="B341" s="1627" t="s">
        <v>6069</v>
      </c>
      <c r="C341" s="1627" t="s">
        <v>1042</v>
      </c>
      <c r="D341" s="1625"/>
      <c r="E341" s="1627" t="s">
        <v>7</v>
      </c>
      <c r="F341" s="1803">
        <v>49000000</v>
      </c>
      <c r="G341" s="1625" t="s">
        <v>179</v>
      </c>
      <c r="H341" s="1625" t="s">
        <v>1711</v>
      </c>
      <c r="I341" s="1652" t="s">
        <v>27</v>
      </c>
      <c r="J341" s="1625" t="s">
        <v>6156</v>
      </c>
      <c r="K341" s="1625" t="s">
        <v>179</v>
      </c>
      <c r="L341" s="1625" t="s">
        <v>6160</v>
      </c>
      <c r="M341" s="1625" t="s">
        <v>6160</v>
      </c>
      <c r="N341" s="1625" t="s">
        <v>6161</v>
      </c>
      <c r="O341" s="1627" t="s">
        <v>6162</v>
      </c>
      <c r="P341" s="1625" t="s">
        <v>179</v>
      </c>
      <c r="Q341" s="234"/>
      <c r="R341" s="1627" t="s">
        <v>179</v>
      </c>
      <c r="S341" s="741" t="s">
        <v>6163</v>
      </c>
      <c r="T341" s="455" t="s">
        <v>6164</v>
      </c>
      <c r="U341" s="1745" t="s">
        <v>705</v>
      </c>
      <c r="V341" s="1625"/>
      <c r="W341" s="1625"/>
      <c r="X341" s="1653"/>
      <c r="Y341" s="170"/>
      <c r="Z341" s="170"/>
    </row>
    <row r="342" spans="1:26" s="252" customFormat="1" x14ac:dyDescent="0.2">
      <c r="A342" s="2844"/>
      <c r="B342" s="1646"/>
      <c r="C342" s="1646"/>
      <c r="D342" s="1645"/>
      <c r="E342" s="1646"/>
      <c r="F342" s="1747"/>
      <c r="G342" s="1748"/>
      <c r="H342" s="1645"/>
      <c r="I342" s="1652" t="s">
        <v>31</v>
      </c>
      <c r="J342" s="1645"/>
      <c r="K342" s="1645"/>
      <c r="L342" s="1645"/>
      <c r="M342" s="1645"/>
      <c r="N342" s="1645"/>
      <c r="O342" s="1645"/>
      <c r="P342" s="1645"/>
      <c r="Q342" s="244"/>
      <c r="R342" s="1645"/>
      <c r="S342" s="346"/>
      <c r="T342" s="346"/>
      <c r="U342" s="1748"/>
      <c r="V342" s="1645"/>
      <c r="W342" s="1645"/>
      <c r="X342" s="1659"/>
      <c r="Y342" s="170"/>
      <c r="Z342" s="170"/>
    </row>
    <row r="343" spans="1:26" s="252" customFormat="1" x14ac:dyDescent="0.2">
      <c r="A343" s="1645"/>
      <c r="B343" s="1646"/>
      <c r="C343" s="1646"/>
      <c r="D343" s="1645"/>
      <c r="E343" s="1646"/>
      <c r="F343" s="1747"/>
      <c r="G343" s="1748"/>
      <c r="H343" s="1645"/>
      <c r="I343" s="165"/>
      <c r="J343" s="1645"/>
      <c r="K343" s="1645"/>
      <c r="L343" s="1645"/>
      <c r="M343" s="1645"/>
      <c r="N343" s="1645"/>
      <c r="O343" s="1645"/>
      <c r="P343" s="1645"/>
      <c r="Q343" s="244"/>
      <c r="R343" s="1645"/>
      <c r="S343" s="346"/>
      <c r="T343" s="346"/>
      <c r="U343" s="1748"/>
      <c r="V343" s="1645"/>
      <c r="W343" s="1645"/>
      <c r="X343" s="1659"/>
      <c r="Y343" s="170"/>
      <c r="Z343" s="170"/>
    </row>
    <row r="344" spans="1:26" s="252" customFormat="1" ht="30" x14ac:dyDescent="0.2">
      <c r="A344" s="2843" t="s">
        <v>6186</v>
      </c>
      <c r="B344" s="1627" t="s">
        <v>6187</v>
      </c>
      <c r="C344" s="1627" t="s">
        <v>1049</v>
      </c>
      <c r="D344" s="1625"/>
      <c r="E344" s="1627" t="s">
        <v>7</v>
      </c>
      <c r="F344" s="1803">
        <v>42000000</v>
      </c>
      <c r="G344" s="1625" t="s">
        <v>179</v>
      </c>
      <c r="H344" s="1625" t="s">
        <v>1711</v>
      </c>
      <c r="I344" s="1652" t="s">
        <v>27</v>
      </c>
      <c r="J344" s="1625" t="s">
        <v>6156</v>
      </c>
      <c r="K344" s="1625" t="s">
        <v>179</v>
      </c>
      <c r="L344" s="1625" t="s">
        <v>6160</v>
      </c>
      <c r="M344" s="1625" t="s">
        <v>6160</v>
      </c>
      <c r="N344" s="1625" t="s">
        <v>6161</v>
      </c>
      <c r="O344" s="1627" t="s">
        <v>6162</v>
      </c>
      <c r="P344" s="1625" t="s">
        <v>179</v>
      </c>
      <c r="Q344" s="234"/>
      <c r="R344" s="1625"/>
      <c r="S344" s="455"/>
      <c r="T344" s="455"/>
      <c r="U344" s="1745"/>
      <c r="V344" s="1625"/>
      <c r="W344" s="1625"/>
      <c r="X344" s="1653"/>
      <c r="Y344" s="170"/>
      <c r="Z344" s="170"/>
    </row>
    <row r="345" spans="1:26" s="252" customFormat="1" x14ac:dyDescent="0.2">
      <c r="A345" s="2844"/>
      <c r="B345" s="1646"/>
      <c r="C345" s="1646"/>
      <c r="D345" s="1645"/>
      <c r="E345" s="1646"/>
      <c r="F345" s="1774"/>
      <c r="G345" s="1748"/>
      <c r="H345" s="1645"/>
      <c r="I345" s="1652" t="s">
        <v>31</v>
      </c>
      <c r="J345" s="1645"/>
      <c r="K345" s="1645"/>
      <c r="L345" s="1645"/>
      <c r="M345" s="1645"/>
      <c r="N345" s="1645"/>
      <c r="O345" s="1645"/>
      <c r="P345" s="1645"/>
      <c r="Q345" s="244"/>
      <c r="R345" s="1645"/>
      <c r="S345" s="346"/>
      <c r="T345" s="346"/>
      <c r="U345" s="1748"/>
      <c r="V345" s="1645"/>
      <c r="W345" s="1645"/>
      <c r="X345" s="1659"/>
      <c r="Y345" s="170"/>
      <c r="Z345" s="170"/>
    </row>
    <row r="346" spans="1:26" s="252" customFormat="1" x14ac:dyDescent="0.2">
      <c r="A346" s="1645"/>
      <c r="B346" s="1646"/>
      <c r="C346" s="1646"/>
      <c r="D346" s="1645"/>
      <c r="E346" s="1646"/>
      <c r="F346" s="1747"/>
      <c r="G346" s="1748"/>
      <c r="H346" s="1645"/>
      <c r="I346" s="165"/>
      <c r="J346" s="1645"/>
      <c r="K346" s="1645"/>
      <c r="L346" s="1645"/>
      <c r="M346" s="1645"/>
      <c r="N346" s="1645"/>
      <c r="O346" s="1645"/>
      <c r="P346" s="1645"/>
      <c r="Q346" s="244"/>
      <c r="R346" s="1645"/>
      <c r="S346" s="346"/>
      <c r="T346" s="346"/>
      <c r="U346" s="1748"/>
      <c r="V346" s="1645"/>
      <c r="W346" s="1645"/>
      <c r="X346" s="1659"/>
      <c r="Y346" s="170"/>
      <c r="Z346" s="170"/>
    </row>
    <row r="347" spans="1:26" s="253" customFormat="1" ht="30" x14ac:dyDescent="0.2">
      <c r="A347" s="2843" t="s">
        <v>6188</v>
      </c>
      <c r="B347" s="1627" t="s">
        <v>6189</v>
      </c>
      <c r="C347" s="1627" t="s">
        <v>1052</v>
      </c>
      <c r="D347" s="1625"/>
      <c r="E347" s="224" t="s">
        <v>7</v>
      </c>
      <c r="F347" s="1803">
        <v>15000000</v>
      </c>
      <c r="G347" s="1625" t="s">
        <v>179</v>
      </c>
      <c r="H347" s="1625" t="s">
        <v>1711</v>
      </c>
      <c r="I347" s="1652" t="s">
        <v>27</v>
      </c>
      <c r="J347" s="1625" t="s">
        <v>6156</v>
      </c>
      <c r="K347" s="1625" t="s">
        <v>179</v>
      </c>
      <c r="L347" s="1625" t="s">
        <v>6160</v>
      </c>
      <c r="M347" s="1625" t="s">
        <v>6160</v>
      </c>
      <c r="N347" s="1625" t="s">
        <v>6161</v>
      </c>
      <c r="O347" s="1627" t="s">
        <v>6162</v>
      </c>
      <c r="P347" s="1625" t="s">
        <v>179</v>
      </c>
      <c r="Q347" s="234"/>
      <c r="R347" s="1625"/>
      <c r="S347" s="455"/>
      <c r="T347" s="455"/>
      <c r="U347" s="1745"/>
      <c r="V347" s="1625"/>
      <c r="W347" s="1625"/>
      <c r="X347" s="1653"/>
      <c r="Y347" s="202"/>
      <c r="Z347" s="202"/>
    </row>
    <row r="348" spans="1:26" s="252" customFormat="1" x14ac:dyDescent="0.2">
      <c r="A348" s="2844"/>
      <c r="B348" s="1646"/>
      <c r="C348" s="1646"/>
      <c r="D348" s="1645"/>
      <c r="E348" s="232"/>
      <c r="F348" s="1747"/>
      <c r="G348" s="1748"/>
      <c r="H348" s="1645"/>
      <c r="I348" s="168" t="s">
        <v>31</v>
      </c>
      <c r="J348" s="1645"/>
      <c r="K348" s="1645"/>
      <c r="L348" s="1645"/>
      <c r="M348" s="1645"/>
      <c r="N348" s="1645"/>
      <c r="O348" s="1645"/>
      <c r="P348" s="1645"/>
      <c r="Q348" s="244"/>
      <c r="R348" s="1645"/>
      <c r="S348" s="346"/>
      <c r="T348" s="346"/>
      <c r="U348" s="1748"/>
      <c r="V348" s="1645"/>
      <c r="W348" s="1645"/>
      <c r="X348" s="1659"/>
      <c r="Y348" s="170"/>
      <c r="Z348" s="170"/>
    </row>
    <row r="349" spans="1:26" s="252" customFormat="1" x14ac:dyDescent="0.2">
      <c r="A349" s="1645"/>
      <c r="B349" s="1646"/>
      <c r="C349" s="1646"/>
      <c r="D349" s="1645"/>
      <c r="E349" s="1646"/>
      <c r="F349" s="1747"/>
      <c r="G349" s="1748"/>
      <c r="H349" s="1645"/>
      <c r="I349" s="165"/>
      <c r="J349" s="1645"/>
      <c r="K349" s="1645"/>
      <c r="L349" s="1645"/>
      <c r="M349" s="1645"/>
      <c r="N349" s="1645"/>
      <c r="O349" s="1645"/>
      <c r="P349" s="1645"/>
      <c r="Q349" s="244"/>
      <c r="R349" s="1645"/>
      <c r="S349" s="346"/>
      <c r="T349" s="346"/>
      <c r="U349" s="1748"/>
      <c r="V349" s="1645"/>
      <c r="W349" s="1645"/>
      <c r="X349" s="1659"/>
      <c r="Y349" s="170"/>
      <c r="Z349" s="170"/>
    </row>
    <row r="350" spans="1:26" s="252" customFormat="1" ht="30" x14ac:dyDescent="0.2">
      <c r="A350" s="2843" t="s">
        <v>6190</v>
      </c>
      <c r="B350" s="1627" t="s">
        <v>6191</v>
      </c>
      <c r="C350" s="1627" t="s">
        <v>1055</v>
      </c>
      <c r="D350" s="1625"/>
      <c r="E350" s="1627" t="s">
        <v>7</v>
      </c>
      <c r="F350" s="1789">
        <v>10000000</v>
      </c>
      <c r="G350" s="1625" t="s">
        <v>179</v>
      </c>
      <c r="H350" s="1625" t="s">
        <v>1711</v>
      </c>
      <c r="I350" s="1652" t="s">
        <v>27</v>
      </c>
      <c r="J350" s="1625" t="s">
        <v>6156</v>
      </c>
      <c r="K350" s="1625" t="s">
        <v>179</v>
      </c>
      <c r="L350" s="1625" t="s">
        <v>6160</v>
      </c>
      <c r="M350" s="1625" t="s">
        <v>6160</v>
      </c>
      <c r="N350" s="1645" t="s">
        <v>6161</v>
      </c>
      <c r="O350" s="1627" t="s">
        <v>6162</v>
      </c>
      <c r="P350" s="1645" t="s">
        <v>179</v>
      </c>
      <c r="Q350" s="234"/>
      <c r="R350" s="1625"/>
      <c r="S350" s="455"/>
      <c r="T350" s="455"/>
      <c r="U350" s="1745"/>
      <c r="V350" s="1625"/>
      <c r="W350" s="1625"/>
      <c r="X350" s="1653"/>
      <c r="Y350" s="170"/>
      <c r="Z350" s="170"/>
    </row>
    <row r="351" spans="1:26" s="252" customFormat="1" x14ac:dyDescent="0.2">
      <c r="A351" s="2844"/>
      <c r="B351" s="1646"/>
      <c r="C351" s="1646"/>
      <c r="D351" s="1645"/>
      <c r="E351" s="1646"/>
      <c r="F351" s="1747"/>
      <c r="G351" s="1748"/>
      <c r="H351" s="1645"/>
      <c r="I351" s="168" t="s">
        <v>31</v>
      </c>
      <c r="J351" s="1645"/>
      <c r="K351" s="1645"/>
      <c r="L351" s="1645"/>
      <c r="M351" s="1645"/>
      <c r="N351" s="1645"/>
      <c r="O351" s="1645"/>
      <c r="P351" s="1645"/>
      <c r="Q351" s="244"/>
      <c r="R351" s="1645"/>
      <c r="S351" s="346"/>
      <c r="T351" s="346"/>
      <c r="U351" s="1748"/>
      <c r="V351" s="1645"/>
      <c r="W351" s="1645"/>
      <c r="X351" s="1659"/>
      <c r="Y351" s="170"/>
      <c r="Z351" s="170"/>
    </row>
    <row r="352" spans="1:26" s="252" customFormat="1" x14ac:dyDescent="0.2">
      <c r="A352" s="1645"/>
      <c r="B352" s="1646"/>
      <c r="C352" s="1646"/>
      <c r="D352" s="1645"/>
      <c r="E352" s="1646"/>
      <c r="F352" s="242"/>
      <c r="G352" s="1748"/>
      <c r="H352" s="1645"/>
      <c r="I352" s="165"/>
      <c r="J352" s="1645"/>
      <c r="K352" s="1645"/>
      <c r="L352" s="1645"/>
      <c r="M352" s="1645"/>
      <c r="N352" s="1645"/>
      <c r="O352" s="1645"/>
      <c r="P352" s="1645"/>
      <c r="Q352" s="244"/>
      <c r="R352" s="1645"/>
      <c r="S352" s="346"/>
      <c r="T352" s="346"/>
      <c r="U352" s="1748"/>
      <c r="V352" s="1645"/>
      <c r="W352" s="1645"/>
      <c r="X352" s="1659"/>
      <c r="Y352" s="170"/>
      <c r="Z352" s="170"/>
    </row>
    <row r="353" spans="1:26" s="252" customFormat="1" ht="30" x14ac:dyDescent="0.2">
      <c r="A353" s="2843" t="s">
        <v>6192</v>
      </c>
      <c r="B353" s="1627" t="s">
        <v>6193</v>
      </c>
      <c r="C353" s="1627" t="s">
        <v>1058</v>
      </c>
      <c r="D353" s="1625"/>
      <c r="E353" s="1627"/>
      <c r="F353" s="1803">
        <v>5000000</v>
      </c>
      <c r="G353" s="1625" t="s">
        <v>179</v>
      </c>
      <c r="H353" s="1625" t="s">
        <v>1711</v>
      </c>
      <c r="I353" s="1652" t="s">
        <v>27</v>
      </c>
      <c r="J353" s="1625" t="s">
        <v>6156</v>
      </c>
      <c r="K353" s="1625" t="s">
        <v>179</v>
      </c>
      <c r="L353" s="1625" t="s">
        <v>6160</v>
      </c>
      <c r="M353" s="1625" t="s">
        <v>6160</v>
      </c>
      <c r="N353" s="1645" t="s">
        <v>6161</v>
      </c>
      <c r="O353" s="1627" t="s">
        <v>6162</v>
      </c>
      <c r="P353" s="1645" t="s">
        <v>179</v>
      </c>
      <c r="Q353" s="234"/>
      <c r="R353" s="1625"/>
      <c r="S353" s="455"/>
      <c r="T353" s="455"/>
      <c r="U353" s="1745"/>
      <c r="V353" s="1625"/>
      <c r="W353" s="1625"/>
      <c r="X353" s="1653"/>
      <c r="Y353" s="170"/>
      <c r="Z353" s="170"/>
    </row>
    <row r="354" spans="1:26" s="252" customFormat="1" x14ac:dyDescent="0.2">
      <c r="A354" s="2844"/>
      <c r="B354" s="1646"/>
      <c r="C354" s="1646"/>
      <c r="D354" s="1645"/>
      <c r="E354" s="1646"/>
      <c r="F354" s="1747"/>
      <c r="G354" s="1745"/>
      <c r="H354" s="1625"/>
      <c r="I354" s="168" t="s">
        <v>31</v>
      </c>
      <c r="J354" s="1645"/>
      <c r="K354" s="1645"/>
      <c r="L354" s="1645"/>
      <c r="M354" s="1645"/>
      <c r="N354" s="1645"/>
      <c r="O354" s="1645"/>
      <c r="P354" s="1645"/>
      <c r="Q354" s="244"/>
      <c r="R354" s="1645"/>
      <c r="S354" s="346"/>
      <c r="T354" s="346"/>
      <c r="U354" s="1748"/>
      <c r="V354" s="1645"/>
      <c r="W354" s="1645"/>
      <c r="X354" s="1659"/>
      <c r="Y354" s="170"/>
      <c r="Z354" s="170"/>
    </row>
    <row r="355" spans="1:26" s="252" customFormat="1" x14ac:dyDescent="0.2">
      <c r="A355" s="1645"/>
      <c r="B355" s="1646"/>
      <c r="C355" s="1646"/>
      <c r="D355" s="1645"/>
      <c r="E355" s="1646"/>
      <c r="F355" s="1747"/>
      <c r="G355" s="1745"/>
      <c r="H355" s="1625"/>
      <c r="I355" s="165"/>
      <c r="J355" s="1645"/>
      <c r="K355" s="1645"/>
      <c r="L355" s="1645"/>
      <c r="M355" s="1645"/>
      <c r="N355" s="1645"/>
      <c r="O355" s="1645"/>
      <c r="P355" s="1645"/>
      <c r="Q355" s="244"/>
      <c r="R355" s="1645"/>
      <c r="S355" s="346"/>
      <c r="T355" s="346"/>
      <c r="U355" s="1748"/>
      <c r="V355" s="1645"/>
      <c r="W355" s="1645"/>
      <c r="X355" s="1659"/>
      <c r="Y355" s="170"/>
      <c r="Z355" s="170"/>
    </row>
    <row r="356" spans="1:26" s="252" customFormat="1" ht="30" x14ac:dyDescent="0.2">
      <c r="A356" s="2843" t="s">
        <v>6194</v>
      </c>
      <c r="B356" s="1627" t="s">
        <v>6195</v>
      </c>
      <c r="C356" s="1627" t="s">
        <v>1064</v>
      </c>
      <c r="D356" s="1625"/>
      <c r="E356" s="1627"/>
      <c r="F356" s="1803">
        <v>10000000</v>
      </c>
      <c r="G356" s="1625" t="s">
        <v>179</v>
      </c>
      <c r="H356" s="1625" t="s">
        <v>1711</v>
      </c>
      <c r="I356" s="1652" t="s">
        <v>27</v>
      </c>
      <c r="J356" s="1625" t="s">
        <v>6156</v>
      </c>
      <c r="K356" s="1625" t="s">
        <v>179</v>
      </c>
      <c r="L356" s="1625" t="s">
        <v>6160</v>
      </c>
      <c r="M356" s="1625" t="s">
        <v>6160</v>
      </c>
      <c r="N356" s="1645" t="s">
        <v>6161</v>
      </c>
      <c r="O356" s="1627" t="s">
        <v>6162</v>
      </c>
      <c r="P356" s="1645" t="s">
        <v>179</v>
      </c>
      <c r="Q356" s="244"/>
      <c r="R356" s="1645"/>
      <c r="S356" s="346"/>
      <c r="T356" s="346"/>
      <c r="U356" s="1748"/>
      <c r="V356" s="1645"/>
      <c r="W356" s="1645"/>
      <c r="X356" s="1659"/>
      <c r="Y356" s="170"/>
      <c r="Z356" s="170"/>
    </row>
    <row r="357" spans="1:26" s="252" customFormat="1" x14ac:dyDescent="0.2">
      <c r="A357" s="2844"/>
      <c r="B357" s="1646"/>
      <c r="C357" s="1646"/>
      <c r="D357" s="1645"/>
      <c r="E357" s="1646"/>
      <c r="F357" s="1747"/>
      <c r="G357" s="1745"/>
      <c r="H357" s="1625"/>
      <c r="I357" s="168" t="s">
        <v>31</v>
      </c>
      <c r="J357" s="1645"/>
      <c r="K357" s="1645"/>
      <c r="L357" s="1645"/>
      <c r="M357" s="1645"/>
      <c r="N357" s="1645"/>
      <c r="O357" s="1645"/>
      <c r="P357" s="1645"/>
      <c r="Q357" s="244"/>
      <c r="R357" s="1645"/>
      <c r="S357" s="346"/>
      <c r="T357" s="346"/>
      <c r="U357" s="1748"/>
      <c r="V357" s="1645"/>
      <c r="W357" s="1645"/>
      <c r="X357" s="1659"/>
      <c r="Y357" s="170"/>
      <c r="Z357" s="170"/>
    </row>
    <row r="358" spans="1:26" s="252" customFormat="1" x14ac:dyDescent="0.2">
      <c r="A358" s="1645"/>
      <c r="B358" s="1646"/>
      <c r="C358" s="1646"/>
      <c r="D358" s="1645"/>
      <c r="E358" s="1646"/>
      <c r="F358" s="1747"/>
      <c r="G358" s="1745"/>
      <c r="H358" s="1625"/>
      <c r="I358" s="165"/>
      <c r="J358" s="1645"/>
      <c r="K358" s="1645"/>
      <c r="L358" s="1645"/>
      <c r="M358" s="1645"/>
      <c r="N358" s="1645"/>
      <c r="O358" s="1645"/>
      <c r="P358" s="1645"/>
      <c r="Q358" s="244"/>
      <c r="R358" s="1645"/>
      <c r="S358" s="346"/>
      <c r="T358" s="346"/>
      <c r="U358" s="1748"/>
      <c r="V358" s="1645"/>
      <c r="W358" s="1645"/>
      <c r="X358" s="1659"/>
      <c r="Y358" s="170"/>
      <c r="Z358" s="170"/>
    </row>
    <row r="359" spans="1:26" s="252" customFormat="1" ht="30" x14ac:dyDescent="0.2">
      <c r="A359" s="2843" t="s">
        <v>6196</v>
      </c>
      <c r="B359" s="1627" t="s">
        <v>6189</v>
      </c>
      <c r="C359" s="1627" t="s">
        <v>1067</v>
      </c>
      <c r="D359" s="1625"/>
      <c r="E359" s="1627"/>
      <c r="F359" s="1803">
        <v>15000000</v>
      </c>
      <c r="G359" s="1625" t="s">
        <v>179</v>
      </c>
      <c r="H359" s="1625" t="s">
        <v>1711</v>
      </c>
      <c r="I359" s="1652" t="s">
        <v>27</v>
      </c>
      <c r="J359" s="1625" t="s">
        <v>6156</v>
      </c>
      <c r="K359" s="1625" t="s">
        <v>179</v>
      </c>
      <c r="L359" s="1625" t="s">
        <v>6160</v>
      </c>
      <c r="M359" s="1625" t="s">
        <v>6160</v>
      </c>
      <c r="N359" s="1625" t="s">
        <v>6161</v>
      </c>
      <c r="O359" s="1627" t="s">
        <v>6162</v>
      </c>
      <c r="P359" s="1625" t="s">
        <v>179</v>
      </c>
      <c r="Q359" s="234"/>
      <c r="R359" s="1625"/>
      <c r="S359" s="455"/>
      <c r="T359" s="455"/>
      <c r="U359" s="1745"/>
      <c r="V359" s="1625"/>
      <c r="W359" s="1625"/>
      <c r="X359" s="1659"/>
      <c r="Y359" s="170"/>
      <c r="Z359" s="170"/>
    </row>
    <row r="360" spans="1:26" s="252" customFormat="1" x14ac:dyDescent="0.2">
      <c r="A360" s="2844"/>
      <c r="B360" s="1646"/>
      <c r="C360" s="1646"/>
      <c r="D360" s="1645"/>
      <c r="E360" s="1646"/>
      <c r="F360" s="1747"/>
      <c r="G360" s="1745"/>
      <c r="H360" s="1625"/>
      <c r="I360" s="168" t="s">
        <v>31</v>
      </c>
      <c r="J360" s="1645"/>
      <c r="K360" s="1645"/>
      <c r="L360" s="1645"/>
      <c r="M360" s="1645"/>
      <c r="N360" s="1645"/>
      <c r="O360" s="1645"/>
      <c r="P360" s="1645"/>
      <c r="Q360" s="244"/>
      <c r="R360" s="1645"/>
      <c r="S360" s="346"/>
      <c r="T360" s="346"/>
      <c r="U360" s="1748"/>
      <c r="V360" s="1645"/>
      <c r="W360" s="1645"/>
      <c r="X360" s="1659"/>
      <c r="Y360" s="170"/>
      <c r="Z360" s="170"/>
    </row>
    <row r="361" spans="1:26" s="252" customFormat="1" x14ac:dyDescent="0.2">
      <c r="A361" s="1645"/>
      <c r="B361" s="1646"/>
      <c r="C361" s="1646"/>
      <c r="D361" s="1645"/>
      <c r="E361" s="1646"/>
      <c r="F361" s="1747"/>
      <c r="G361" s="1745"/>
      <c r="H361" s="1625"/>
      <c r="I361" s="165"/>
      <c r="J361" s="1645"/>
      <c r="K361" s="1645"/>
      <c r="L361" s="1645"/>
      <c r="M361" s="1645"/>
      <c r="N361" s="1645"/>
      <c r="O361" s="1645"/>
      <c r="P361" s="1645"/>
      <c r="Q361" s="244"/>
      <c r="R361" s="1645"/>
      <c r="S361" s="346"/>
      <c r="T361" s="346"/>
      <c r="U361" s="1748"/>
      <c r="V361" s="1645"/>
      <c r="W361" s="1645"/>
      <c r="X361" s="1659"/>
      <c r="Y361" s="170"/>
      <c r="Z361" s="170"/>
    </row>
    <row r="362" spans="1:26" s="252" customFormat="1" ht="30" x14ac:dyDescent="0.2">
      <c r="A362" s="2843" t="s">
        <v>6197</v>
      </c>
      <c r="B362" s="1627" t="s">
        <v>6198</v>
      </c>
      <c r="C362" s="1627" t="s">
        <v>1517</v>
      </c>
      <c r="D362" s="1625"/>
      <c r="E362" s="1627"/>
      <c r="F362" s="1803">
        <v>11000000</v>
      </c>
      <c r="G362" s="1625" t="s">
        <v>179</v>
      </c>
      <c r="H362" s="1625" t="s">
        <v>1711</v>
      </c>
      <c r="I362" s="1652" t="s">
        <v>27</v>
      </c>
      <c r="J362" s="1625" t="s">
        <v>6156</v>
      </c>
      <c r="K362" s="1625" t="s">
        <v>179</v>
      </c>
      <c r="L362" s="1625" t="s">
        <v>6160</v>
      </c>
      <c r="M362" s="1625" t="s">
        <v>6160</v>
      </c>
      <c r="N362" s="1625" t="s">
        <v>6161</v>
      </c>
      <c r="O362" s="1627" t="s">
        <v>6162</v>
      </c>
      <c r="P362" s="1625" t="s">
        <v>179</v>
      </c>
      <c r="Q362" s="234"/>
      <c r="R362" s="1625"/>
      <c r="S362" s="455"/>
      <c r="T362" s="455"/>
      <c r="U362" s="1745"/>
      <c r="V362" s="1625"/>
      <c r="W362" s="1625"/>
      <c r="X362" s="1659"/>
      <c r="Y362" s="170"/>
      <c r="Z362" s="170"/>
    </row>
    <row r="363" spans="1:26" s="252" customFormat="1" x14ac:dyDescent="0.2">
      <c r="A363" s="2844"/>
      <c r="B363" s="1627"/>
      <c r="C363" s="1627"/>
      <c r="D363" s="1625"/>
      <c r="E363" s="1627"/>
      <c r="F363" s="1803"/>
      <c r="G363" s="1745"/>
      <c r="H363" s="1625"/>
      <c r="I363" s="1652" t="s">
        <v>31</v>
      </c>
      <c r="J363" s="1625"/>
      <c r="K363" s="1625"/>
      <c r="L363" s="1625"/>
      <c r="M363" s="1625"/>
      <c r="N363" s="1625"/>
      <c r="O363" s="1625"/>
      <c r="P363" s="1625"/>
      <c r="Q363" s="234"/>
      <c r="R363" s="1625"/>
      <c r="S363" s="455"/>
      <c r="T363" s="455"/>
      <c r="U363" s="1745"/>
      <c r="V363" s="1625"/>
      <c r="W363" s="1625"/>
      <c r="X363" s="1659"/>
      <c r="Y363" s="170"/>
      <c r="Z363" s="170"/>
    </row>
    <row r="364" spans="1:26" s="252" customFormat="1" x14ac:dyDescent="0.2">
      <c r="A364" s="1645"/>
      <c r="B364" s="1627"/>
      <c r="C364" s="1627"/>
      <c r="D364" s="1625"/>
      <c r="E364" s="1627"/>
      <c r="F364" s="1803"/>
      <c r="G364" s="1745"/>
      <c r="H364" s="1625"/>
      <c r="I364" s="486"/>
      <c r="J364" s="1625"/>
      <c r="K364" s="1625"/>
      <c r="L364" s="1625"/>
      <c r="M364" s="1625"/>
      <c r="N364" s="1625"/>
      <c r="O364" s="1625"/>
      <c r="P364" s="1625"/>
      <c r="Q364" s="234"/>
      <c r="R364" s="1625"/>
      <c r="S364" s="455"/>
      <c r="T364" s="455"/>
      <c r="U364" s="1745"/>
      <c r="V364" s="1625"/>
      <c r="W364" s="1625"/>
      <c r="X364" s="1659"/>
      <c r="Y364" s="170"/>
      <c r="Z364" s="170"/>
    </row>
    <row r="365" spans="1:26" s="252" customFormat="1" ht="30" x14ac:dyDescent="0.2">
      <c r="A365" s="2854" t="s">
        <v>6199</v>
      </c>
      <c r="B365" s="1627"/>
      <c r="C365" s="1627" t="s">
        <v>1541</v>
      </c>
      <c r="D365" s="1625"/>
      <c r="E365" s="1627"/>
      <c r="F365" s="1803">
        <v>10000000</v>
      </c>
      <c r="G365" s="1625" t="s">
        <v>179</v>
      </c>
      <c r="H365" s="1625" t="s">
        <v>1711</v>
      </c>
      <c r="I365" s="1652" t="s">
        <v>27</v>
      </c>
      <c r="J365" s="1625" t="s">
        <v>6156</v>
      </c>
      <c r="K365" s="1625" t="s">
        <v>179</v>
      </c>
      <c r="L365" s="1625" t="s">
        <v>6160</v>
      </c>
      <c r="M365" s="1625" t="s">
        <v>6160</v>
      </c>
      <c r="N365" s="1625" t="s">
        <v>6161</v>
      </c>
      <c r="O365" s="1627" t="s">
        <v>6162</v>
      </c>
      <c r="P365" s="1625" t="s">
        <v>179</v>
      </c>
      <c r="Q365" s="234"/>
      <c r="R365" s="1625"/>
      <c r="S365" s="455"/>
      <c r="T365" s="455"/>
      <c r="U365" s="1745"/>
      <c r="V365" s="1625"/>
      <c r="W365" s="1625"/>
      <c r="X365" s="1653"/>
      <c r="Y365" s="170"/>
      <c r="Z365" s="170"/>
    </row>
    <row r="366" spans="1:26" s="252" customFormat="1" x14ac:dyDescent="0.2">
      <c r="A366" s="2855"/>
      <c r="B366" s="1627"/>
      <c r="C366" s="1627"/>
      <c r="D366" s="1625"/>
      <c r="E366" s="1627"/>
      <c r="F366" s="1803"/>
      <c r="G366" s="1745"/>
      <c r="H366" s="1625"/>
      <c r="I366" s="1652" t="s">
        <v>31</v>
      </c>
      <c r="J366" s="1625"/>
      <c r="K366" s="1625"/>
      <c r="L366" s="1625"/>
      <c r="M366" s="1625"/>
      <c r="N366" s="1625"/>
      <c r="O366" s="1625"/>
      <c r="P366" s="1625"/>
      <c r="Q366" s="234"/>
      <c r="R366" s="1625"/>
      <c r="S366" s="455"/>
      <c r="T366" s="455"/>
      <c r="U366" s="1745"/>
      <c r="V366" s="1625"/>
      <c r="W366" s="1625"/>
      <c r="X366" s="1659"/>
      <c r="Y366" s="170"/>
      <c r="Z366" s="170"/>
    </row>
    <row r="367" spans="1:26" s="252" customFormat="1" x14ac:dyDescent="0.2">
      <c r="A367" s="1645"/>
      <c r="B367" s="1627"/>
      <c r="C367" s="1627"/>
      <c r="D367" s="1625"/>
      <c r="E367" s="1627"/>
      <c r="F367" s="1789"/>
      <c r="G367" s="1745"/>
      <c r="H367" s="1625"/>
      <c r="I367" s="486"/>
      <c r="J367" s="1625"/>
      <c r="K367" s="1625"/>
      <c r="L367" s="1625"/>
      <c r="M367" s="1625"/>
      <c r="N367" s="1625"/>
      <c r="O367" s="1625"/>
      <c r="P367" s="1625"/>
      <c r="Q367" s="234"/>
      <c r="R367" s="1625"/>
      <c r="S367" s="455"/>
      <c r="T367" s="455"/>
      <c r="U367" s="1745"/>
      <c r="V367" s="1625"/>
      <c r="W367" s="1625"/>
      <c r="X367" s="1659"/>
      <c r="Y367" s="170"/>
      <c r="Z367" s="170"/>
    </row>
    <row r="368" spans="1:26" s="252" customFormat="1" x14ac:dyDescent="0.2">
      <c r="A368" s="2843" t="s">
        <v>6200</v>
      </c>
      <c r="B368" s="1627"/>
      <c r="C368" s="1627" t="s">
        <v>1488</v>
      </c>
      <c r="D368" s="1625"/>
      <c r="E368" s="1627"/>
      <c r="F368" s="1789">
        <v>10000000</v>
      </c>
      <c r="G368" s="1625" t="s">
        <v>179</v>
      </c>
      <c r="H368" s="1625" t="s">
        <v>1711</v>
      </c>
      <c r="I368" s="1652" t="s">
        <v>27</v>
      </c>
      <c r="J368" s="1625" t="s">
        <v>365</v>
      </c>
      <c r="K368" s="1625" t="s">
        <v>179</v>
      </c>
      <c r="L368" s="1625"/>
      <c r="M368" s="1625"/>
      <c r="N368" s="1625"/>
      <c r="O368" s="1625"/>
      <c r="P368" s="1625"/>
      <c r="Q368" s="234"/>
      <c r="R368" s="1625"/>
      <c r="S368" s="455"/>
      <c r="T368" s="455"/>
      <c r="U368" s="1745"/>
      <c r="V368" s="1625"/>
      <c r="W368" s="1625"/>
      <c r="X368" s="1653"/>
      <c r="Y368" s="170"/>
      <c r="Z368" s="170"/>
    </row>
    <row r="369" spans="1:26" s="252" customFormat="1" x14ac:dyDescent="0.2">
      <c r="A369" s="2844"/>
      <c r="B369" s="1627"/>
      <c r="C369" s="1627"/>
      <c r="D369" s="1625"/>
      <c r="E369" s="1627"/>
      <c r="F369" s="1803"/>
      <c r="G369" s="1745"/>
      <c r="H369" s="1625"/>
      <c r="I369" s="1652" t="s">
        <v>31</v>
      </c>
      <c r="J369" s="1625"/>
      <c r="K369" s="1625"/>
      <c r="L369" s="1625"/>
      <c r="M369" s="1625"/>
      <c r="N369" s="1625"/>
      <c r="O369" s="1625"/>
      <c r="P369" s="1625"/>
      <c r="Q369" s="234"/>
      <c r="R369" s="1625"/>
      <c r="S369" s="455"/>
      <c r="T369" s="455"/>
      <c r="U369" s="1745"/>
      <c r="V369" s="1625"/>
      <c r="W369" s="1625"/>
      <c r="X369" s="1653"/>
      <c r="Y369" s="170"/>
      <c r="Z369" s="170"/>
    </row>
    <row r="370" spans="1:26" s="252" customFormat="1" ht="15.75" thickBot="1" x14ac:dyDescent="0.25">
      <c r="A370" s="1653"/>
      <c r="B370" s="1627"/>
      <c r="C370" s="1627"/>
      <c r="D370" s="1625"/>
      <c r="E370" s="1627"/>
      <c r="F370" s="2758"/>
      <c r="G370" s="1745"/>
      <c r="H370" s="1625"/>
      <c r="I370" s="772"/>
      <c r="J370" s="1625"/>
      <c r="K370" s="1625"/>
      <c r="L370" s="1625"/>
      <c r="M370" s="1625"/>
      <c r="N370" s="1625"/>
      <c r="O370" s="1625"/>
      <c r="P370" s="1625"/>
      <c r="Q370" s="234"/>
      <c r="R370" s="1625"/>
      <c r="S370" s="455"/>
      <c r="T370" s="455"/>
      <c r="U370" s="1745"/>
      <c r="V370" s="1625"/>
      <c r="W370" s="1625"/>
      <c r="X370" s="1653"/>
      <c r="Y370" s="170"/>
      <c r="Z370" s="170"/>
    </row>
    <row r="371" spans="1:26" s="252" customFormat="1" ht="15.75" thickTop="1" x14ac:dyDescent="0.2">
      <c r="A371" s="1080" t="s">
        <v>144</v>
      </c>
      <c r="B371" s="347"/>
      <c r="C371" s="347"/>
      <c r="D371" s="347"/>
      <c r="E371" s="347"/>
      <c r="F371" s="1790">
        <f>SUM(F335:F370)</f>
        <v>192000000</v>
      </c>
      <c r="G371" s="175"/>
      <c r="H371" s="347"/>
      <c r="I371" s="175"/>
      <c r="J371" s="347"/>
      <c r="K371" s="347"/>
      <c r="L371" s="347"/>
      <c r="M371" s="347"/>
      <c r="N371" s="347"/>
      <c r="O371" s="347"/>
      <c r="P371" s="347"/>
      <c r="Q371" s="244"/>
      <c r="R371" s="347"/>
      <c r="S371" s="350"/>
      <c r="T371" s="350"/>
      <c r="U371" s="352"/>
      <c r="V371" s="347"/>
      <c r="W371" s="347"/>
      <c r="X371" s="1653"/>
      <c r="Y371" s="170"/>
      <c r="Z371" s="170"/>
    </row>
    <row r="372" spans="1:26" s="252" customFormat="1" x14ac:dyDescent="0.2">
      <c r="A372" s="1625"/>
      <c r="B372" s="1627"/>
      <c r="C372" s="1627"/>
      <c r="D372" s="1625"/>
      <c r="E372" s="1627"/>
      <c r="F372" s="1789"/>
      <c r="G372" s="1745"/>
      <c r="H372" s="1625"/>
      <c r="I372" s="229"/>
      <c r="J372" s="1625"/>
      <c r="K372" s="1625"/>
      <c r="L372" s="1625"/>
      <c r="M372" s="1625"/>
      <c r="N372" s="1625"/>
      <c r="O372" s="1625"/>
      <c r="P372" s="1625"/>
      <c r="Q372" s="234"/>
      <c r="R372" s="1625"/>
      <c r="S372" s="455"/>
      <c r="T372" s="455"/>
      <c r="U372" s="1745"/>
      <c r="V372" s="1625"/>
      <c r="W372" s="1625"/>
      <c r="X372" s="1653"/>
      <c r="Y372" s="170"/>
      <c r="Z372" s="170"/>
    </row>
    <row r="373" spans="1:26" s="252" customFormat="1" x14ac:dyDescent="0.2">
      <c r="A373" s="1625"/>
      <c r="B373" s="1627"/>
      <c r="C373" s="1627"/>
      <c r="D373" s="1625"/>
      <c r="E373" s="1627"/>
      <c r="F373" s="1803"/>
      <c r="G373" s="1745"/>
      <c r="H373" s="1625"/>
      <c r="I373" s="229"/>
      <c r="J373" s="1625"/>
      <c r="K373" s="1625"/>
      <c r="L373" s="1625"/>
      <c r="M373" s="1625"/>
      <c r="N373" s="1625"/>
      <c r="O373" s="1625"/>
      <c r="P373" s="1625"/>
      <c r="Q373" s="234"/>
      <c r="R373" s="1625"/>
      <c r="S373" s="455"/>
      <c r="T373" s="455"/>
      <c r="U373" s="1745"/>
      <c r="V373" s="1625"/>
      <c r="W373" s="1625"/>
      <c r="X373" s="1653"/>
    </row>
    <row r="374" spans="1:26" s="252" customFormat="1" x14ac:dyDescent="0.2">
      <c r="A374" s="2850" t="s">
        <v>6077</v>
      </c>
      <c r="B374" s="2850"/>
      <c r="C374" s="2850"/>
      <c r="D374" s="2850"/>
      <c r="E374" s="2850"/>
      <c r="F374" s="2850"/>
      <c r="G374" s="2850"/>
      <c r="H374" s="2850"/>
      <c r="I374" s="2850"/>
      <c r="J374" s="1625"/>
      <c r="K374" s="1625"/>
      <c r="L374" s="1625"/>
      <c r="M374" s="1625"/>
      <c r="N374" s="1625"/>
      <c r="O374" s="1625"/>
      <c r="P374" s="1625"/>
      <c r="Q374" s="234"/>
      <c r="R374" s="1625"/>
      <c r="S374" s="455"/>
      <c r="T374" s="455"/>
      <c r="U374" s="1745"/>
      <c r="V374" s="1625"/>
      <c r="W374" s="1625"/>
      <c r="X374" s="1653"/>
    </row>
    <row r="375" spans="1:26" s="252" customFormat="1" ht="13.5" customHeight="1" thickBot="1" x14ac:dyDescent="0.25">
      <c r="A375" s="1801" t="s">
        <v>508</v>
      </c>
      <c r="B375" s="1627"/>
      <c r="C375" s="1627"/>
      <c r="D375" s="1625"/>
      <c r="E375" s="1627"/>
      <c r="F375" s="2759"/>
      <c r="G375" s="1745"/>
      <c r="H375" s="1625"/>
      <c r="J375" s="1042" t="s">
        <v>147</v>
      </c>
      <c r="K375" s="1042"/>
      <c r="L375" s="2851" t="s">
        <v>148</v>
      </c>
      <c r="M375" s="2852"/>
      <c r="N375" s="2853"/>
      <c r="O375" s="1625"/>
      <c r="P375" s="1625"/>
      <c r="Q375" s="234"/>
      <c r="R375" s="1625"/>
      <c r="S375" s="455"/>
      <c r="T375" s="455"/>
      <c r="U375" s="1745"/>
      <c r="V375" s="1625"/>
      <c r="W375" s="1625"/>
      <c r="X375" s="1659"/>
    </row>
    <row r="376" spans="1:26" s="252" customFormat="1" ht="15.75" thickTop="1" x14ac:dyDescent="0.2">
      <c r="A376" s="1791" t="s">
        <v>144</v>
      </c>
      <c r="B376" s="1804"/>
      <c r="C376" s="1804"/>
      <c r="D376" s="1804"/>
      <c r="E376" s="1804"/>
      <c r="F376" s="1805">
        <f>SUM(F335:F375)</f>
        <v>384000000</v>
      </c>
      <c r="G376" s="1806"/>
      <c r="H376" s="1804"/>
      <c r="I376" s="1806" t="s">
        <v>27</v>
      </c>
      <c r="J376" s="1661"/>
      <c r="K376" s="1661"/>
      <c r="L376" s="1804"/>
      <c r="M376" s="1804"/>
      <c r="N376" s="1804"/>
      <c r="O376" s="1804"/>
      <c r="P376" s="1804"/>
      <c r="Q376" s="234"/>
      <c r="R376" s="1804"/>
      <c r="S376" s="1807"/>
      <c r="T376" s="1807"/>
      <c r="U376" s="1808"/>
      <c r="V376" s="1804"/>
      <c r="W376" s="1804"/>
      <c r="X376" s="348"/>
    </row>
    <row r="377" spans="1:26" s="252" customForma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1661"/>
      <c r="K377" s="1661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</row>
    <row r="378" spans="1:26" s="252" customFormat="1" x14ac:dyDescent="0.2">
      <c r="A378" s="2856" t="s">
        <v>6201</v>
      </c>
      <c r="B378" s="2856"/>
      <c r="C378" s="2856"/>
      <c r="D378" s="2856"/>
      <c r="E378" s="947"/>
      <c r="F378" s="947"/>
      <c r="G378" s="947"/>
      <c r="H378" s="947"/>
      <c r="I378" s="64"/>
      <c r="J378" s="1661"/>
      <c r="K378" s="1661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</row>
    <row r="379" spans="1:26" s="252" customFormat="1" x14ac:dyDescent="0.2">
      <c r="A379" s="1801" t="s">
        <v>508</v>
      </c>
      <c r="B379" s="192"/>
      <c r="C379" s="64"/>
      <c r="D379" s="64"/>
      <c r="E379" s="64"/>
      <c r="F379" s="64"/>
      <c r="G379" s="64"/>
      <c r="H379" s="64"/>
      <c r="I379" s="64"/>
      <c r="J379" s="1661"/>
      <c r="K379" s="1661"/>
      <c r="L379" s="2851" t="s">
        <v>509</v>
      </c>
      <c r="M379" s="2852"/>
      <c r="N379" s="2853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</row>
    <row r="380" spans="1:26" s="252" customFormat="1" ht="45" x14ac:dyDescent="0.2">
      <c r="A380" s="464" t="s">
        <v>6202</v>
      </c>
      <c r="B380" s="193"/>
      <c r="C380" s="2837" t="s">
        <v>215</v>
      </c>
      <c r="D380" s="2841"/>
      <c r="E380" s="2841"/>
      <c r="F380" s="2841"/>
      <c r="G380" s="2841"/>
      <c r="H380" s="2838"/>
      <c r="I380" s="1770"/>
      <c r="J380" s="1770"/>
      <c r="K380" s="1651" t="s">
        <v>150</v>
      </c>
      <c r="L380" s="1797" t="s">
        <v>365</v>
      </c>
      <c r="M380" s="1798"/>
      <c r="N380" s="2837" t="s">
        <v>152</v>
      </c>
      <c r="O380" s="2838"/>
      <c r="P380" s="2837" t="s">
        <v>84</v>
      </c>
      <c r="Q380" s="2841"/>
      <c r="R380" s="2841"/>
      <c r="S380" s="2838"/>
      <c r="T380" s="2837" t="s">
        <v>85</v>
      </c>
      <c r="U380" s="2841"/>
      <c r="V380" s="2841"/>
      <c r="W380" s="2838"/>
    </row>
    <row r="381" spans="1:26" s="252" customFormat="1" ht="45.75" thickBot="1" x14ac:dyDescent="0.25">
      <c r="A381" s="1651" t="s">
        <v>512</v>
      </c>
      <c r="B381" s="506" t="s">
        <v>153</v>
      </c>
      <c r="C381" s="451" t="s">
        <v>217</v>
      </c>
      <c r="D381" s="451" t="s">
        <v>218</v>
      </c>
      <c r="E381" s="451" t="s">
        <v>156</v>
      </c>
      <c r="F381" s="451" t="s">
        <v>219</v>
      </c>
      <c r="G381" s="451" t="s">
        <v>220</v>
      </c>
      <c r="H381" s="451" t="s">
        <v>483</v>
      </c>
      <c r="I381" s="437" t="s">
        <v>92</v>
      </c>
      <c r="J381" s="437" t="s">
        <v>685</v>
      </c>
      <c r="K381" s="453" t="s">
        <v>159</v>
      </c>
      <c r="L381" s="453" t="s">
        <v>160</v>
      </c>
      <c r="M381" s="453" t="s">
        <v>161</v>
      </c>
      <c r="N381" s="453" t="s">
        <v>162</v>
      </c>
      <c r="O381" s="437" t="s">
        <v>685</v>
      </c>
      <c r="P381" s="437" t="s">
        <v>4325</v>
      </c>
      <c r="Q381" s="437" t="s">
        <v>104</v>
      </c>
      <c r="R381" s="457" t="s">
        <v>221</v>
      </c>
      <c r="S381" s="1651" t="s">
        <v>166</v>
      </c>
      <c r="T381" s="453" t="s">
        <v>108</v>
      </c>
      <c r="U381" s="453" t="s">
        <v>222</v>
      </c>
      <c r="V381" s="453" t="s">
        <v>223</v>
      </c>
      <c r="W381" s="457" t="s">
        <v>111</v>
      </c>
      <c r="X381" s="229" t="s">
        <v>112</v>
      </c>
      <c r="Y381" s="229" t="s">
        <v>113</v>
      </c>
    </row>
    <row r="382" spans="1:26" s="252" customFormat="1" ht="45.75" thickTop="1" x14ac:dyDescent="0.2">
      <c r="A382" s="1744" t="s">
        <v>114</v>
      </c>
      <c r="B382" s="1059"/>
      <c r="C382" s="1645"/>
      <c r="D382" s="1645"/>
      <c r="E382" s="1645"/>
      <c r="F382" s="345"/>
      <c r="G382" s="1645" t="s">
        <v>170</v>
      </c>
      <c r="H382" s="1645"/>
      <c r="I382" s="1646" t="s">
        <v>171</v>
      </c>
      <c r="J382" s="1646" t="s">
        <v>116</v>
      </c>
      <c r="K382" s="1646" t="s">
        <v>117</v>
      </c>
      <c r="L382" s="1646" t="s">
        <v>1705</v>
      </c>
      <c r="M382" s="1646" t="s">
        <v>173</v>
      </c>
      <c r="N382" s="1646" t="s">
        <v>171</v>
      </c>
      <c r="O382" s="1646" t="s">
        <v>116</v>
      </c>
      <c r="P382" s="1645"/>
      <c r="Q382" s="1646" t="s">
        <v>225</v>
      </c>
      <c r="R382" s="346" t="s">
        <v>116</v>
      </c>
      <c r="S382" s="235" t="s">
        <v>693</v>
      </c>
      <c r="T382" s="1748"/>
      <c r="U382" s="1645"/>
      <c r="V382" s="1645"/>
      <c r="W382" s="346"/>
      <c r="X382" s="170"/>
      <c r="Y382" s="170"/>
    </row>
    <row r="383" spans="1:26" s="252" customFormat="1" x14ac:dyDescent="0.2">
      <c r="A383" s="216"/>
      <c r="B383" s="1659"/>
      <c r="C383" s="1659"/>
      <c r="D383" s="1659"/>
      <c r="E383" s="1659"/>
      <c r="F383" s="244"/>
      <c r="G383" s="1645" t="s">
        <v>175</v>
      </c>
      <c r="H383" s="1659"/>
      <c r="I383" s="1645"/>
      <c r="J383" s="1659"/>
      <c r="K383" s="1659"/>
      <c r="L383" s="1659"/>
      <c r="M383" s="1659"/>
      <c r="N383" s="1659"/>
      <c r="O383" s="1659"/>
      <c r="P383" s="244"/>
      <c r="Q383" s="1659"/>
      <c r="R383" s="255"/>
      <c r="S383" s="255"/>
      <c r="T383" s="261"/>
      <c r="U383" s="1659"/>
      <c r="V383" s="1659"/>
      <c r="W383" s="255"/>
      <c r="X383" s="170"/>
      <c r="Y383" s="170"/>
    </row>
    <row r="384" spans="1:26" s="252" customFormat="1" ht="15.75" thickBot="1" x14ac:dyDescent="0.25">
      <c r="A384" s="1028" t="s">
        <v>121</v>
      </c>
      <c r="B384" s="400"/>
      <c r="C384" s="400"/>
      <c r="D384" s="400"/>
      <c r="E384" s="400"/>
      <c r="F384" s="399"/>
      <c r="G384" s="400"/>
      <c r="H384" s="400"/>
      <c r="I384" s="400"/>
      <c r="J384" s="400"/>
      <c r="K384" s="544"/>
      <c r="L384" s="544"/>
      <c r="M384" s="400"/>
      <c r="N384" s="400"/>
      <c r="O384" s="400"/>
      <c r="P384" s="399"/>
      <c r="Q384" s="400"/>
      <c r="R384" s="544"/>
      <c r="S384" s="544"/>
      <c r="T384" s="1062"/>
      <c r="U384" s="400"/>
      <c r="V384" s="400"/>
      <c r="W384" s="544"/>
      <c r="X384" s="170"/>
      <c r="Y384" s="170"/>
    </row>
    <row r="385" spans="1:27" s="252" customFormat="1" ht="30" x14ac:dyDescent="0.2">
      <c r="A385" s="1662" t="s">
        <v>6203</v>
      </c>
      <c r="B385" s="1646" t="s">
        <v>6204</v>
      </c>
      <c r="C385" s="1627" t="s">
        <v>1067</v>
      </c>
      <c r="D385" s="1625"/>
      <c r="E385" s="1627" t="s">
        <v>7</v>
      </c>
      <c r="F385" s="1802">
        <v>20000000</v>
      </c>
      <c r="G385" s="1625" t="s">
        <v>179</v>
      </c>
      <c r="H385" s="1625" t="s">
        <v>1711</v>
      </c>
      <c r="I385" s="1625" t="s">
        <v>6156</v>
      </c>
      <c r="J385" s="1625" t="s">
        <v>179</v>
      </c>
      <c r="K385" s="1625" t="s">
        <v>6148</v>
      </c>
      <c r="L385" s="1625"/>
      <c r="M385" s="1625"/>
      <c r="N385" s="1625"/>
      <c r="O385" s="1625"/>
      <c r="P385" s="264"/>
      <c r="Q385" s="1625"/>
      <c r="R385" s="455"/>
      <c r="S385" s="455"/>
      <c r="T385" s="1745"/>
      <c r="U385" s="1625"/>
      <c r="V385" s="1625"/>
      <c r="W385" s="455"/>
      <c r="X385" s="170"/>
      <c r="Y385" s="170"/>
    </row>
    <row r="386" spans="1:27" s="252" customFormat="1" x14ac:dyDescent="0.2">
      <c r="A386" s="1645"/>
      <c r="B386" s="232"/>
      <c r="C386" s="232"/>
      <c r="D386" s="1659"/>
      <c r="E386" s="1646"/>
      <c r="F386" s="1747"/>
      <c r="G386" s="1645"/>
      <c r="H386" s="1659"/>
      <c r="I386" s="1645"/>
      <c r="J386" s="1645"/>
      <c r="K386" s="1645"/>
      <c r="L386" s="1645"/>
      <c r="M386" s="1645"/>
      <c r="N386" s="1645"/>
      <c r="O386" s="1645"/>
      <c r="P386" s="345"/>
      <c r="Q386" s="1645"/>
      <c r="R386" s="346"/>
      <c r="S386" s="346"/>
      <c r="T386" s="1748"/>
      <c r="U386" s="1645"/>
      <c r="V386" s="1645"/>
      <c r="W386" s="346"/>
      <c r="X386" s="170"/>
      <c r="Y386" s="170"/>
    </row>
    <row r="387" spans="1:27" s="252" customFormat="1" ht="15.75" thickBot="1" x14ac:dyDescent="0.25">
      <c r="A387" s="1645"/>
      <c r="B387" s="1646"/>
      <c r="C387" s="1646"/>
      <c r="D387" s="1645"/>
      <c r="E387" s="1646"/>
      <c r="F387" s="2756"/>
      <c r="G387" s="1748"/>
      <c r="H387" s="1645"/>
      <c r="I387" s="1645"/>
      <c r="J387" s="1645"/>
      <c r="K387" s="1645"/>
      <c r="L387" s="1645"/>
      <c r="M387" s="1645"/>
      <c r="N387" s="1645"/>
      <c r="O387" s="1645"/>
      <c r="P387" s="348"/>
      <c r="Q387" s="1645"/>
      <c r="R387" s="346"/>
      <c r="S387" s="346"/>
      <c r="T387" s="1748"/>
      <c r="U387" s="1645"/>
      <c r="V387" s="1645"/>
      <c r="W387" s="1809"/>
      <c r="X387" s="170"/>
      <c r="Y387" s="170"/>
    </row>
    <row r="388" spans="1:27" s="252" customFormat="1" ht="15.75" thickTop="1" x14ac:dyDescent="0.2">
      <c r="A388" s="1810" t="s">
        <v>144</v>
      </c>
      <c r="B388" s="1804"/>
      <c r="C388" s="1804"/>
      <c r="D388" s="1804"/>
      <c r="E388" s="1804"/>
      <c r="F388" s="1811">
        <f>SUM(F385:F386)</f>
        <v>20000000</v>
      </c>
      <c r="G388" s="1806"/>
      <c r="H388" s="1804"/>
      <c r="I388" s="1804"/>
      <c r="J388" s="1804"/>
      <c r="K388" s="1804"/>
      <c r="L388" s="1804"/>
      <c r="M388" s="1804"/>
      <c r="N388" s="1804"/>
      <c r="O388" s="1804"/>
      <c r="P388" s="264"/>
      <c r="Q388" s="1804"/>
      <c r="R388" s="1807"/>
      <c r="S388" s="1807"/>
      <c r="T388" s="1808"/>
      <c r="U388" s="1804"/>
      <c r="V388" s="1804"/>
      <c r="W388" s="1812"/>
      <c r="X388" s="170"/>
      <c r="Y388" s="170"/>
    </row>
    <row r="389" spans="1:27" s="252" customFormat="1" x14ac:dyDescent="0.2">
      <c r="A389" s="1793"/>
      <c r="B389" s="64"/>
      <c r="C389" s="64"/>
      <c r="D389" s="64"/>
      <c r="E389" s="64"/>
      <c r="F389" s="1794"/>
      <c r="G389" s="115"/>
      <c r="H389" s="64"/>
      <c r="I389" s="115"/>
      <c r="J389" s="64"/>
      <c r="K389" s="64"/>
      <c r="L389" s="64"/>
      <c r="M389" s="64"/>
      <c r="N389" s="64"/>
      <c r="O389" s="64"/>
      <c r="P389" s="64"/>
      <c r="Q389" s="115"/>
      <c r="R389" s="339"/>
      <c r="S389" s="64"/>
      <c r="T389" s="64"/>
      <c r="U389" s="64"/>
      <c r="V389" s="64"/>
      <c r="W389" s="64"/>
      <c r="X389" s="64"/>
      <c r="Y389" s="339"/>
      <c r="Z389" s="170"/>
      <c r="AA389" s="170"/>
    </row>
    <row r="390" spans="1:27" s="252" customFormat="1" x14ac:dyDescent="0.2">
      <c r="A390" s="2850" t="s">
        <v>6205</v>
      </c>
      <c r="B390" s="2850"/>
      <c r="C390" s="2850"/>
      <c r="D390" s="2850"/>
      <c r="E390" s="2850"/>
      <c r="F390" s="2850"/>
      <c r="G390" s="2850"/>
      <c r="H390" s="2850"/>
      <c r="I390" s="2850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</row>
    <row r="391" spans="1:27" s="252" customFormat="1" x14ac:dyDescent="0.2">
      <c r="A391" s="1801" t="s">
        <v>508</v>
      </c>
      <c r="B391" s="192"/>
      <c r="C391" s="64"/>
      <c r="D391" s="64"/>
      <c r="E391" s="64"/>
      <c r="F391" s="64"/>
      <c r="G391" s="64"/>
      <c r="H391" s="64"/>
      <c r="I391" s="2845" t="s">
        <v>147</v>
      </c>
      <c r="J391" s="2846"/>
      <c r="K391" s="2851" t="s">
        <v>148</v>
      </c>
      <c r="L391" s="2852"/>
      <c r="M391" s="2853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</row>
    <row r="392" spans="1:27" s="252" customFormat="1" ht="45" x14ac:dyDescent="0.2">
      <c r="A392" s="2841" t="s">
        <v>6136</v>
      </c>
      <c r="B392" s="2838"/>
      <c r="C392" s="2837" t="s">
        <v>215</v>
      </c>
      <c r="D392" s="2841"/>
      <c r="E392" s="2841"/>
      <c r="F392" s="2841"/>
      <c r="G392" s="2841"/>
      <c r="H392" s="2838"/>
      <c r="I392" s="2847"/>
      <c r="J392" s="2848"/>
      <c r="K392" s="1651" t="s">
        <v>150</v>
      </c>
      <c r="L392" s="2837" t="s">
        <v>151</v>
      </c>
      <c r="M392" s="2838"/>
      <c r="N392" s="2837" t="s">
        <v>152</v>
      </c>
      <c r="O392" s="2838"/>
      <c r="P392" s="2837" t="s">
        <v>84</v>
      </c>
      <c r="Q392" s="2841"/>
      <c r="R392" s="2841"/>
      <c r="S392" s="2838"/>
      <c r="T392" s="2837" t="s">
        <v>85</v>
      </c>
      <c r="U392" s="2841"/>
      <c r="V392" s="2841"/>
      <c r="W392" s="2838"/>
    </row>
    <row r="393" spans="1:27" s="252" customFormat="1" ht="60.75" customHeight="1" thickBot="1" x14ac:dyDescent="0.25">
      <c r="A393" s="1651" t="s">
        <v>512</v>
      </c>
      <c r="B393" s="506" t="s">
        <v>153</v>
      </c>
      <c r="C393" s="451" t="s">
        <v>217</v>
      </c>
      <c r="D393" s="451" t="s">
        <v>218</v>
      </c>
      <c r="E393" s="451" t="s">
        <v>156</v>
      </c>
      <c r="F393" s="451" t="s">
        <v>219</v>
      </c>
      <c r="G393" s="451" t="s">
        <v>220</v>
      </c>
      <c r="H393" s="451" t="s">
        <v>483</v>
      </c>
      <c r="I393" s="437" t="s">
        <v>92</v>
      </c>
      <c r="J393" s="437" t="s">
        <v>685</v>
      </c>
      <c r="K393" s="453" t="s">
        <v>159</v>
      </c>
      <c r="L393" s="1786" t="s">
        <v>160</v>
      </c>
      <c r="M393" s="453" t="s">
        <v>161</v>
      </c>
      <c r="N393" s="453" t="s">
        <v>162</v>
      </c>
      <c r="O393" s="437" t="s">
        <v>685</v>
      </c>
      <c r="P393" s="1800" t="s">
        <v>4325</v>
      </c>
      <c r="Q393" s="437" t="s">
        <v>104</v>
      </c>
      <c r="R393" s="1784" t="s">
        <v>221</v>
      </c>
      <c r="S393" s="1785" t="s">
        <v>166</v>
      </c>
      <c r="T393" s="1786" t="s">
        <v>108</v>
      </c>
      <c r="U393" s="453" t="s">
        <v>222</v>
      </c>
      <c r="V393" s="453" t="s">
        <v>223</v>
      </c>
      <c r="W393" s="453" t="s">
        <v>111</v>
      </c>
      <c r="X393" s="229" t="s">
        <v>112</v>
      </c>
      <c r="Y393" s="229" t="s">
        <v>113</v>
      </c>
    </row>
    <row r="394" spans="1:27" s="252" customFormat="1" ht="45.75" thickTop="1" x14ac:dyDescent="0.2">
      <c r="A394" s="1744" t="s">
        <v>114</v>
      </c>
      <c r="B394" s="1059"/>
      <c r="C394" s="1645"/>
      <c r="D394" s="1645"/>
      <c r="E394" s="1645"/>
      <c r="F394" s="345"/>
      <c r="G394" s="1645" t="s">
        <v>170</v>
      </c>
      <c r="H394" s="1645"/>
      <c r="I394" s="1646" t="s">
        <v>171</v>
      </c>
      <c r="J394" s="1646" t="s">
        <v>116</v>
      </c>
      <c r="K394" s="1646" t="s">
        <v>117</v>
      </c>
      <c r="L394" s="1646" t="s">
        <v>1705</v>
      </c>
      <c r="M394" s="1646" t="s">
        <v>173</v>
      </c>
      <c r="N394" s="1646" t="s">
        <v>171</v>
      </c>
      <c r="O394" s="1646" t="s">
        <v>116</v>
      </c>
      <c r="P394" s="1659"/>
      <c r="Q394" s="1646" t="s">
        <v>225</v>
      </c>
      <c r="R394" s="346" t="s">
        <v>116</v>
      </c>
      <c r="S394" s="235" t="s">
        <v>693</v>
      </c>
      <c r="T394" s="1748"/>
      <c r="U394" s="1645"/>
      <c r="V394" s="1645"/>
      <c r="W394" s="1645"/>
      <c r="X394" s="170"/>
      <c r="Y394" s="170"/>
    </row>
    <row r="395" spans="1:27" s="252" customFormat="1" x14ac:dyDescent="0.2">
      <c r="A395" s="216"/>
      <c r="B395" s="1659"/>
      <c r="C395" s="1659"/>
      <c r="D395" s="1659"/>
      <c r="E395" s="1659"/>
      <c r="F395" s="244"/>
      <c r="G395" s="1645" t="s">
        <v>175</v>
      </c>
      <c r="H395" s="1659"/>
      <c r="I395" s="1645"/>
      <c r="J395" s="1659"/>
      <c r="K395" s="1659"/>
      <c r="L395" s="1659"/>
      <c r="M395" s="1659"/>
      <c r="N395" s="1659"/>
      <c r="O395" s="1659"/>
      <c r="P395" s="244"/>
      <c r="Q395" s="1659"/>
      <c r="R395" s="255"/>
      <c r="S395" s="255"/>
      <c r="T395" s="261"/>
      <c r="U395" s="1659"/>
      <c r="V395" s="1659"/>
      <c r="W395" s="1659"/>
      <c r="X395" s="170"/>
      <c r="Y395" s="170"/>
    </row>
    <row r="396" spans="1:27" s="252" customFormat="1" ht="15.75" thickBot="1" x14ac:dyDescent="0.25">
      <c r="A396" s="1028" t="s">
        <v>121</v>
      </c>
      <c r="B396" s="400"/>
      <c r="C396" s="400"/>
      <c r="D396" s="400"/>
      <c r="E396" s="400"/>
      <c r="F396" s="399"/>
      <c r="G396" s="400"/>
      <c r="H396" s="400"/>
      <c r="I396" s="400"/>
      <c r="J396" s="400"/>
      <c r="K396" s="544"/>
      <c r="L396" s="544"/>
      <c r="M396" s="400"/>
      <c r="N396" s="400"/>
      <c r="O396" s="400"/>
      <c r="P396" s="259"/>
      <c r="Q396" s="400"/>
      <c r="R396" s="544"/>
      <c r="S396" s="544"/>
      <c r="T396" s="1062"/>
      <c r="U396" s="400"/>
      <c r="V396" s="400"/>
      <c r="W396" s="400"/>
      <c r="X396" s="170"/>
      <c r="Y396" s="170"/>
    </row>
    <row r="397" spans="1:27" s="252" customFormat="1" ht="30" x14ac:dyDescent="0.2">
      <c r="A397" s="2849" t="s">
        <v>6206</v>
      </c>
      <c r="B397" s="1627"/>
      <c r="C397" s="1627"/>
      <c r="D397" s="1625"/>
      <c r="E397" s="1627" t="s">
        <v>7</v>
      </c>
      <c r="F397" s="1802">
        <v>30000000</v>
      </c>
      <c r="G397" s="1625" t="s">
        <v>179</v>
      </c>
      <c r="H397" s="1625" t="s">
        <v>1711</v>
      </c>
      <c r="I397" s="1625" t="s">
        <v>6156</v>
      </c>
      <c r="J397" s="1625" t="s">
        <v>179</v>
      </c>
      <c r="K397" s="1625" t="s">
        <v>6160</v>
      </c>
      <c r="L397" s="1625" t="s">
        <v>6160</v>
      </c>
      <c r="M397" s="1625" t="s">
        <v>6161</v>
      </c>
      <c r="N397" s="1627" t="s">
        <v>6162</v>
      </c>
      <c r="O397" s="1625" t="s">
        <v>179</v>
      </c>
      <c r="P397" s="234"/>
      <c r="Q397" s="1627" t="s">
        <v>179</v>
      </c>
      <c r="R397" s="741" t="s">
        <v>6163</v>
      </c>
      <c r="S397" s="455" t="s">
        <v>6164</v>
      </c>
      <c r="T397" s="1745" t="s">
        <v>705</v>
      </c>
      <c r="U397" s="1625"/>
      <c r="V397" s="1625"/>
      <c r="W397" s="1625"/>
      <c r="X397" s="170"/>
      <c r="Y397" s="170"/>
    </row>
    <row r="398" spans="1:27" s="252" customFormat="1" x14ac:dyDescent="0.2">
      <c r="A398" s="2844"/>
      <c r="B398" s="232"/>
      <c r="C398" s="232"/>
      <c r="D398" s="1659"/>
      <c r="E398" s="1646"/>
      <c r="F398" s="1747"/>
      <c r="G398" s="1645"/>
      <c r="H398" s="1659"/>
      <c r="I398" s="1645"/>
      <c r="J398" s="1645"/>
      <c r="K398" s="1645"/>
      <c r="L398" s="1645"/>
      <c r="M398" s="1645"/>
      <c r="N398" s="1645"/>
      <c r="O398" s="1645"/>
      <c r="P398" s="244"/>
      <c r="Q398" s="1645"/>
      <c r="R398" s="346"/>
      <c r="S398" s="346"/>
      <c r="T398" s="1748"/>
      <c r="U398" s="1645"/>
      <c r="V398" s="1645"/>
      <c r="W398" s="1645"/>
      <c r="X398" s="170"/>
      <c r="Y398" s="170"/>
    </row>
    <row r="399" spans="1:27" s="252" customFormat="1" ht="15.75" thickBot="1" x14ac:dyDescent="0.25">
      <c r="A399" s="1645"/>
      <c r="B399" s="1646"/>
      <c r="C399" s="1646"/>
      <c r="D399" s="1645"/>
      <c r="E399" s="1646"/>
      <c r="F399" s="1747"/>
      <c r="G399" s="1748"/>
      <c r="H399" s="1645"/>
      <c r="I399" s="1645"/>
      <c r="J399" s="1645"/>
      <c r="K399" s="1645"/>
      <c r="L399" s="1645"/>
      <c r="M399" s="1645"/>
      <c r="N399" s="1645"/>
      <c r="O399" s="1645"/>
      <c r="P399" s="244"/>
      <c r="Q399" s="1645"/>
      <c r="R399" s="346"/>
      <c r="S399" s="346"/>
      <c r="T399" s="1748"/>
      <c r="U399" s="1645"/>
      <c r="V399" s="1645"/>
      <c r="W399" s="1659"/>
      <c r="X399" s="170"/>
      <c r="Y399" s="170"/>
    </row>
    <row r="400" spans="1:27" s="252" customFormat="1" ht="30" x14ac:dyDescent="0.2">
      <c r="A400" s="2849" t="s">
        <v>6207</v>
      </c>
      <c r="B400" s="1627"/>
      <c r="C400" s="1627"/>
      <c r="D400" s="1625"/>
      <c r="E400" s="1627" t="s">
        <v>7</v>
      </c>
      <c r="F400" s="1789">
        <v>30000000</v>
      </c>
      <c r="G400" s="1625" t="s">
        <v>179</v>
      </c>
      <c r="H400" s="1625" t="s">
        <v>1711</v>
      </c>
      <c r="I400" s="1625" t="s">
        <v>6156</v>
      </c>
      <c r="J400" s="1625" t="s">
        <v>179</v>
      </c>
      <c r="K400" s="1625" t="s">
        <v>6160</v>
      </c>
      <c r="L400" s="1625" t="s">
        <v>6160</v>
      </c>
      <c r="M400" s="1625" t="s">
        <v>6161</v>
      </c>
      <c r="N400" s="1627" t="s">
        <v>6162</v>
      </c>
      <c r="O400" s="1625" t="s">
        <v>179</v>
      </c>
      <c r="P400" s="234"/>
      <c r="Q400" s="1627" t="s">
        <v>179</v>
      </c>
      <c r="R400" s="741" t="s">
        <v>6163</v>
      </c>
      <c r="S400" s="455" t="s">
        <v>6164</v>
      </c>
      <c r="T400" s="1745" t="s">
        <v>705</v>
      </c>
      <c r="U400" s="1625"/>
      <c r="V400" s="1625"/>
      <c r="W400" s="1653"/>
      <c r="X400" s="170"/>
      <c r="Y400" s="170"/>
    </row>
    <row r="401" spans="1:25" s="252" customFormat="1" x14ac:dyDescent="0.2">
      <c r="A401" s="2844"/>
      <c r="B401" s="1646"/>
      <c r="C401" s="1646"/>
      <c r="D401" s="1645"/>
      <c r="E401" s="1646"/>
      <c r="F401" s="1774"/>
      <c r="G401" s="1748"/>
      <c r="H401" s="1645"/>
      <c r="I401" s="1645"/>
      <c r="J401" s="1645"/>
      <c r="K401" s="1645"/>
      <c r="L401" s="1645"/>
      <c r="M401" s="1645"/>
      <c r="N401" s="1645"/>
      <c r="O401" s="1645"/>
      <c r="P401" s="244"/>
      <c r="Q401" s="1645"/>
      <c r="R401" s="346"/>
      <c r="S401" s="346"/>
      <c r="T401" s="1748"/>
      <c r="U401" s="1645"/>
      <c r="V401" s="1645"/>
      <c r="W401" s="1659"/>
      <c r="X401" s="170"/>
      <c r="Y401" s="170"/>
    </row>
    <row r="402" spans="1:25" s="252" customFormat="1" x14ac:dyDescent="0.2">
      <c r="A402" s="1645"/>
      <c r="B402" s="1646"/>
      <c r="C402" s="1646"/>
      <c r="D402" s="1645"/>
      <c r="E402" s="2760"/>
      <c r="F402" s="1774"/>
      <c r="G402" s="1814"/>
      <c r="H402" s="1645"/>
      <c r="I402" s="1645"/>
      <c r="J402" s="1645"/>
      <c r="K402" s="1645"/>
      <c r="L402" s="1645"/>
      <c r="M402" s="1645"/>
      <c r="N402" s="1645"/>
      <c r="O402" s="1645"/>
      <c r="P402" s="244"/>
      <c r="Q402" s="1645"/>
      <c r="R402" s="346"/>
      <c r="S402" s="346"/>
      <c r="T402" s="1748"/>
      <c r="U402" s="1645"/>
      <c r="V402" s="1645"/>
      <c r="W402" s="1659"/>
      <c r="X402" s="170"/>
      <c r="Y402" s="170"/>
    </row>
    <row r="403" spans="1:25" s="252" customFormat="1" ht="30" x14ac:dyDescent="0.2">
      <c r="A403" s="2843" t="s">
        <v>6208</v>
      </c>
      <c r="B403" s="1627"/>
      <c r="C403" s="1627"/>
      <c r="D403" s="455"/>
      <c r="E403" s="2745" t="s">
        <v>7</v>
      </c>
      <c r="F403" s="1803">
        <v>50000000</v>
      </c>
      <c r="G403" s="2743" t="s">
        <v>179</v>
      </c>
      <c r="H403" s="2740" t="s">
        <v>1711</v>
      </c>
      <c r="I403" s="1625" t="s">
        <v>6209</v>
      </c>
      <c r="J403" s="1625" t="s">
        <v>179</v>
      </c>
      <c r="K403" s="1625" t="s">
        <v>179</v>
      </c>
      <c r="L403" s="1625" t="s">
        <v>6210</v>
      </c>
      <c r="M403" s="1625" t="s">
        <v>6211</v>
      </c>
      <c r="N403" s="1627" t="s">
        <v>6212</v>
      </c>
      <c r="O403" s="1625" t="s">
        <v>179</v>
      </c>
      <c r="P403" s="234"/>
      <c r="Q403" s="1627" t="s">
        <v>179</v>
      </c>
      <c r="R403" s="741" t="s">
        <v>6213</v>
      </c>
      <c r="S403" s="455" t="s">
        <v>6214</v>
      </c>
      <c r="T403" s="1745" t="s">
        <v>705</v>
      </c>
      <c r="U403" s="1625"/>
      <c r="V403" s="1625"/>
      <c r="W403" s="1653"/>
      <c r="X403" s="170"/>
      <c r="Y403" s="170"/>
    </row>
    <row r="404" spans="1:25" s="252" customFormat="1" x14ac:dyDescent="0.2">
      <c r="A404" s="2844"/>
      <c r="B404" s="1646"/>
      <c r="C404" s="1646"/>
      <c r="D404" s="346"/>
      <c r="E404" s="232"/>
      <c r="F404" s="1747"/>
      <c r="G404" s="2746"/>
      <c r="H404" s="1748"/>
      <c r="I404" s="1645"/>
      <c r="J404" s="1645"/>
      <c r="K404" s="1645"/>
      <c r="L404" s="1645"/>
      <c r="M404" s="1645"/>
      <c r="N404" s="1645"/>
      <c r="O404" s="1645"/>
      <c r="P404" s="244"/>
      <c r="Q404" s="1645"/>
      <c r="R404" s="346"/>
      <c r="S404" s="346"/>
      <c r="T404" s="1748"/>
      <c r="U404" s="1645"/>
      <c r="V404" s="1645"/>
      <c r="W404" s="1659"/>
      <c r="X404" s="170"/>
      <c r="Y404" s="170"/>
    </row>
    <row r="405" spans="1:25" s="252" customFormat="1" x14ac:dyDescent="0.2">
      <c r="A405" s="1645"/>
      <c r="B405" s="1646"/>
      <c r="C405" s="1646"/>
      <c r="D405" s="346"/>
      <c r="E405" s="232"/>
      <c r="F405" s="1747"/>
      <c r="G405" s="2746"/>
      <c r="H405" s="1748"/>
      <c r="I405" s="1645"/>
      <c r="J405" s="1645"/>
      <c r="K405" s="1645"/>
      <c r="L405" s="1645"/>
      <c r="M405" s="1645"/>
      <c r="N405" s="1645"/>
      <c r="O405" s="1645"/>
      <c r="P405" s="244"/>
      <c r="Q405" s="1645"/>
      <c r="R405" s="346"/>
      <c r="S405" s="346"/>
      <c r="T405" s="1748"/>
      <c r="U405" s="1645"/>
      <c r="V405" s="1645"/>
      <c r="W405" s="1659"/>
      <c r="X405" s="170"/>
      <c r="Y405" s="170"/>
    </row>
    <row r="406" spans="1:25" s="252" customFormat="1" ht="30" x14ac:dyDescent="0.2">
      <c r="A406" s="2843" t="s">
        <v>6215</v>
      </c>
      <c r="B406" s="1627"/>
      <c r="C406" s="1627"/>
      <c r="D406" s="455"/>
      <c r="E406" s="2745" t="s">
        <v>7</v>
      </c>
      <c r="F406" s="1803">
        <v>30000000</v>
      </c>
      <c r="G406" s="2743" t="s">
        <v>179</v>
      </c>
      <c r="H406" s="2740" t="s">
        <v>1711</v>
      </c>
      <c r="I406" s="1625" t="s">
        <v>6156</v>
      </c>
      <c r="J406" s="1625" t="s">
        <v>179</v>
      </c>
      <c r="K406" s="1625" t="s">
        <v>179</v>
      </c>
      <c r="L406" s="1625" t="s">
        <v>6210</v>
      </c>
      <c r="M406" s="1625" t="s">
        <v>6211</v>
      </c>
      <c r="N406" s="1627" t="s">
        <v>6212</v>
      </c>
      <c r="O406" s="1625" t="s">
        <v>179</v>
      </c>
      <c r="P406" s="234"/>
      <c r="Q406" s="1627" t="s">
        <v>179</v>
      </c>
      <c r="R406" s="741" t="s">
        <v>6213</v>
      </c>
      <c r="S406" s="455" t="s">
        <v>6214</v>
      </c>
      <c r="T406" s="1745"/>
      <c r="U406" s="1625"/>
      <c r="V406" s="1625"/>
      <c r="W406" s="1653"/>
      <c r="X406" s="170"/>
      <c r="Y406" s="170"/>
    </row>
    <row r="407" spans="1:25" s="252" customFormat="1" x14ac:dyDescent="0.2">
      <c r="A407" s="2844"/>
      <c r="B407" s="1646"/>
      <c r="C407" s="1646"/>
      <c r="D407" s="346"/>
      <c r="E407" s="232"/>
      <c r="F407" s="1747"/>
      <c r="G407" s="2746"/>
      <c r="H407" s="1748"/>
      <c r="I407" s="1645"/>
      <c r="J407" s="1645"/>
      <c r="K407" s="1645"/>
      <c r="L407" s="1645"/>
      <c r="M407" s="1645"/>
      <c r="N407" s="1645"/>
      <c r="O407" s="1645"/>
      <c r="P407" s="244"/>
      <c r="Q407" s="1645"/>
      <c r="R407" s="346"/>
      <c r="S407" s="346"/>
      <c r="T407" s="1748"/>
      <c r="U407" s="1645"/>
      <c r="V407" s="1645"/>
      <c r="W407" s="1659"/>
      <c r="X407" s="170"/>
      <c r="Y407" s="170"/>
    </row>
    <row r="408" spans="1:25" s="252" customFormat="1" x14ac:dyDescent="0.2">
      <c r="A408" s="1645"/>
      <c r="B408" s="1646"/>
      <c r="C408" s="1646"/>
      <c r="D408" s="346"/>
      <c r="E408" s="232"/>
      <c r="F408" s="1747"/>
      <c r="G408" s="2746"/>
      <c r="H408" s="1748"/>
      <c r="I408" s="1645"/>
      <c r="J408" s="1645"/>
      <c r="K408" s="1645"/>
      <c r="L408" s="1645"/>
      <c r="M408" s="1645"/>
      <c r="N408" s="1645"/>
      <c r="O408" s="1645"/>
      <c r="P408" s="244"/>
      <c r="Q408" s="1645"/>
      <c r="R408" s="346"/>
      <c r="S408" s="346"/>
      <c r="T408" s="1748"/>
      <c r="U408" s="1645"/>
      <c r="V408" s="1645"/>
      <c r="W408" s="1659"/>
      <c r="X408" s="170"/>
      <c r="Y408" s="170"/>
    </row>
    <row r="409" spans="1:25" s="252" customFormat="1" ht="30" x14ac:dyDescent="0.2">
      <c r="A409" s="2843" t="s">
        <v>6216</v>
      </c>
      <c r="B409" s="1627"/>
      <c r="C409" s="1627"/>
      <c r="D409" s="455"/>
      <c r="E409" s="2745" t="s">
        <v>7</v>
      </c>
      <c r="F409" s="1803">
        <v>30000000</v>
      </c>
      <c r="G409" s="2743" t="s">
        <v>179</v>
      </c>
      <c r="H409" s="2740" t="s">
        <v>1711</v>
      </c>
      <c r="I409" s="1625" t="s">
        <v>6156</v>
      </c>
      <c r="J409" s="1625" t="s">
        <v>179</v>
      </c>
      <c r="K409" s="1625" t="s">
        <v>179</v>
      </c>
      <c r="L409" s="1625" t="s">
        <v>6210</v>
      </c>
      <c r="M409" s="1625" t="s">
        <v>6211</v>
      </c>
      <c r="N409" s="1627" t="s">
        <v>6212</v>
      </c>
      <c r="O409" s="1625" t="s">
        <v>179</v>
      </c>
      <c r="P409" s="234"/>
      <c r="Q409" s="1627" t="s">
        <v>179</v>
      </c>
      <c r="R409" s="741" t="s">
        <v>6213</v>
      </c>
      <c r="S409" s="455" t="s">
        <v>6214</v>
      </c>
      <c r="T409" s="1745"/>
      <c r="U409" s="1625"/>
      <c r="V409" s="1625"/>
      <c r="W409" s="1653"/>
      <c r="X409" s="170"/>
      <c r="Y409" s="170"/>
    </row>
    <row r="410" spans="1:25" s="252" customFormat="1" x14ac:dyDescent="0.2">
      <c r="A410" s="2844"/>
      <c r="B410" s="1646"/>
      <c r="C410" s="1646"/>
      <c r="D410" s="346"/>
      <c r="E410" s="232"/>
      <c r="F410" s="1747"/>
      <c r="G410" s="2746"/>
      <c r="H410" s="1748"/>
      <c r="I410" s="1645"/>
      <c r="J410" s="1645"/>
      <c r="K410" s="1645"/>
      <c r="L410" s="1645"/>
      <c r="M410" s="1645"/>
      <c r="N410" s="1645"/>
      <c r="O410" s="1645"/>
      <c r="P410" s="244"/>
      <c r="Q410" s="1645"/>
      <c r="R410" s="346"/>
      <c r="S410" s="346"/>
      <c r="T410" s="1748"/>
      <c r="U410" s="1645"/>
      <c r="V410" s="1645"/>
      <c r="W410" s="1659"/>
      <c r="X410" s="170"/>
      <c r="Y410" s="170"/>
    </row>
    <row r="411" spans="1:25" s="252" customFormat="1" x14ac:dyDescent="0.2">
      <c r="A411" s="1645"/>
      <c r="B411" s="1646"/>
      <c r="C411" s="1646"/>
      <c r="D411" s="346"/>
      <c r="E411" s="232"/>
      <c r="F411" s="1747"/>
      <c r="G411" s="2746"/>
      <c r="H411" s="1748"/>
      <c r="I411" s="1645"/>
      <c r="J411" s="1645"/>
      <c r="K411" s="1645"/>
      <c r="L411" s="1645"/>
      <c r="M411" s="1645"/>
      <c r="N411" s="1645"/>
      <c r="O411" s="1645"/>
      <c r="P411" s="244"/>
      <c r="Q411" s="1645"/>
      <c r="R411" s="346"/>
      <c r="S411" s="346"/>
      <c r="T411" s="1748"/>
      <c r="U411" s="1645"/>
      <c r="V411" s="1645"/>
      <c r="W411" s="1659"/>
      <c r="X411" s="170"/>
      <c r="Y411" s="170"/>
    </row>
    <row r="412" spans="1:25" s="252" customFormat="1" ht="30" x14ac:dyDescent="0.2">
      <c r="A412" s="2843" t="s">
        <v>6217</v>
      </c>
      <c r="B412" s="1627"/>
      <c r="C412" s="1627"/>
      <c r="D412" s="455"/>
      <c r="E412" s="2745" t="s">
        <v>7</v>
      </c>
      <c r="F412" s="1803">
        <v>40000000</v>
      </c>
      <c r="G412" s="2743" t="s">
        <v>179</v>
      </c>
      <c r="H412" s="2740" t="s">
        <v>1711</v>
      </c>
      <c r="I412" s="1625" t="s">
        <v>6156</v>
      </c>
      <c r="J412" s="1625" t="s">
        <v>179</v>
      </c>
      <c r="K412" s="1625" t="s">
        <v>179</v>
      </c>
      <c r="L412" s="1625" t="s">
        <v>6210</v>
      </c>
      <c r="M412" s="1625" t="s">
        <v>6211</v>
      </c>
      <c r="N412" s="1627" t="s">
        <v>6212</v>
      </c>
      <c r="O412" s="1625" t="s">
        <v>179</v>
      </c>
      <c r="P412" s="234"/>
      <c r="Q412" s="1627" t="s">
        <v>179</v>
      </c>
      <c r="R412" s="741" t="s">
        <v>6213</v>
      </c>
      <c r="S412" s="455" t="s">
        <v>6214</v>
      </c>
      <c r="T412" s="1745"/>
      <c r="U412" s="1625"/>
      <c r="V412" s="1625"/>
      <c r="W412" s="1653"/>
      <c r="X412" s="170"/>
      <c r="Y412" s="170"/>
    </row>
    <row r="413" spans="1:25" s="252" customFormat="1" x14ac:dyDescent="0.2">
      <c r="A413" s="2844"/>
      <c r="B413" s="1646"/>
      <c r="C413" s="1646"/>
      <c r="D413" s="346"/>
      <c r="E413" s="232"/>
      <c r="F413" s="1747"/>
      <c r="G413" s="2746"/>
      <c r="H413" s="1748"/>
      <c r="I413" s="1645"/>
      <c r="J413" s="1645"/>
      <c r="K413" s="1645"/>
      <c r="L413" s="1645"/>
      <c r="M413" s="1645"/>
      <c r="N413" s="1645"/>
      <c r="O413" s="1645"/>
      <c r="P413" s="244"/>
      <c r="Q413" s="1645"/>
      <c r="R413" s="346"/>
      <c r="S413" s="346"/>
      <c r="T413" s="1748"/>
      <c r="U413" s="1645"/>
      <c r="V413" s="1645"/>
      <c r="W413" s="1659"/>
      <c r="X413" s="170"/>
      <c r="Y413" s="170"/>
    </row>
    <row r="414" spans="1:25" s="252" customFormat="1" x14ac:dyDescent="0.2">
      <c r="A414" s="1645"/>
      <c r="B414" s="1646"/>
      <c r="C414" s="1646"/>
      <c r="D414" s="346"/>
      <c r="E414" s="232"/>
      <c r="F414" s="242"/>
      <c r="G414" s="2746"/>
      <c r="H414" s="1748"/>
      <c r="I414" s="1645"/>
      <c r="J414" s="1645"/>
      <c r="K414" s="1645"/>
      <c r="L414" s="1645"/>
      <c r="M414" s="1645"/>
      <c r="N414" s="1645"/>
      <c r="O414" s="1645"/>
      <c r="P414" s="244"/>
      <c r="Q414" s="1645"/>
      <c r="R414" s="346"/>
      <c r="S414" s="346"/>
      <c r="T414" s="1748"/>
      <c r="U414" s="1645"/>
      <c r="V414" s="1645"/>
      <c r="W414" s="1659"/>
      <c r="X414" s="170"/>
      <c r="Y414" s="170"/>
    </row>
    <row r="415" spans="1:25" s="252" customFormat="1" ht="30" x14ac:dyDescent="0.2">
      <c r="A415" s="2843" t="s">
        <v>6218</v>
      </c>
      <c r="B415" s="1627"/>
      <c r="C415" s="1627"/>
      <c r="D415" s="455"/>
      <c r="E415" s="2745"/>
      <c r="F415" s="1803">
        <v>40000000</v>
      </c>
      <c r="G415" s="2743" t="s">
        <v>179</v>
      </c>
      <c r="H415" s="2740" t="s">
        <v>1711</v>
      </c>
      <c r="I415" s="1625" t="s">
        <v>6156</v>
      </c>
      <c r="J415" s="1625" t="s">
        <v>179</v>
      </c>
      <c r="K415" s="1625" t="s">
        <v>179</v>
      </c>
      <c r="L415" s="1625" t="s">
        <v>6210</v>
      </c>
      <c r="M415" s="1625" t="s">
        <v>6211</v>
      </c>
      <c r="N415" s="1627" t="s">
        <v>6212</v>
      </c>
      <c r="O415" s="1625" t="s">
        <v>179</v>
      </c>
      <c r="P415" s="234"/>
      <c r="Q415" s="1627" t="s">
        <v>179</v>
      </c>
      <c r="R415" s="741" t="s">
        <v>6213</v>
      </c>
      <c r="S415" s="455" t="s">
        <v>6214</v>
      </c>
      <c r="T415" s="1745"/>
      <c r="U415" s="1625"/>
      <c r="V415" s="1625"/>
      <c r="W415" s="1653"/>
      <c r="X415" s="170"/>
      <c r="Y415" s="170"/>
    </row>
    <row r="416" spans="1:25" s="252" customFormat="1" x14ac:dyDescent="0.2">
      <c r="A416" s="2844"/>
      <c r="B416" s="1646"/>
      <c r="C416" s="1646"/>
      <c r="D416" s="346"/>
      <c r="E416" s="232"/>
      <c r="F416" s="1747"/>
      <c r="G416" s="2743"/>
      <c r="H416" s="2740"/>
      <c r="I416" s="1645"/>
      <c r="J416" s="1645"/>
      <c r="K416" s="1645"/>
      <c r="L416" s="1645"/>
      <c r="M416" s="1645"/>
      <c r="N416" s="1645"/>
      <c r="O416" s="1645"/>
      <c r="P416" s="244"/>
      <c r="Q416" s="1645"/>
      <c r="R416" s="346"/>
      <c r="S416" s="346"/>
      <c r="T416" s="1748"/>
      <c r="U416" s="1645"/>
      <c r="V416" s="1645"/>
      <c r="W416" s="1659"/>
      <c r="X416" s="170"/>
      <c r="Y416" s="170"/>
    </row>
    <row r="417" spans="1:28" s="252" customFormat="1" ht="15.75" thickBot="1" x14ac:dyDescent="0.25">
      <c r="A417" s="1645"/>
      <c r="B417" s="1646"/>
      <c r="C417" s="1646"/>
      <c r="D417" s="346"/>
      <c r="E417" s="2761"/>
      <c r="F417" s="2756"/>
      <c r="G417" s="2762"/>
      <c r="H417" s="1813"/>
      <c r="I417" s="1648"/>
      <c r="J417" s="1648"/>
      <c r="K417" s="1648"/>
      <c r="L417" s="1648"/>
      <c r="M417" s="1648"/>
      <c r="N417" s="1648"/>
      <c r="O417" s="1648"/>
      <c r="P417" s="343"/>
      <c r="Q417" s="1648"/>
      <c r="R417" s="1809"/>
      <c r="S417" s="1809"/>
      <c r="T417" s="1814"/>
      <c r="U417" s="1648"/>
      <c r="V417" s="1648"/>
      <c r="W417" s="1659"/>
      <c r="X417" s="170"/>
      <c r="Y417" s="170"/>
    </row>
    <row r="418" spans="1:28" s="252" customFormat="1" ht="15.75" thickTop="1" x14ac:dyDescent="0.2">
      <c r="A418" s="1080" t="s">
        <v>144</v>
      </c>
      <c r="B418" s="347"/>
      <c r="C418" s="347"/>
      <c r="D418" s="350"/>
      <c r="E418" s="2752"/>
      <c r="F418" s="1790">
        <f>SUM(F397:F417)</f>
        <v>250000000</v>
      </c>
      <c r="G418" s="216"/>
      <c r="H418" s="258"/>
      <c r="I418" s="170"/>
      <c r="J418" s="170"/>
      <c r="K418" s="170"/>
      <c r="L418" s="170"/>
      <c r="M418" s="170"/>
      <c r="N418" s="170"/>
      <c r="O418" s="170"/>
      <c r="P418" s="244"/>
      <c r="Q418" s="170"/>
      <c r="R418" s="170"/>
      <c r="S418" s="170"/>
      <c r="T418" s="170"/>
      <c r="U418" s="170"/>
      <c r="V418" s="170"/>
      <c r="W418" s="1653"/>
      <c r="X418" s="170"/>
      <c r="Y418" s="170"/>
    </row>
    <row r="419" spans="1:28" s="252" customFormat="1" x14ac:dyDescent="0.2">
      <c r="A419" s="1625"/>
      <c r="B419" s="1627"/>
      <c r="C419" s="1627"/>
      <c r="D419" s="455"/>
      <c r="E419" s="2745"/>
      <c r="F419" s="1803"/>
      <c r="G419" s="2743"/>
      <c r="H419" s="2740"/>
      <c r="I419" s="1625"/>
      <c r="J419" s="1625"/>
      <c r="K419" s="1625"/>
      <c r="L419" s="1625"/>
      <c r="M419" s="1625"/>
      <c r="N419" s="1625"/>
      <c r="O419" s="1625"/>
      <c r="P419" s="234"/>
      <c r="Q419" s="1625"/>
      <c r="R419" s="455"/>
      <c r="S419" s="455"/>
      <c r="T419" s="1745"/>
      <c r="U419" s="1625"/>
      <c r="V419" s="1625"/>
      <c r="W419" s="1653"/>
      <c r="X419" s="170"/>
      <c r="Y419" s="170"/>
    </row>
    <row r="420" spans="1:28" s="252" customFormat="1" x14ac:dyDescent="0.2"/>
    <row r="421" spans="1:28" s="252" customFormat="1" x14ac:dyDescent="0.2">
      <c r="T421" s="64"/>
      <c r="V421" s="64"/>
      <c r="W421" s="64"/>
    </row>
    <row r="422" spans="1:28" s="252" customFormat="1" x14ac:dyDescent="0.2">
      <c r="T422" s="64"/>
      <c r="V422" s="64"/>
      <c r="W422" s="64"/>
    </row>
    <row r="423" spans="1:28" s="252" customFormat="1" ht="15.75" customHeight="1" x14ac:dyDescent="0.2">
      <c r="A423" s="1663" t="s">
        <v>6027</v>
      </c>
      <c r="B423" s="191"/>
      <c r="C423" s="401"/>
      <c r="E423" s="1822" t="s">
        <v>6219</v>
      </c>
      <c r="H423" s="64"/>
      <c r="T423" s="64"/>
      <c r="U423" s="64"/>
      <c r="V423" s="64"/>
      <c r="W423" s="64"/>
      <c r="AB423" s="64"/>
    </row>
    <row r="424" spans="1:28" s="252" customFormat="1" ht="15.75" customHeight="1" x14ac:dyDescent="0.2">
      <c r="A424" s="1649" t="s">
        <v>508</v>
      </c>
      <c r="B424" s="192"/>
      <c r="C424" s="239" t="s">
        <v>509</v>
      </c>
      <c r="D424" s="1823"/>
      <c r="E424" s="258"/>
      <c r="G424" s="1022"/>
      <c r="H424" s="2845" t="s">
        <v>77</v>
      </c>
      <c r="I424" s="2846"/>
      <c r="S424" s="64"/>
      <c r="T424" s="374"/>
      <c r="U424" s="64"/>
      <c r="V424" s="64"/>
      <c r="AA424" s="374"/>
    </row>
    <row r="425" spans="1:28" s="790" customFormat="1" ht="35.25" customHeight="1" x14ac:dyDescent="0.2">
      <c r="A425" s="561" t="s">
        <v>5788</v>
      </c>
      <c r="B425" s="1824"/>
      <c r="C425" s="87" t="s">
        <v>79</v>
      </c>
      <c r="F425" s="2837" t="s">
        <v>80</v>
      </c>
      <c r="G425" s="2838"/>
      <c r="H425" s="2847"/>
      <c r="I425" s="2848"/>
      <c r="J425" s="2837" t="s">
        <v>81</v>
      </c>
      <c r="K425" s="2838"/>
      <c r="L425" s="2837" t="s">
        <v>511</v>
      </c>
      <c r="M425" s="2838"/>
      <c r="N425" s="2837" t="s">
        <v>83</v>
      </c>
      <c r="O425" s="2839"/>
      <c r="P425" s="2839"/>
      <c r="Q425" s="2839"/>
      <c r="R425" s="2840"/>
      <c r="S425" s="2841"/>
      <c r="T425" s="2838"/>
      <c r="U425" s="2837" t="s">
        <v>84</v>
      </c>
      <c r="V425" s="2841"/>
      <c r="W425" s="2841"/>
      <c r="X425" s="2838"/>
      <c r="Y425" s="2837" t="s">
        <v>85</v>
      </c>
      <c r="Z425" s="2841"/>
      <c r="AA425" s="2841"/>
      <c r="AB425" s="2838"/>
    </row>
    <row r="426" spans="1:28" s="790" customFormat="1" ht="62.25" customHeight="1" thickBot="1" x14ac:dyDescent="0.3">
      <c r="A426" s="437" t="s">
        <v>512</v>
      </c>
      <c r="B426" s="453" t="s">
        <v>87</v>
      </c>
      <c r="C426" s="451" t="s">
        <v>88</v>
      </c>
      <c r="D426" s="453" t="s">
        <v>89</v>
      </c>
      <c r="E426" s="453" t="s">
        <v>1788</v>
      </c>
      <c r="F426" s="453" t="s">
        <v>92</v>
      </c>
      <c r="G426" s="437" t="s">
        <v>6220</v>
      </c>
      <c r="H426" s="453" t="s">
        <v>94</v>
      </c>
      <c r="I426" s="451" t="s">
        <v>95</v>
      </c>
      <c r="J426" s="453" t="s">
        <v>96</v>
      </c>
      <c r="K426" s="437" t="s">
        <v>685</v>
      </c>
      <c r="L426" s="451" t="s">
        <v>98</v>
      </c>
      <c r="M426" s="451" t="s">
        <v>99</v>
      </c>
      <c r="N426" s="453" t="s">
        <v>100</v>
      </c>
      <c r="O426" s="453" t="s">
        <v>1789</v>
      </c>
      <c r="P426" s="453" t="s">
        <v>1790</v>
      </c>
      <c r="Q426" s="453" t="s">
        <v>102</v>
      </c>
      <c r="R426" s="437" t="s">
        <v>4330</v>
      </c>
      <c r="S426" s="453" t="s">
        <v>96</v>
      </c>
      <c r="T426" s="437" t="s">
        <v>103</v>
      </c>
      <c r="U426" s="453" t="s">
        <v>105</v>
      </c>
      <c r="V426" s="453" t="s">
        <v>1791</v>
      </c>
      <c r="W426" s="453" t="s">
        <v>1792</v>
      </c>
      <c r="X426" s="453" t="s">
        <v>107</v>
      </c>
      <c r="Y426" s="451" t="s">
        <v>108</v>
      </c>
      <c r="Z426" s="451" t="s">
        <v>109</v>
      </c>
      <c r="AA426" s="451" t="s">
        <v>110</v>
      </c>
      <c r="AB426" s="451" t="s">
        <v>111</v>
      </c>
    </row>
    <row r="427" spans="1:28" s="252" customFormat="1" ht="19.5" customHeight="1" thickTop="1" x14ac:dyDescent="0.2">
      <c r="A427" s="2825" t="s">
        <v>114</v>
      </c>
      <c r="B427" s="1059"/>
      <c r="C427" s="1059"/>
      <c r="D427" s="1056"/>
      <c r="E427" s="1059"/>
      <c r="F427" s="1058" t="s">
        <v>1793</v>
      </c>
      <c r="G427" s="1057" t="s">
        <v>117</v>
      </c>
      <c r="H427" s="1058" t="s">
        <v>117</v>
      </c>
      <c r="I427" s="1058" t="s">
        <v>117</v>
      </c>
      <c r="J427" s="1059"/>
      <c r="K427" s="532" t="s">
        <v>117</v>
      </c>
      <c r="L427" s="1057" t="s">
        <v>1794</v>
      </c>
      <c r="M427" s="1057" t="s">
        <v>687</v>
      </c>
      <c r="N427" s="1057" t="s">
        <v>693</v>
      </c>
      <c r="O427" s="1057" t="s">
        <v>117</v>
      </c>
      <c r="P427" s="1057" t="s">
        <v>117</v>
      </c>
      <c r="Q427" s="1057" t="s">
        <v>117</v>
      </c>
      <c r="R427" s="1057" t="s">
        <v>117</v>
      </c>
      <c r="S427" s="532" t="s">
        <v>117</v>
      </c>
      <c r="T427" s="1057" t="s">
        <v>117</v>
      </c>
      <c r="U427" s="1056"/>
      <c r="V427" s="1825" t="s">
        <v>1795</v>
      </c>
      <c r="W427" s="1825"/>
      <c r="X427" s="1057" t="s">
        <v>693</v>
      </c>
      <c r="Y427" s="1645"/>
      <c r="Z427" s="1645"/>
      <c r="AA427" s="1645"/>
      <c r="AB427" s="1645"/>
    </row>
    <row r="428" spans="1:28" s="252" customFormat="1" ht="19.5" customHeight="1" x14ac:dyDescent="0.2">
      <c r="A428" s="2842"/>
      <c r="B428" s="1659"/>
      <c r="C428" s="1659"/>
      <c r="D428" s="244"/>
      <c r="E428" s="1659"/>
      <c r="F428" s="1659"/>
      <c r="G428" s="255"/>
      <c r="H428" s="255"/>
      <c r="I428" s="255"/>
      <c r="J428" s="1659"/>
      <c r="K428" s="261"/>
      <c r="L428" s="1659"/>
      <c r="M428" s="1659"/>
      <c r="N428" s="1659"/>
      <c r="O428" s="1659"/>
      <c r="P428" s="1659"/>
      <c r="Q428" s="1659"/>
      <c r="R428" s="1659"/>
      <c r="S428" s="261"/>
      <c r="T428" s="1659"/>
      <c r="U428" s="244"/>
      <c r="V428" s="261"/>
      <c r="W428" s="261"/>
      <c r="X428" s="1659"/>
      <c r="Y428" s="1659"/>
      <c r="Z428" s="1659"/>
      <c r="AA428" s="1659"/>
      <c r="AB428" s="1659"/>
    </row>
    <row r="429" spans="1:28" s="252" customFormat="1" ht="19.5" customHeight="1" thickBot="1" x14ac:dyDescent="0.25">
      <c r="A429" s="1028" t="s">
        <v>121</v>
      </c>
      <c r="B429" s="400"/>
      <c r="C429" s="400"/>
      <c r="D429" s="399"/>
      <c r="E429" s="400"/>
      <c r="F429" s="400"/>
      <c r="G429" s="400"/>
      <c r="H429" s="400"/>
      <c r="I429" s="400"/>
      <c r="J429" s="400"/>
      <c r="K429" s="400"/>
      <c r="L429" s="400"/>
      <c r="M429" s="400"/>
      <c r="N429" s="400"/>
      <c r="O429" s="400"/>
      <c r="P429" s="400"/>
      <c r="Q429" s="400"/>
      <c r="R429" s="400"/>
      <c r="S429" s="1062"/>
      <c r="T429" s="400"/>
      <c r="U429" s="399"/>
      <c r="V429" s="400"/>
      <c r="W429" s="400"/>
      <c r="X429" s="400"/>
      <c r="Y429" s="400"/>
      <c r="Z429" s="400"/>
      <c r="AA429" s="400"/>
      <c r="AB429" s="400"/>
    </row>
    <row r="430" spans="1:28" s="252" customFormat="1" ht="0.75" customHeight="1" x14ac:dyDescent="0.2">
      <c r="A430" s="2834" t="s">
        <v>6221</v>
      </c>
      <c r="B430" s="1645"/>
      <c r="C430" s="1645"/>
      <c r="D430" s="345"/>
      <c r="E430" s="1645"/>
      <c r="F430" s="1645"/>
      <c r="G430" s="346"/>
      <c r="H430" s="346"/>
      <c r="I430" s="346"/>
      <c r="J430" s="1645"/>
      <c r="K430" s="1748"/>
      <c r="L430" s="1645"/>
      <c r="M430" s="1645"/>
      <c r="N430" s="1645"/>
      <c r="O430" s="1645"/>
      <c r="P430" s="1645"/>
      <c r="Q430" s="1645"/>
      <c r="R430" s="1645"/>
      <c r="S430" s="1748"/>
      <c r="T430" s="1645"/>
      <c r="U430" s="345"/>
      <c r="V430" s="1748"/>
      <c r="W430" s="1748"/>
      <c r="X430" s="1645"/>
      <c r="Y430" s="1645"/>
      <c r="Z430" s="1645"/>
      <c r="AA430" s="1645"/>
      <c r="AB430" s="1645"/>
    </row>
    <row r="431" spans="1:28" s="252" customFormat="1" ht="19.5" hidden="1" customHeight="1" x14ac:dyDescent="0.2">
      <c r="A431" s="2835"/>
      <c r="B431" s="1659"/>
      <c r="C431" s="1659"/>
      <c r="D431" s="244"/>
      <c r="E431" s="1659"/>
      <c r="F431" s="1659"/>
      <c r="G431" s="255"/>
      <c r="H431" s="255"/>
      <c r="I431" s="255"/>
      <c r="J431" s="1659"/>
      <c r="K431" s="261"/>
      <c r="L431" s="1659"/>
      <c r="M431" s="1659"/>
      <c r="N431" s="1659"/>
      <c r="O431" s="1659"/>
      <c r="P431" s="1659"/>
      <c r="Q431" s="1659"/>
      <c r="R431" s="1659"/>
      <c r="S431" s="261"/>
      <c r="T431" s="1659"/>
      <c r="U431" s="244"/>
      <c r="V431" s="261"/>
      <c r="W431" s="261"/>
      <c r="X431" s="1659"/>
      <c r="Y431" s="1645"/>
      <c r="Z431" s="1645"/>
      <c r="AA431" s="1645"/>
      <c r="AB431" s="1645"/>
    </row>
    <row r="432" spans="1:28" s="252" customFormat="1" ht="19.5" customHeight="1" x14ac:dyDescent="0.2">
      <c r="A432" s="170"/>
      <c r="B432" s="170"/>
      <c r="C432" s="170"/>
      <c r="D432" s="259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258"/>
      <c r="T432" s="170"/>
      <c r="U432" s="259"/>
      <c r="V432" s="170"/>
      <c r="W432" s="170"/>
      <c r="X432" s="170"/>
      <c r="Y432" s="170"/>
      <c r="Z432" s="170"/>
      <c r="AA432" s="170"/>
      <c r="AB432" s="170"/>
    </row>
    <row r="433" spans="1:28" s="252" customFormat="1" ht="19.5" hidden="1" customHeight="1" x14ac:dyDescent="0.2">
      <c r="A433" s="2836" t="s">
        <v>6222</v>
      </c>
      <c r="B433" s="1659"/>
      <c r="C433" s="1659"/>
      <c r="D433" s="244"/>
      <c r="E433" s="1659"/>
      <c r="F433" s="1659"/>
      <c r="G433" s="255"/>
      <c r="H433" s="255"/>
      <c r="I433" s="255"/>
      <c r="J433" s="1659"/>
      <c r="K433" s="261"/>
      <c r="L433" s="1659"/>
      <c r="M433" s="1659"/>
      <c r="N433" s="1659"/>
      <c r="O433" s="1659"/>
      <c r="P433" s="1659"/>
      <c r="Q433" s="1659"/>
      <c r="R433" s="1659"/>
      <c r="S433" s="261"/>
      <c r="T433" s="1659"/>
      <c r="U433" s="244"/>
      <c r="V433" s="261"/>
      <c r="W433" s="261"/>
      <c r="X433" s="1659"/>
      <c r="Y433" s="1659"/>
      <c r="Z433" s="1659"/>
      <c r="AA433" s="1659"/>
      <c r="AB433" s="1659"/>
    </row>
    <row r="434" spans="1:28" s="252" customFormat="1" ht="19.5" hidden="1" customHeight="1" x14ac:dyDescent="0.2">
      <c r="A434" s="2835"/>
      <c r="B434" s="1659"/>
      <c r="C434" s="1659"/>
      <c r="D434" s="244"/>
      <c r="E434" s="1659"/>
      <c r="F434" s="1659"/>
      <c r="G434" s="255"/>
      <c r="H434" s="255"/>
      <c r="I434" s="255"/>
      <c r="J434" s="1659"/>
      <c r="K434" s="261"/>
      <c r="L434" s="1659"/>
      <c r="M434" s="1659"/>
      <c r="N434" s="1659"/>
      <c r="O434" s="1659"/>
      <c r="P434" s="1659"/>
      <c r="Q434" s="1659"/>
      <c r="R434" s="1659"/>
      <c r="S434" s="261"/>
      <c r="T434" s="1659"/>
      <c r="U434" s="244"/>
      <c r="V434" s="261"/>
      <c r="W434" s="261"/>
      <c r="X434" s="1659"/>
      <c r="Y434" s="1659"/>
      <c r="Z434" s="1659"/>
      <c r="AA434" s="1659"/>
      <c r="AB434" s="1659"/>
    </row>
    <row r="435" spans="1:28" s="252" customFormat="1" ht="19.5" hidden="1" customHeight="1" x14ac:dyDescent="0.2">
      <c r="A435" s="170"/>
      <c r="B435" s="170"/>
      <c r="C435" s="170"/>
      <c r="D435" s="259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258"/>
      <c r="T435" s="170"/>
      <c r="U435" s="259"/>
      <c r="V435" s="170"/>
      <c r="W435" s="170"/>
      <c r="X435" s="170"/>
      <c r="Y435" s="170"/>
      <c r="Z435" s="170"/>
      <c r="AA435" s="170"/>
      <c r="AB435" s="170"/>
    </row>
    <row r="436" spans="1:28" s="252" customFormat="1" ht="19.5" hidden="1" customHeight="1" x14ac:dyDescent="0.2">
      <c r="A436" s="2836" t="s">
        <v>6223</v>
      </c>
      <c r="B436" s="1659"/>
      <c r="C436" s="1659"/>
      <c r="D436" s="244"/>
      <c r="E436" s="1659"/>
      <c r="F436" s="1659"/>
      <c r="G436" s="255"/>
      <c r="H436" s="255"/>
      <c r="I436" s="255"/>
      <c r="J436" s="1659"/>
      <c r="K436" s="261"/>
      <c r="L436" s="1659"/>
      <c r="M436" s="1659"/>
      <c r="N436" s="1659"/>
      <c r="O436" s="1659"/>
      <c r="P436" s="1659"/>
      <c r="Q436" s="1659"/>
      <c r="R436" s="1659"/>
      <c r="S436" s="261"/>
      <c r="T436" s="1659"/>
      <c r="U436" s="244"/>
      <c r="V436" s="261"/>
      <c r="W436" s="261"/>
      <c r="X436" s="1659"/>
      <c r="Y436" s="261"/>
      <c r="Z436" s="261"/>
      <c r="AA436" s="261"/>
      <c r="AB436" s="261"/>
    </row>
    <row r="437" spans="1:28" s="252" customFormat="1" ht="19.5" hidden="1" customHeight="1" x14ac:dyDescent="0.2">
      <c r="A437" s="2835"/>
      <c r="B437" s="1659"/>
      <c r="C437" s="1659"/>
      <c r="D437" s="244"/>
      <c r="E437" s="1659"/>
      <c r="F437" s="1659"/>
      <c r="G437" s="255"/>
      <c r="H437" s="255"/>
      <c r="I437" s="255"/>
      <c r="J437" s="1659"/>
      <c r="K437" s="261"/>
      <c r="L437" s="1659"/>
      <c r="M437" s="1659"/>
      <c r="N437" s="1659"/>
      <c r="O437" s="1659"/>
      <c r="P437" s="1659"/>
      <c r="Q437" s="1659"/>
      <c r="R437" s="1659"/>
      <c r="S437" s="261"/>
      <c r="T437" s="1659"/>
      <c r="U437" s="244"/>
      <c r="V437" s="261"/>
      <c r="W437" s="261"/>
      <c r="X437" s="1659"/>
      <c r="Y437" s="261"/>
      <c r="Z437" s="261"/>
      <c r="AA437" s="261"/>
      <c r="AB437" s="261"/>
    </row>
    <row r="438" spans="1:28" s="252" customFormat="1" ht="19.5" hidden="1" customHeight="1" x14ac:dyDescent="0.2">
      <c r="A438" s="170"/>
      <c r="B438" s="170"/>
      <c r="C438" s="170"/>
      <c r="D438" s="259"/>
      <c r="E438" s="170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258"/>
      <c r="T438" s="170"/>
      <c r="U438" s="259"/>
      <c r="V438" s="170"/>
      <c r="W438" s="170"/>
      <c r="X438" s="170"/>
      <c r="Y438" s="170"/>
      <c r="Z438" s="170"/>
      <c r="AA438" s="170"/>
      <c r="AB438" s="170"/>
    </row>
    <row r="439" spans="1:28" s="252" customFormat="1" ht="16.5" customHeight="1" x14ac:dyDescent="0.2">
      <c r="A439" s="2836" t="s">
        <v>6224</v>
      </c>
      <c r="B439" s="1659"/>
      <c r="C439" s="1659"/>
      <c r="D439" s="244">
        <v>35000000</v>
      </c>
      <c r="E439" s="1659" t="s">
        <v>179</v>
      </c>
      <c r="F439" s="1659"/>
      <c r="G439" s="255"/>
      <c r="H439" s="255"/>
      <c r="I439" s="255"/>
      <c r="J439" s="1659"/>
      <c r="K439" s="261"/>
      <c r="L439" s="1659"/>
      <c r="M439" s="1659"/>
      <c r="N439" s="1659"/>
      <c r="O439" s="1659"/>
      <c r="P439" s="1659"/>
      <c r="Q439" s="1659"/>
      <c r="R439" s="1659"/>
      <c r="S439" s="261"/>
      <c r="T439" s="1659"/>
      <c r="U439" s="244"/>
      <c r="V439" s="261"/>
      <c r="W439" s="261"/>
      <c r="X439" s="1659"/>
      <c r="Y439" s="261"/>
      <c r="Z439" s="261"/>
      <c r="AA439" s="261"/>
      <c r="AB439" s="261"/>
    </row>
    <row r="440" spans="1:28" s="252" customFormat="1" ht="68.25" customHeight="1" x14ac:dyDescent="0.2">
      <c r="A440" s="2835"/>
      <c r="B440" s="1659"/>
      <c r="C440" s="1659"/>
      <c r="D440" s="244"/>
      <c r="E440" s="1659"/>
      <c r="F440" s="1659"/>
      <c r="G440" s="255"/>
      <c r="H440" s="255"/>
      <c r="I440" s="255"/>
      <c r="J440" s="1659"/>
      <c r="K440" s="261"/>
      <c r="L440" s="1659"/>
      <c r="M440" s="1659"/>
      <c r="N440" s="1659"/>
      <c r="O440" s="1659"/>
      <c r="P440" s="1659"/>
      <c r="Q440" s="1659"/>
      <c r="R440" s="1659"/>
      <c r="S440" s="261"/>
      <c r="T440" s="1659"/>
      <c r="U440" s="244"/>
      <c r="V440" s="261"/>
      <c r="W440" s="261"/>
      <c r="X440" s="1659"/>
      <c r="Y440" s="261"/>
      <c r="Z440" s="261"/>
      <c r="AA440" s="261"/>
      <c r="AB440" s="261"/>
    </row>
    <row r="441" spans="1:28" s="252" customFormat="1" ht="19.5" customHeight="1" thickBot="1" x14ac:dyDescent="0.25">
      <c r="A441" s="1647"/>
      <c r="B441" s="1642"/>
      <c r="C441" s="1642"/>
      <c r="D441" s="2757"/>
      <c r="E441" s="1642"/>
      <c r="F441" s="1642"/>
      <c r="G441" s="1826"/>
      <c r="H441" s="1826"/>
      <c r="I441" s="1826"/>
      <c r="J441" s="1642"/>
      <c r="K441" s="263"/>
      <c r="L441" s="1642"/>
      <c r="M441" s="1642"/>
      <c r="N441" s="1642"/>
      <c r="O441" s="1642"/>
      <c r="P441" s="1642"/>
      <c r="Q441" s="1642"/>
      <c r="R441" s="1642"/>
      <c r="S441" s="1827"/>
      <c r="T441" s="1828"/>
      <c r="U441" s="1829"/>
      <c r="V441" s="263"/>
      <c r="W441" s="263"/>
      <c r="X441" s="1642"/>
      <c r="Y441" s="263"/>
      <c r="Z441" s="263"/>
      <c r="AA441" s="263"/>
      <c r="AB441" s="1829"/>
    </row>
    <row r="442" spans="1:28" s="252" customFormat="1" ht="19.5" customHeight="1" thickTop="1" x14ac:dyDescent="0.2">
      <c r="A442" s="1080" t="s">
        <v>144</v>
      </c>
      <c r="B442" s="347"/>
      <c r="C442" s="347"/>
      <c r="D442" s="1790">
        <v>35000000</v>
      </c>
      <c r="E442" s="347"/>
      <c r="F442" s="347"/>
      <c r="G442" s="347"/>
      <c r="H442" s="347"/>
      <c r="I442" s="347"/>
      <c r="J442" s="347"/>
      <c r="K442" s="352"/>
      <c r="L442" s="347"/>
      <c r="M442" s="347"/>
      <c r="N442" s="347"/>
      <c r="O442" s="347"/>
      <c r="P442" s="347"/>
      <c r="Q442" s="347"/>
      <c r="R442" s="347"/>
      <c r="S442" s="1796"/>
      <c r="T442" s="373"/>
      <c r="U442" s="244">
        <v>21059467</v>
      </c>
      <c r="V442" s="347"/>
      <c r="W442" s="347"/>
      <c r="X442" s="347"/>
      <c r="Y442" s="347"/>
      <c r="Z442" s="347"/>
      <c r="AA442" s="347"/>
      <c r="AB442" s="244">
        <v>21059467</v>
      </c>
    </row>
    <row r="443" spans="1:28" s="252" customFormat="1" x14ac:dyDescent="0.2">
      <c r="R443" s="1796"/>
      <c r="S443" s="64"/>
      <c r="T443" s="64"/>
    </row>
  </sheetData>
  <mergeCells count="222">
    <mergeCell ref="A15:B15"/>
    <mergeCell ref="H15:I16"/>
    <mergeCell ref="J15:L15"/>
    <mergeCell ref="M15:N15"/>
    <mergeCell ref="O15:R15"/>
    <mergeCell ref="S15:U15"/>
    <mergeCell ref="C16:G16"/>
    <mergeCell ref="N4:O4"/>
    <mergeCell ref="P4:S4"/>
    <mergeCell ref="T4:W4"/>
    <mergeCell ref="A9:A10"/>
    <mergeCell ref="A13:E13"/>
    <mergeCell ref="A14:E14"/>
    <mergeCell ref="I3:J4"/>
    <mergeCell ref="K3:M3"/>
    <mergeCell ref="A4:B4"/>
    <mergeCell ref="C4:H4"/>
    <mergeCell ref="L4:M4"/>
    <mergeCell ref="A3:B3"/>
    <mergeCell ref="J36:L37"/>
    <mergeCell ref="C38:G38"/>
    <mergeCell ref="K38:L38"/>
    <mergeCell ref="M38:N38"/>
    <mergeCell ref="O38:R38"/>
    <mergeCell ref="S38:U38"/>
    <mergeCell ref="A21:A22"/>
    <mergeCell ref="A24:A25"/>
    <mergeCell ref="A27:A28"/>
    <mergeCell ref="A30:A31"/>
    <mergeCell ref="A36:E36"/>
    <mergeCell ref="H36:I38"/>
    <mergeCell ref="J64:L65"/>
    <mergeCell ref="H65:I66"/>
    <mergeCell ref="A66:B66"/>
    <mergeCell ref="C66:G66"/>
    <mergeCell ref="S66:U66"/>
    <mergeCell ref="A71:A72"/>
    <mergeCell ref="A43:A44"/>
    <mergeCell ref="A46:A47"/>
    <mergeCell ref="A49:A50"/>
    <mergeCell ref="A52:A53"/>
    <mergeCell ref="A55:A56"/>
    <mergeCell ref="A64:E64"/>
    <mergeCell ref="M85:N85"/>
    <mergeCell ref="O85:R85"/>
    <mergeCell ref="A90:A91"/>
    <mergeCell ref="A93:A94"/>
    <mergeCell ref="A96:A97"/>
    <mergeCell ref="A99:A100"/>
    <mergeCell ref="A74:A75"/>
    <mergeCell ref="A77:A78"/>
    <mergeCell ref="A83:G83"/>
    <mergeCell ref="H84:I85"/>
    <mergeCell ref="A85:B85"/>
    <mergeCell ref="C85:G85"/>
    <mergeCell ref="K85:L85"/>
    <mergeCell ref="A118:E118"/>
    <mergeCell ref="I119:J120"/>
    <mergeCell ref="K119:M119"/>
    <mergeCell ref="C120:G120"/>
    <mergeCell ref="A125:A126"/>
    <mergeCell ref="A128:A129"/>
    <mergeCell ref="A107:F107"/>
    <mergeCell ref="H108:I109"/>
    <mergeCell ref="J108:L108"/>
    <mergeCell ref="C109:G109"/>
    <mergeCell ref="A114:A115"/>
    <mergeCell ref="A149:A150"/>
    <mergeCell ref="I156:J157"/>
    <mergeCell ref="K156:M156"/>
    <mergeCell ref="A162:A163"/>
    <mergeCell ref="A165:A166"/>
    <mergeCell ref="A170:F170"/>
    <mergeCell ref="A131:A132"/>
    <mergeCell ref="A134:A135"/>
    <mergeCell ref="A137:A138"/>
    <mergeCell ref="A140:A141"/>
    <mergeCell ref="A143:A144"/>
    <mergeCell ref="A146:A147"/>
    <mergeCell ref="A183:A184"/>
    <mergeCell ref="A186:A187"/>
    <mergeCell ref="A192:F192"/>
    <mergeCell ref="I193:J194"/>
    <mergeCell ref="K193:M193"/>
    <mergeCell ref="A194:B194"/>
    <mergeCell ref="C194:G194"/>
    <mergeCell ref="I171:J172"/>
    <mergeCell ref="K171:M171"/>
    <mergeCell ref="A172:B172"/>
    <mergeCell ref="C172:G172"/>
    <mergeCell ref="A177:A178"/>
    <mergeCell ref="A180:A181"/>
    <mergeCell ref="A217:A218"/>
    <mergeCell ref="A220:A221"/>
    <mergeCell ref="A223:A224"/>
    <mergeCell ref="F229:G229"/>
    <mergeCell ref="I229:T229"/>
    <mergeCell ref="A199:A200"/>
    <mergeCell ref="A202:A204"/>
    <mergeCell ref="A205:A207"/>
    <mergeCell ref="A208:A209"/>
    <mergeCell ref="A211:A212"/>
    <mergeCell ref="A214:A215"/>
    <mergeCell ref="V232:Y232"/>
    <mergeCell ref="A237:A238"/>
    <mergeCell ref="A240:A241"/>
    <mergeCell ref="A243:A244"/>
    <mergeCell ref="A246:A247"/>
    <mergeCell ref="J231:K232"/>
    <mergeCell ref="L231:N231"/>
    <mergeCell ref="A232:B232"/>
    <mergeCell ref="C232:H232"/>
    <mergeCell ref="M232:N232"/>
    <mergeCell ref="O232:P232"/>
    <mergeCell ref="A231:B231"/>
    <mergeCell ref="A249:A250"/>
    <mergeCell ref="A252:A253"/>
    <mergeCell ref="A256:D256"/>
    <mergeCell ref="L256:N257"/>
    <mergeCell ref="J257:K258"/>
    <mergeCell ref="A258:B258"/>
    <mergeCell ref="C258:H258"/>
    <mergeCell ref="M258:N258"/>
    <mergeCell ref="R232:U232"/>
    <mergeCell ref="R274:U274"/>
    <mergeCell ref="V274:Y274"/>
    <mergeCell ref="A279:A280"/>
    <mergeCell ref="A282:A283"/>
    <mergeCell ref="A289:E289"/>
    <mergeCell ref="L289:N289"/>
    <mergeCell ref="O258:P258"/>
    <mergeCell ref="R258:U258"/>
    <mergeCell ref="V258:Y258"/>
    <mergeCell ref="A263:A264"/>
    <mergeCell ref="A266:A267"/>
    <mergeCell ref="A273:E273"/>
    <mergeCell ref="J273:K274"/>
    <mergeCell ref="L273:N273"/>
    <mergeCell ref="A274:B274"/>
    <mergeCell ref="C274:H274"/>
    <mergeCell ref="V302:Y302"/>
    <mergeCell ref="A307:A308"/>
    <mergeCell ref="A310:A311"/>
    <mergeCell ref="A313:A314"/>
    <mergeCell ref="A316:A317"/>
    <mergeCell ref="A319:A320"/>
    <mergeCell ref="V290:Y290"/>
    <mergeCell ref="A295:A296"/>
    <mergeCell ref="A300:F300"/>
    <mergeCell ref="J301:K302"/>
    <mergeCell ref="L301:N301"/>
    <mergeCell ref="A302:B302"/>
    <mergeCell ref="C302:H302"/>
    <mergeCell ref="M302:N302"/>
    <mergeCell ref="O302:P302"/>
    <mergeCell ref="R302:U302"/>
    <mergeCell ref="A290:B290"/>
    <mergeCell ref="C290:H290"/>
    <mergeCell ref="J290:K290"/>
    <mergeCell ref="M290:N290"/>
    <mergeCell ref="O290:P290"/>
    <mergeCell ref="R290:U290"/>
    <mergeCell ref="O330:P330"/>
    <mergeCell ref="Q330:T330"/>
    <mergeCell ref="U330:X330"/>
    <mergeCell ref="A335:A336"/>
    <mergeCell ref="A338:A339"/>
    <mergeCell ref="A341:A342"/>
    <mergeCell ref="A322:A323"/>
    <mergeCell ref="A325:A326"/>
    <mergeCell ref="A328:I328"/>
    <mergeCell ref="J329:K330"/>
    <mergeCell ref="L329:N329"/>
    <mergeCell ref="A330:B330"/>
    <mergeCell ref="C330:H330"/>
    <mergeCell ref="M330:N330"/>
    <mergeCell ref="A362:A363"/>
    <mergeCell ref="A365:A366"/>
    <mergeCell ref="A368:A369"/>
    <mergeCell ref="A374:I374"/>
    <mergeCell ref="L375:N375"/>
    <mergeCell ref="A378:D378"/>
    <mergeCell ref="L379:N379"/>
    <mergeCell ref="C380:H380"/>
    <mergeCell ref="A344:A345"/>
    <mergeCell ref="A347:A348"/>
    <mergeCell ref="A350:A351"/>
    <mergeCell ref="A353:A354"/>
    <mergeCell ref="A356:A357"/>
    <mergeCell ref="A359:A360"/>
    <mergeCell ref="N380:O380"/>
    <mergeCell ref="P380:S380"/>
    <mergeCell ref="T380:W380"/>
    <mergeCell ref="A390:I390"/>
    <mergeCell ref="I391:J392"/>
    <mergeCell ref="K391:M391"/>
    <mergeCell ref="A392:B392"/>
    <mergeCell ref="C392:H392"/>
    <mergeCell ref="L392:M392"/>
    <mergeCell ref="N392:O392"/>
    <mergeCell ref="A409:A410"/>
    <mergeCell ref="A412:A413"/>
    <mergeCell ref="A415:A416"/>
    <mergeCell ref="H424:I425"/>
    <mergeCell ref="F425:G425"/>
    <mergeCell ref="J425:K425"/>
    <mergeCell ref="P392:S392"/>
    <mergeCell ref="T392:W392"/>
    <mergeCell ref="A397:A398"/>
    <mergeCell ref="A400:A401"/>
    <mergeCell ref="A403:A404"/>
    <mergeCell ref="A406:A407"/>
    <mergeCell ref="A430:A431"/>
    <mergeCell ref="A433:A434"/>
    <mergeCell ref="A436:A437"/>
    <mergeCell ref="A439:A440"/>
    <mergeCell ref="L425:M425"/>
    <mergeCell ref="N425:R425"/>
    <mergeCell ref="S425:T425"/>
    <mergeCell ref="U425:X425"/>
    <mergeCell ref="Y425:AB425"/>
    <mergeCell ref="A427:A428"/>
  </mergeCells>
  <pageMargins left="0.25" right="0.25" top="0.75" bottom="0.75" header="0.3" footer="0.3"/>
  <pageSetup paperSize="8" scale="95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8"/>
  <sheetViews>
    <sheetView zoomScale="55" zoomScaleNormal="55" workbookViewId="0">
      <selection activeCell="C23" sqref="C23"/>
    </sheetView>
  </sheetViews>
  <sheetFormatPr defaultRowHeight="15" x14ac:dyDescent="0.2"/>
  <cols>
    <col min="1" max="1" width="44.42578125" style="1889" customWidth="1"/>
    <col min="2" max="2" width="18.28515625" style="1889" customWidth="1"/>
    <col min="3" max="3" width="19" style="1889" customWidth="1"/>
    <col min="4" max="4" width="21.42578125" style="509" customWidth="1"/>
    <col min="5" max="5" width="24.42578125" style="1889" customWidth="1"/>
    <col min="6" max="6" width="19.28515625" style="1889" customWidth="1"/>
    <col min="7" max="7" width="21.140625" style="1889" customWidth="1"/>
    <col min="8" max="8" width="23.140625" style="1889" customWidth="1"/>
    <col min="9" max="9" width="22.42578125" style="1889" customWidth="1"/>
    <col min="10" max="10" width="20.85546875" style="1889" customWidth="1"/>
    <col min="11" max="11" width="20.28515625" style="1889" customWidth="1"/>
    <col min="12" max="12" width="19.140625" style="1889" customWidth="1"/>
    <col min="13" max="13" width="23.42578125" style="1889" customWidth="1"/>
    <col min="14" max="14" width="22.85546875" style="1889" customWidth="1"/>
    <col min="15" max="15" width="24.42578125" style="1889" customWidth="1"/>
    <col min="16" max="16" width="19.42578125" style="1889" customWidth="1"/>
    <col min="17" max="17" width="19" style="1889" customWidth="1"/>
    <col min="18" max="18" width="19.140625" style="1889" customWidth="1"/>
    <col min="19" max="19" width="21.85546875" style="1889" customWidth="1"/>
    <col min="20" max="20" width="18.7109375" style="1889" customWidth="1"/>
    <col min="21" max="21" width="17.140625" style="1889" customWidth="1"/>
    <col min="22" max="22" width="14.140625" style="1889" customWidth="1"/>
    <col min="23" max="23" width="17.7109375" style="1889" customWidth="1"/>
    <col min="24" max="24" width="14" style="1889" customWidth="1"/>
    <col min="25" max="25" width="18.85546875" style="1889" bestFit="1" customWidth="1"/>
    <col min="26" max="26" width="17.85546875" style="1889" bestFit="1" customWidth="1"/>
    <col min="27" max="27" width="12" style="1889" bestFit="1" customWidth="1"/>
    <col min="28" max="28" width="17.85546875" style="1889" bestFit="1" customWidth="1"/>
    <col min="29" max="29" width="36.85546875" style="1889" customWidth="1"/>
    <col min="30" max="30" width="25.7109375" style="1889" customWidth="1"/>
    <col min="31" max="31" width="21.5703125" style="1889" customWidth="1"/>
    <col min="32" max="32" width="19.85546875" style="1889" customWidth="1"/>
    <col min="33" max="16384" width="9.140625" style="1889"/>
  </cols>
  <sheetData>
    <row r="1" spans="1:28" s="62" customFormat="1" ht="18" x14ac:dyDescent="0.2">
      <c r="A1" s="2753" t="s">
        <v>1786</v>
      </c>
      <c r="B1" s="149"/>
      <c r="C1" s="152"/>
      <c r="D1" s="154"/>
      <c r="G1" s="61"/>
      <c r="R1" s="61"/>
      <c r="S1" s="61"/>
      <c r="T1" s="61"/>
    </row>
    <row r="2" spans="1:28" s="62" customFormat="1" ht="18" x14ac:dyDescent="0.2">
      <c r="A2" s="1929" t="s">
        <v>1826</v>
      </c>
      <c r="B2" s="63"/>
      <c r="C2" s="76" t="s">
        <v>509</v>
      </c>
      <c r="D2" s="1021"/>
      <c r="E2" s="71"/>
      <c r="G2" s="1022"/>
      <c r="H2" s="2845" t="s">
        <v>77</v>
      </c>
      <c r="I2" s="2846"/>
      <c r="R2" s="61"/>
      <c r="S2" s="61"/>
      <c r="T2" s="61"/>
    </row>
    <row r="3" spans="1:28" s="96" customFormat="1" ht="30" x14ac:dyDescent="0.2">
      <c r="A3" s="95" t="s">
        <v>1787</v>
      </c>
      <c r="B3" s="65"/>
      <c r="C3" s="87" t="s">
        <v>79</v>
      </c>
      <c r="D3" s="458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2999"/>
      <c r="P3" s="2999"/>
      <c r="Q3" s="2999"/>
      <c r="R3" s="3000"/>
      <c r="S3" s="2902"/>
      <c r="T3" s="2903"/>
      <c r="U3" s="2837" t="s">
        <v>84</v>
      </c>
      <c r="V3" s="2841"/>
      <c r="W3" s="2841"/>
      <c r="X3" s="2838"/>
      <c r="Y3" s="2909" t="s">
        <v>85</v>
      </c>
      <c r="Z3" s="2902"/>
      <c r="AA3" s="2902"/>
      <c r="AB3" s="2903"/>
    </row>
    <row r="4" spans="1:28" s="96" customFormat="1" ht="45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3" t="s">
        <v>1788</v>
      </c>
      <c r="F4" s="453" t="s">
        <v>92</v>
      </c>
      <c r="G4" s="437" t="s">
        <v>685</v>
      </c>
      <c r="H4" s="453" t="s">
        <v>94</v>
      </c>
      <c r="I4" s="451" t="s">
        <v>95</v>
      </c>
      <c r="J4" s="453" t="s">
        <v>96</v>
      </c>
      <c r="K4" s="437" t="s">
        <v>685</v>
      </c>
      <c r="L4" s="451" t="s">
        <v>98</v>
      </c>
      <c r="M4" s="451" t="s">
        <v>99</v>
      </c>
      <c r="N4" s="453" t="s">
        <v>100</v>
      </c>
      <c r="O4" s="453" t="s">
        <v>1789</v>
      </c>
      <c r="P4" s="453" t="s">
        <v>1790</v>
      </c>
      <c r="Q4" s="453" t="s">
        <v>102</v>
      </c>
      <c r="R4" s="437" t="s">
        <v>4330</v>
      </c>
      <c r="S4" s="453" t="s">
        <v>96</v>
      </c>
      <c r="T4" s="437" t="s">
        <v>103</v>
      </c>
      <c r="U4" s="453" t="s">
        <v>105</v>
      </c>
      <c r="V4" s="453" t="s">
        <v>1791</v>
      </c>
      <c r="W4" s="453" t="s">
        <v>1792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</row>
    <row r="5" spans="1:28" s="62" customFormat="1" ht="15.75" thickTop="1" x14ac:dyDescent="0.2">
      <c r="A5" s="2825" t="s">
        <v>114</v>
      </c>
      <c r="B5" s="459"/>
      <c r="C5" s="459"/>
      <c r="D5" s="562"/>
      <c r="E5" s="459"/>
      <c r="F5" s="496" t="s">
        <v>1793</v>
      </c>
      <c r="G5" s="497" t="s">
        <v>117</v>
      </c>
      <c r="H5" s="496" t="s">
        <v>117</v>
      </c>
      <c r="I5" s="496" t="s">
        <v>117</v>
      </c>
      <c r="J5" s="459"/>
      <c r="K5" s="498" t="s">
        <v>117</v>
      </c>
      <c r="L5" s="497" t="s">
        <v>1794</v>
      </c>
      <c r="M5" s="497" t="s">
        <v>687</v>
      </c>
      <c r="N5" s="497" t="s">
        <v>693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1795</v>
      </c>
      <c r="W5" s="499"/>
      <c r="X5" s="497" t="s">
        <v>693</v>
      </c>
      <c r="Y5" s="160"/>
      <c r="Z5" s="160"/>
      <c r="AA5" s="160"/>
      <c r="AB5" s="160"/>
    </row>
    <row r="6" spans="1:28" s="62" customFormat="1" x14ac:dyDescent="0.2">
      <c r="A6" s="2842"/>
      <c r="B6" s="166"/>
      <c r="C6" s="166"/>
      <c r="D6" s="450"/>
      <c r="E6" s="166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167"/>
      <c r="V6" s="390"/>
      <c r="W6" s="390"/>
      <c r="X6" s="166"/>
      <c r="Y6" s="166"/>
      <c r="Z6" s="166"/>
      <c r="AA6" s="166"/>
      <c r="AB6" s="166"/>
    </row>
    <row r="7" spans="1:28" s="62" customFormat="1" ht="15.75" thickBot="1" x14ac:dyDescent="0.25">
      <c r="A7" s="500" t="s">
        <v>121</v>
      </c>
      <c r="B7" s="460"/>
      <c r="C7" s="460"/>
      <c r="D7" s="563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402"/>
      <c r="V7" s="460"/>
      <c r="W7" s="460"/>
      <c r="X7" s="460"/>
      <c r="Y7" s="460"/>
      <c r="Z7" s="460"/>
      <c r="AA7" s="460"/>
      <c r="AB7" s="460"/>
    </row>
    <row r="8" spans="1:28" s="62" customFormat="1" ht="45" x14ac:dyDescent="0.2">
      <c r="A8" s="2834" t="s">
        <v>1796</v>
      </c>
      <c r="B8" s="160" t="s">
        <v>7</v>
      </c>
      <c r="C8" s="1876" t="s">
        <v>1797</v>
      </c>
      <c r="D8" s="1023">
        <v>17000000</v>
      </c>
      <c r="E8" s="160" t="s">
        <v>1798</v>
      </c>
      <c r="F8" s="160" t="s">
        <v>1737</v>
      </c>
      <c r="G8" s="383" t="s">
        <v>1799</v>
      </c>
      <c r="H8" s="383" t="s">
        <v>1800</v>
      </c>
      <c r="I8" s="383" t="s">
        <v>1801</v>
      </c>
      <c r="J8" s="160" t="s">
        <v>1802</v>
      </c>
      <c r="K8" s="381" t="s">
        <v>1799</v>
      </c>
      <c r="L8" s="160" t="s">
        <v>1803</v>
      </c>
      <c r="M8" s="160" t="s">
        <v>1804</v>
      </c>
      <c r="N8" s="160" t="s">
        <v>1805</v>
      </c>
      <c r="O8" s="160" t="s">
        <v>1799</v>
      </c>
      <c r="P8" s="160" t="s">
        <v>1806</v>
      </c>
      <c r="Q8" s="160" t="s">
        <v>1807</v>
      </c>
      <c r="R8" s="160" t="s">
        <v>1808</v>
      </c>
      <c r="S8" s="381" t="s">
        <v>1809</v>
      </c>
      <c r="T8" s="160" t="s">
        <v>1810</v>
      </c>
      <c r="U8" s="380">
        <v>17000000</v>
      </c>
      <c r="V8" s="381" t="s">
        <v>1811</v>
      </c>
      <c r="W8" s="381"/>
      <c r="X8" s="160" t="s">
        <v>1812</v>
      </c>
      <c r="Y8" s="160" t="s">
        <v>1799</v>
      </c>
      <c r="Z8" s="160" t="s">
        <v>1813</v>
      </c>
      <c r="AA8" s="160" t="s">
        <v>1814</v>
      </c>
      <c r="AB8" s="160" t="s">
        <v>1815</v>
      </c>
    </row>
    <row r="9" spans="1:28" s="62" customFormat="1" ht="50.25" customHeight="1" x14ac:dyDescent="0.2">
      <c r="A9" s="2835"/>
      <c r="B9" s="166"/>
      <c r="C9" s="166"/>
      <c r="D9" s="450"/>
      <c r="E9" s="166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167"/>
      <c r="V9" s="390"/>
      <c r="W9" s="390"/>
      <c r="X9" s="166"/>
      <c r="Y9" s="160"/>
      <c r="Z9" s="160"/>
      <c r="AA9" s="160"/>
      <c r="AB9" s="160"/>
    </row>
    <row r="10" spans="1:28" s="62" customFormat="1" x14ac:dyDescent="0.2">
      <c r="A10" s="2836" t="s">
        <v>1816</v>
      </c>
      <c r="B10" s="166" t="s">
        <v>7</v>
      </c>
      <c r="C10" s="166" t="s">
        <v>1599</v>
      </c>
      <c r="D10" s="450">
        <v>10000000</v>
      </c>
      <c r="E10" s="166" t="s">
        <v>1798</v>
      </c>
      <c r="F10" s="160" t="s">
        <v>1737</v>
      </c>
      <c r="G10" s="383" t="s">
        <v>1799</v>
      </c>
      <c r="H10" s="383" t="s">
        <v>1800</v>
      </c>
      <c r="I10" s="383" t="s">
        <v>1801</v>
      </c>
      <c r="J10" s="160" t="s">
        <v>1802</v>
      </c>
      <c r="K10" s="381" t="s">
        <v>1799</v>
      </c>
      <c r="L10" s="160" t="s">
        <v>1803</v>
      </c>
      <c r="M10" s="160" t="s">
        <v>1804</v>
      </c>
      <c r="N10" s="160" t="s">
        <v>1805</v>
      </c>
      <c r="O10" s="160" t="s">
        <v>1799</v>
      </c>
      <c r="P10" s="160" t="s">
        <v>1806</v>
      </c>
      <c r="Q10" s="160" t="s">
        <v>1807</v>
      </c>
      <c r="R10" s="160" t="s">
        <v>1808</v>
      </c>
      <c r="S10" s="381" t="s">
        <v>1809</v>
      </c>
      <c r="T10" s="166" t="s">
        <v>1799</v>
      </c>
      <c r="U10" s="167">
        <v>10000000</v>
      </c>
      <c r="V10" s="381" t="s">
        <v>1811</v>
      </c>
      <c r="W10" s="381"/>
      <c r="X10" s="160" t="s">
        <v>1812</v>
      </c>
      <c r="Y10" s="166" t="s">
        <v>1799</v>
      </c>
      <c r="Z10" s="160" t="s">
        <v>1813</v>
      </c>
      <c r="AA10" s="160" t="s">
        <v>1814</v>
      </c>
      <c r="AB10" s="166" t="s">
        <v>763</v>
      </c>
    </row>
    <row r="11" spans="1:28" s="62" customFormat="1" ht="42" customHeight="1" x14ac:dyDescent="0.2">
      <c r="A11" s="2835"/>
      <c r="B11" s="166"/>
      <c r="C11" s="166"/>
      <c r="D11" s="450"/>
      <c r="E11" s="166"/>
      <c r="F11" s="166"/>
      <c r="G11" s="389"/>
      <c r="H11" s="389"/>
      <c r="I11" s="389"/>
      <c r="J11" s="166"/>
      <c r="K11" s="390"/>
      <c r="L11" s="166"/>
      <c r="M11" s="166"/>
      <c r="N11" s="166"/>
      <c r="O11" s="166"/>
      <c r="P11" s="166"/>
      <c r="Q11" s="166"/>
      <c r="R11" s="166"/>
      <c r="S11" s="390"/>
      <c r="T11" s="166"/>
      <c r="U11" s="167"/>
      <c r="V11" s="390"/>
      <c r="W11" s="390"/>
      <c r="X11" s="166"/>
      <c r="Y11" s="166"/>
      <c r="Z11" s="166"/>
      <c r="AA11" s="166"/>
      <c r="AB11" s="166"/>
    </row>
    <row r="12" spans="1:28" s="62" customFormat="1" x14ac:dyDescent="0.2">
      <c r="A12" s="2836" t="s">
        <v>1817</v>
      </c>
      <c r="B12" s="166" t="s">
        <v>7</v>
      </c>
      <c r="C12" s="166" t="s">
        <v>1599</v>
      </c>
      <c r="D12" s="450">
        <v>55000000</v>
      </c>
      <c r="E12" s="166" t="s">
        <v>1798</v>
      </c>
      <c r="F12" s="160" t="s">
        <v>1737</v>
      </c>
      <c r="G12" s="383" t="s">
        <v>1799</v>
      </c>
      <c r="H12" s="383" t="s">
        <v>1800</v>
      </c>
      <c r="I12" s="383" t="s">
        <v>1801</v>
      </c>
      <c r="J12" s="160" t="s">
        <v>1802</v>
      </c>
      <c r="K12" s="381" t="s">
        <v>1799</v>
      </c>
      <c r="L12" s="160" t="s">
        <v>1803</v>
      </c>
      <c r="M12" s="160" t="s">
        <v>1804</v>
      </c>
      <c r="N12" s="160" t="s">
        <v>1805</v>
      </c>
      <c r="O12" s="160" t="s">
        <v>1799</v>
      </c>
      <c r="P12" s="160" t="s">
        <v>1806</v>
      </c>
      <c r="Q12" s="160" t="s">
        <v>1807</v>
      </c>
      <c r="R12" s="160" t="s">
        <v>1808</v>
      </c>
      <c r="S12" s="381" t="s">
        <v>1809</v>
      </c>
      <c r="T12" s="166" t="s">
        <v>1799</v>
      </c>
      <c r="U12" s="167">
        <v>55000000</v>
      </c>
      <c r="V12" s="381" t="s">
        <v>1811</v>
      </c>
      <c r="W12" s="381"/>
      <c r="X12" s="160" t="s">
        <v>1812</v>
      </c>
      <c r="Y12" s="390" t="s">
        <v>1799</v>
      </c>
      <c r="Z12" s="160" t="s">
        <v>1813</v>
      </c>
      <c r="AA12" s="160" t="s">
        <v>1814</v>
      </c>
      <c r="AB12" s="390" t="s">
        <v>1818</v>
      </c>
    </row>
    <row r="13" spans="1:28" s="62" customFormat="1" ht="33" customHeight="1" x14ac:dyDescent="0.2">
      <c r="A13" s="2835"/>
      <c r="B13" s="166"/>
      <c r="C13" s="166"/>
      <c r="D13" s="450"/>
      <c r="E13" s="166"/>
      <c r="F13" s="166"/>
      <c r="G13" s="389"/>
      <c r="H13" s="389"/>
      <c r="I13" s="389"/>
      <c r="J13" s="166"/>
      <c r="K13" s="390"/>
      <c r="L13" s="166"/>
      <c r="M13" s="166"/>
      <c r="N13" s="166"/>
      <c r="O13" s="166"/>
      <c r="P13" s="166"/>
      <c r="Q13" s="166"/>
      <c r="R13" s="166"/>
      <c r="S13" s="390"/>
      <c r="T13" s="166"/>
      <c r="U13" s="167"/>
      <c r="V13" s="390"/>
      <c r="W13" s="390"/>
      <c r="X13" s="166"/>
      <c r="Y13" s="390"/>
      <c r="Z13" s="390"/>
      <c r="AA13" s="390"/>
      <c r="AB13" s="390"/>
    </row>
    <row r="14" spans="1:28" s="62" customFormat="1" x14ac:dyDescent="0.2">
      <c r="A14" s="2836" t="s">
        <v>1819</v>
      </c>
      <c r="B14" s="166" t="s">
        <v>7</v>
      </c>
      <c r="C14" s="166" t="s">
        <v>1599</v>
      </c>
      <c r="D14" s="450">
        <v>21060000</v>
      </c>
      <c r="E14" s="166" t="s">
        <v>1798</v>
      </c>
      <c r="F14" s="160" t="s">
        <v>1737</v>
      </c>
      <c r="G14" s="383" t="s">
        <v>1799</v>
      </c>
      <c r="H14" s="383" t="s">
        <v>1800</v>
      </c>
      <c r="I14" s="383" t="s">
        <v>1801</v>
      </c>
      <c r="J14" s="160" t="s">
        <v>1802</v>
      </c>
      <c r="K14" s="381" t="s">
        <v>1799</v>
      </c>
      <c r="L14" s="160" t="s">
        <v>1803</v>
      </c>
      <c r="M14" s="160" t="s">
        <v>1804</v>
      </c>
      <c r="N14" s="160" t="s">
        <v>1805</v>
      </c>
      <c r="O14" s="160" t="s">
        <v>1799</v>
      </c>
      <c r="P14" s="160" t="s">
        <v>1806</v>
      </c>
      <c r="Q14" s="160" t="s">
        <v>1807</v>
      </c>
      <c r="R14" s="160" t="s">
        <v>1808</v>
      </c>
      <c r="S14" s="381" t="s">
        <v>1809</v>
      </c>
      <c r="T14" s="166" t="s">
        <v>1799</v>
      </c>
      <c r="U14" s="167">
        <v>21060000</v>
      </c>
      <c r="V14" s="381" t="s">
        <v>1811</v>
      </c>
      <c r="W14" s="381"/>
      <c r="X14" s="160" t="s">
        <v>1812</v>
      </c>
      <c r="Y14" s="390" t="s">
        <v>1799</v>
      </c>
      <c r="Z14" s="160" t="s">
        <v>1813</v>
      </c>
      <c r="AA14" s="160" t="s">
        <v>1814</v>
      </c>
      <c r="AB14" s="390" t="s">
        <v>1820</v>
      </c>
    </row>
    <row r="15" spans="1:28" s="62" customFormat="1" ht="28.5" customHeight="1" x14ac:dyDescent="0.2">
      <c r="A15" s="2835"/>
      <c r="B15" s="166"/>
      <c r="C15" s="166"/>
      <c r="D15" s="450"/>
      <c r="E15" s="166"/>
      <c r="F15" s="166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167"/>
      <c r="V15" s="390"/>
      <c r="W15" s="390"/>
      <c r="X15" s="166"/>
      <c r="Y15" s="390"/>
      <c r="Z15" s="390"/>
      <c r="AA15" s="390"/>
      <c r="AB15" s="390"/>
    </row>
    <row r="16" spans="1:28" s="62" customFormat="1" x14ac:dyDescent="0.2">
      <c r="A16" s="2836" t="s">
        <v>1821</v>
      </c>
      <c r="B16" s="166" t="s">
        <v>7</v>
      </c>
      <c r="C16" s="166" t="s">
        <v>1599</v>
      </c>
      <c r="D16" s="450">
        <v>14400000</v>
      </c>
      <c r="E16" s="166" t="s">
        <v>1798</v>
      </c>
      <c r="F16" s="160" t="s">
        <v>1737</v>
      </c>
      <c r="G16" s="383" t="s">
        <v>1799</v>
      </c>
      <c r="H16" s="383" t="s">
        <v>1800</v>
      </c>
      <c r="I16" s="383" t="s">
        <v>1801</v>
      </c>
      <c r="J16" s="160" t="s">
        <v>1802</v>
      </c>
      <c r="K16" s="381" t="s">
        <v>1799</v>
      </c>
      <c r="L16" s="160" t="s">
        <v>1803</v>
      </c>
      <c r="M16" s="160" t="s">
        <v>1804</v>
      </c>
      <c r="N16" s="160" t="s">
        <v>1805</v>
      </c>
      <c r="O16" s="160" t="s">
        <v>1799</v>
      </c>
      <c r="P16" s="160" t="s">
        <v>1806</v>
      </c>
      <c r="Q16" s="160" t="s">
        <v>1807</v>
      </c>
      <c r="R16" s="160" t="s">
        <v>1808</v>
      </c>
      <c r="S16" s="381" t="s">
        <v>1809</v>
      </c>
      <c r="T16" s="166" t="s">
        <v>1799</v>
      </c>
      <c r="U16" s="167">
        <v>14400000</v>
      </c>
      <c r="V16" s="381" t="s">
        <v>1811</v>
      </c>
      <c r="W16" s="381"/>
      <c r="X16" s="160" t="s">
        <v>1812</v>
      </c>
      <c r="Y16" s="390" t="s">
        <v>1799</v>
      </c>
      <c r="Z16" s="160" t="s">
        <v>1813</v>
      </c>
      <c r="AA16" s="160" t="s">
        <v>1814</v>
      </c>
      <c r="AB16" s="390" t="s">
        <v>1822</v>
      </c>
    </row>
    <row r="17" spans="1:28" s="62" customFormat="1" ht="25.5" customHeight="1" x14ac:dyDescent="0.2">
      <c r="A17" s="2835"/>
      <c r="B17" s="166"/>
      <c r="C17" s="166"/>
      <c r="D17" s="450"/>
      <c r="E17" s="166"/>
      <c r="F17" s="166"/>
      <c r="G17" s="389"/>
      <c r="H17" s="389"/>
      <c r="I17" s="389"/>
      <c r="J17" s="166"/>
      <c r="K17" s="390"/>
      <c r="L17" s="166"/>
      <c r="M17" s="166"/>
      <c r="N17" s="166"/>
      <c r="O17" s="166"/>
      <c r="P17" s="166"/>
      <c r="Q17" s="166"/>
      <c r="R17" s="166"/>
      <c r="S17" s="390"/>
      <c r="T17" s="166"/>
      <c r="U17" s="167"/>
      <c r="V17" s="390"/>
      <c r="W17" s="390"/>
      <c r="X17" s="166"/>
      <c r="Y17" s="390"/>
      <c r="Z17" s="390"/>
      <c r="AA17" s="390"/>
      <c r="AB17" s="390"/>
    </row>
    <row r="18" spans="1:28" s="62" customFormat="1" x14ac:dyDescent="0.2">
      <c r="A18" s="2836" t="s">
        <v>1823</v>
      </c>
      <c r="B18" s="166" t="s">
        <v>7</v>
      </c>
      <c r="C18" s="166" t="s">
        <v>1599</v>
      </c>
      <c r="D18" s="450">
        <v>10000000</v>
      </c>
      <c r="E18" s="166" t="s">
        <v>1798</v>
      </c>
      <c r="F18" s="160" t="s">
        <v>1737</v>
      </c>
      <c r="G18" s="383" t="s">
        <v>1799</v>
      </c>
      <c r="H18" s="383" t="s">
        <v>1800</v>
      </c>
      <c r="I18" s="383" t="s">
        <v>1801</v>
      </c>
      <c r="J18" s="160" t="s">
        <v>1802</v>
      </c>
      <c r="K18" s="381" t="s">
        <v>1799</v>
      </c>
      <c r="L18" s="160" t="s">
        <v>1803</v>
      </c>
      <c r="M18" s="160" t="s">
        <v>1804</v>
      </c>
      <c r="N18" s="160" t="s">
        <v>1805</v>
      </c>
      <c r="O18" s="160" t="s">
        <v>1799</v>
      </c>
      <c r="P18" s="160" t="s">
        <v>1806</v>
      </c>
      <c r="Q18" s="160" t="s">
        <v>1807</v>
      </c>
      <c r="R18" s="160" t="s">
        <v>1808</v>
      </c>
      <c r="S18" s="381" t="s">
        <v>1809</v>
      </c>
      <c r="T18" s="166" t="s">
        <v>1799</v>
      </c>
      <c r="U18" s="167">
        <v>10000000</v>
      </c>
      <c r="V18" s="381" t="s">
        <v>1811</v>
      </c>
      <c r="W18" s="381"/>
      <c r="X18" s="160" t="s">
        <v>1812</v>
      </c>
      <c r="Y18" s="390" t="s">
        <v>1799</v>
      </c>
      <c r="Z18" s="160" t="s">
        <v>1813</v>
      </c>
      <c r="AA18" s="160" t="s">
        <v>1814</v>
      </c>
      <c r="AB18" s="390" t="s">
        <v>763</v>
      </c>
    </row>
    <row r="19" spans="1:28" s="62" customFormat="1" ht="33.75" customHeight="1" x14ac:dyDescent="0.2">
      <c r="A19" s="2835"/>
      <c r="B19" s="166"/>
      <c r="C19" s="166"/>
      <c r="D19" s="450"/>
      <c r="E19" s="166"/>
      <c r="F19" s="166"/>
      <c r="G19" s="389"/>
      <c r="H19" s="389"/>
      <c r="I19" s="389"/>
      <c r="J19" s="166"/>
      <c r="K19" s="390"/>
      <c r="L19" s="166"/>
      <c r="M19" s="166"/>
      <c r="N19" s="166"/>
      <c r="O19" s="166"/>
      <c r="P19" s="166"/>
      <c r="Q19" s="166"/>
      <c r="R19" s="166"/>
      <c r="S19" s="390"/>
      <c r="T19" s="166"/>
      <c r="U19" s="167"/>
      <c r="V19" s="390"/>
      <c r="W19" s="390"/>
      <c r="X19" s="166"/>
      <c r="Y19" s="390"/>
      <c r="Z19" s="390"/>
      <c r="AA19" s="390"/>
      <c r="AB19" s="390"/>
    </row>
    <row r="20" spans="1:28" s="62" customFormat="1" x14ac:dyDescent="0.2">
      <c r="A20" s="2836" t="s">
        <v>1824</v>
      </c>
      <c r="B20" s="166" t="s">
        <v>7</v>
      </c>
      <c r="C20" s="166" t="s">
        <v>1599</v>
      </c>
      <c r="D20" s="450">
        <v>10000000</v>
      </c>
      <c r="E20" s="166"/>
      <c r="F20" s="160" t="s">
        <v>1737</v>
      </c>
      <c r="G20" s="383" t="s">
        <v>1799</v>
      </c>
      <c r="H20" s="383" t="s">
        <v>1800</v>
      </c>
      <c r="I20" s="383" t="s">
        <v>1801</v>
      </c>
      <c r="J20" s="160" t="s">
        <v>1802</v>
      </c>
      <c r="K20" s="381" t="s">
        <v>1799</v>
      </c>
      <c r="L20" s="160" t="s">
        <v>1803</v>
      </c>
      <c r="M20" s="160" t="s">
        <v>1804</v>
      </c>
      <c r="N20" s="160" t="s">
        <v>1805</v>
      </c>
      <c r="O20" s="160" t="s">
        <v>1799</v>
      </c>
      <c r="P20" s="160" t="s">
        <v>1806</v>
      </c>
      <c r="Q20" s="160" t="s">
        <v>1807</v>
      </c>
      <c r="R20" s="160" t="s">
        <v>1808</v>
      </c>
      <c r="S20" s="390" t="s">
        <v>1825</v>
      </c>
      <c r="T20" s="166" t="s">
        <v>1799</v>
      </c>
      <c r="U20" s="167">
        <v>10000000</v>
      </c>
      <c r="V20" s="381" t="s">
        <v>1811</v>
      </c>
      <c r="W20" s="381"/>
      <c r="X20" s="160" t="s">
        <v>1812</v>
      </c>
      <c r="Y20" s="390" t="s">
        <v>1799</v>
      </c>
      <c r="Z20" s="160" t="s">
        <v>1813</v>
      </c>
      <c r="AA20" s="160" t="s">
        <v>1814</v>
      </c>
      <c r="AB20" s="390" t="s">
        <v>763</v>
      </c>
    </row>
    <row r="21" spans="1:28" s="62" customFormat="1" ht="15.75" thickBot="1" x14ac:dyDescent="0.25">
      <c r="A21" s="2835"/>
      <c r="B21" s="166"/>
      <c r="C21" s="166"/>
      <c r="D21" s="450"/>
      <c r="E21" s="166"/>
      <c r="F21" s="166"/>
      <c r="G21" s="389"/>
      <c r="H21" s="389"/>
      <c r="I21" s="389"/>
      <c r="J21" s="166"/>
      <c r="K21" s="390"/>
      <c r="L21" s="166"/>
      <c r="M21" s="166"/>
      <c r="N21" s="166"/>
      <c r="O21" s="166"/>
      <c r="P21" s="166"/>
      <c r="Q21" s="166"/>
      <c r="R21" s="166"/>
      <c r="S21" s="390"/>
      <c r="T21" s="166"/>
      <c r="U21" s="167"/>
      <c r="V21" s="390"/>
      <c r="W21" s="390"/>
      <c r="X21" s="166"/>
      <c r="Y21" s="390"/>
      <c r="Z21" s="390"/>
      <c r="AA21" s="390"/>
      <c r="AB21" s="390"/>
    </row>
    <row r="22" spans="1:28" s="62" customFormat="1" ht="15.75" thickTop="1" x14ac:dyDescent="0.2">
      <c r="A22" s="174" t="s">
        <v>144</v>
      </c>
      <c r="B22" s="176"/>
      <c r="C22" s="176"/>
      <c r="D22" s="793">
        <v>137460000</v>
      </c>
      <c r="E22" s="176"/>
      <c r="F22" s="176"/>
      <c r="G22" s="176"/>
      <c r="H22" s="176"/>
      <c r="I22" s="176"/>
      <c r="J22" s="176"/>
      <c r="K22" s="394"/>
      <c r="L22" s="176"/>
      <c r="M22" s="176"/>
      <c r="N22" s="176"/>
      <c r="O22" s="176"/>
      <c r="P22" s="176"/>
      <c r="Q22" s="176"/>
      <c r="R22" s="176"/>
      <c r="S22" s="504"/>
      <c r="T22" s="153"/>
      <c r="U22" s="173" t="e">
        <f>U8+U10+U12+U14+U16+U18+U20+#REF!+#REF!</f>
        <v>#REF!</v>
      </c>
      <c r="V22" s="176"/>
      <c r="W22" s="176"/>
      <c r="X22" s="176"/>
      <c r="Y22" s="176"/>
      <c r="Z22" s="176"/>
      <c r="AA22" s="176"/>
      <c r="AB22" s="173" t="e">
        <f>AB8+AB10+AB12+AB14+AB16+AB18+AB20+#REF!+#REF!</f>
        <v>#REF!</v>
      </c>
    </row>
    <row r="23" spans="1:28" s="62" customFormat="1" x14ac:dyDescent="0.2">
      <c r="A23" s="177"/>
      <c r="B23" s="177"/>
      <c r="C23" s="177"/>
      <c r="D23" s="450"/>
      <c r="E23" s="177"/>
      <c r="F23" s="177"/>
      <c r="G23" s="177"/>
      <c r="H23" s="177"/>
      <c r="I23" s="177"/>
      <c r="J23" s="177"/>
      <c r="K23" s="71"/>
      <c r="L23" s="177"/>
      <c r="M23" s="177"/>
      <c r="N23" s="177"/>
      <c r="O23" s="177"/>
      <c r="P23" s="177"/>
      <c r="Q23" s="177"/>
      <c r="R23" s="177"/>
      <c r="S23" s="71"/>
      <c r="T23" s="177"/>
      <c r="U23" s="167" t="e">
        <f>U9+U11+U13+U15+U17+U19+U21+#REF!+#REF!</f>
        <v>#REF!</v>
      </c>
      <c r="V23" s="177"/>
      <c r="W23" s="177"/>
      <c r="X23" s="177"/>
      <c r="Y23" s="177"/>
      <c r="Z23" s="177"/>
      <c r="AA23" s="177"/>
      <c r="AB23" s="167" t="e">
        <f>AB9+AB11+AB13+AB15+AB17+AB19+AB21+#REF!+#REF!</f>
        <v>#REF!</v>
      </c>
    </row>
    <row r="24" spans="1:28" s="62" customFormat="1" x14ac:dyDescent="0.2">
      <c r="A24" s="152" t="s">
        <v>145</v>
      </c>
      <c r="D24" s="154"/>
      <c r="R24" s="61"/>
      <c r="S24" s="61"/>
      <c r="T24" s="61"/>
    </row>
    <row r="28" spans="1:28" s="62" customFormat="1" ht="18" x14ac:dyDescent="0.2">
      <c r="A28" s="2753" t="s">
        <v>1786</v>
      </c>
      <c r="B28" s="149"/>
      <c r="D28" s="154"/>
    </row>
    <row r="29" spans="1:28" s="62" customFormat="1" ht="18" x14ac:dyDescent="0.2">
      <c r="A29" s="1929" t="s">
        <v>6426</v>
      </c>
      <c r="B29" s="63"/>
      <c r="D29" s="154"/>
      <c r="H29" s="2845" t="s">
        <v>147</v>
      </c>
      <c r="I29" s="2846"/>
      <c r="J29" s="76" t="s">
        <v>509</v>
      </c>
      <c r="K29" s="70"/>
      <c r="L29" s="71"/>
    </row>
    <row r="30" spans="1:28" s="96" customFormat="1" ht="45" x14ac:dyDescent="0.25">
      <c r="A30" s="95" t="s">
        <v>1827</v>
      </c>
      <c r="B30" s="65"/>
      <c r="C30" s="2909" t="s">
        <v>149</v>
      </c>
      <c r="D30" s="2902"/>
      <c r="E30" s="2902"/>
      <c r="F30" s="2902"/>
      <c r="G30" s="2903"/>
      <c r="H30" s="2847"/>
      <c r="I30" s="2848"/>
      <c r="J30" s="1907" t="s">
        <v>150</v>
      </c>
      <c r="K30" s="2902" t="s">
        <v>151</v>
      </c>
      <c r="L30" s="2903"/>
      <c r="M30" s="2909" t="s">
        <v>152</v>
      </c>
      <c r="N30" s="2903"/>
      <c r="O30" s="2909" t="s">
        <v>84</v>
      </c>
      <c r="P30" s="2902"/>
      <c r="Q30" s="2902"/>
      <c r="R30" s="2902"/>
      <c r="S30" s="1874"/>
      <c r="T30" s="1879" t="s">
        <v>85</v>
      </c>
      <c r="U30" s="1875"/>
    </row>
    <row r="31" spans="1:28" s="96" customFormat="1" ht="62.25" customHeight="1" thickBot="1" x14ac:dyDescent="0.3">
      <c r="A31" s="470" t="s">
        <v>512</v>
      </c>
      <c r="B31" s="453" t="s">
        <v>153</v>
      </c>
      <c r="C31" s="453" t="s">
        <v>154</v>
      </c>
      <c r="D31" s="453" t="s">
        <v>155</v>
      </c>
      <c r="E31" s="453" t="s">
        <v>156</v>
      </c>
      <c r="F31" s="453" t="s">
        <v>220</v>
      </c>
      <c r="G31" s="451" t="s">
        <v>483</v>
      </c>
      <c r="H31" s="437" t="s">
        <v>92</v>
      </c>
      <c r="I31" s="437" t="s">
        <v>685</v>
      </c>
      <c r="J31" s="453" t="s">
        <v>159</v>
      </c>
      <c r="K31" s="453" t="s">
        <v>160</v>
      </c>
      <c r="L31" s="453" t="s">
        <v>161</v>
      </c>
      <c r="M31" s="453" t="s">
        <v>162</v>
      </c>
      <c r="N31" s="437" t="s">
        <v>685</v>
      </c>
      <c r="O31" s="437" t="s">
        <v>4325</v>
      </c>
      <c r="P31" s="437" t="s">
        <v>104</v>
      </c>
      <c r="Q31" s="437" t="s">
        <v>165</v>
      </c>
      <c r="R31" s="457" t="s">
        <v>166</v>
      </c>
      <c r="S31" s="1864" t="s">
        <v>167</v>
      </c>
      <c r="T31" s="1907" t="s">
        <v>168</v>
      </c>
      <c r="U31" s="1907" t="s">
        <v>169</v>
      </c>
    </row>
    <row r="32" spans="1:28" s="62" customFormat="1" ht="15.75" thickTop="1" x14ac:dyDescent="0.2">
      <c r="A32" s="2825" t="s">
        <v>114</v>
      </c>
      <c r="B32" s="160"/>
      <c r="C32" s="380"/>
      <c r="D32" s="1023"/>
      <c r="E32" s="160"/>
      <c r="F32" s="160" t="s">
        <v>170</v>
      </c>
      <c r="G32" s="160"/>
      <c r="H32" s="160" t="s">
        <v>171</v>
      </c>
      <c r="I32" s="160" t="s">
        <v>116</v>
      </c>
      <c r="J32" s="160" t="s">
        <v>117</v>
      </c>
      <c r="K32" s="231" t="s">
        <v>1705</v>
      </c>
      <c r="L32" s="231" t="s">
        <v>173</v>
      </c>
      <c r="M32" s="231" t="s">
        <v>171</v>
      </c>
      <c r="N32" s="231" t="s">
        <v>116</v>
      </c>
      <c r="O32" s="380"/>
      <c r="P32" s="231" t="s">
        <v>117</v>
      </c>
      <c r="Q32" s="231" t="s">
        <v>116</v>
      </c>
      <c r="R32" s="231" t="s">
        <v>693</v>
      </c>
      <c r="S32" s="160"/>
      <c r="T32" s="160"/>
      <c r="U32" s="160"/>
    </row>
    <row r="33" spans="1:24" s="62" customFormat="1" x14ac:dyDescent="0.2">
      <c r="A33" s="2842"/>
      <c r="B33" s="166"/>
      <c r="C33" s="167"/>
      <c r="D33" s="450"/>
      <c r="E33" s="166"/>
      <c r="F33" s="160" t="s">
        <v>175</v>
      </c>
      <c r="G33" s="166"/>
      <c r="H33" s="160"/>
      <c r="I33" s="166"/>
      <c r="J33" s="166"/>
      <c r="K33" s="166"/>
      <c r="L33" s="166"/>
      <c r="M33" s="166"/>
      <c r="N33" s="166"/>
      <c r="O33" s="167"/>
      <c r="P33" s="166"/>
      <c r="Q33" s="166"/>
      <c r="R33" s="166"/>
      <c r="S33" s="160"/>
      <c r="T33" s="160"/>
      <c r="U33" s="160"/>
    </row>
    <row r="34" spans="1:24" s="62" customFormat="1" ht="15.75" thickBot="1" x14ac:dyDescent="0.25">
      <c r="A34" s="500" t="s">
        <v>121</v>
      </c>
      <c r="B34" s="460"/>
      <c r="C34" s="402"/>
      <c r="D34" s="563"/>
      <c r="E34" s="460"/>
      <c r="F34" s="460"/>
      <c r="G34" s="460"/>
      <c r="H34" s="460"/>
      <c r="I34" s="460"/>
      <c r="J34" s="461"/>
      <c r="K34" s="461"/>
      <c r="L34" s="460"/>
      <c r="M34" s="460"/>
      <c r="N34" s="460"/>
      <c r="O34" s="402"/>
      <c r="P34" s="460"/>
      <c r="Q34" s="460"/>
      <c r="R34" s="460"/>
      <c r="S34" s="460"/>
      <c r="T34" s="460"/>
      <c r="U34" s="460"/>
    </row>
    <row r="35" spans="1:24" s="62" customFormat="1" x14ac:dyDescent="0.2">
      <c r="A35" s="2834" t="s">
        <v>1828</v>
      </c>
      <c r="B35" s="160" t="s">
        <v>1829</v>
      </c>
      <c r="C35" s="380" t="s">
        <v>1783</v>
      </c>
      <c r="D35" s="1023">
        <v>12000000</v>
      </c>
      <c r="E35" s="160" t="s">
        <v>7</v>
      </c>
      <c r="F35" s="160" t="s">
        <v>1710</v>
      </c>
      <c r="G35" s="160" t="s">
        <v>1710</v>
      </c>
      <c r="H35" s="160" t="s">
        <v>1712</v>
      </c>
      <c r="I35" s="160" t="s">
        <v>1830</v>
      </c>
      <c r="J35" s="160" t="s">
        <v>1831</v>
      </c>
      <c r="K35" s="160" t="s">
        <v>1713</v>
      </c>
      <c r="L35" s="160" t="s">
        <v>1832</v>
      </c>
      <c r="M35" s="160" t="s">
        <v>1833</v>
      </c>
      <c r="N35" s="160" t="s">
        <v>1830</v>
      </c>
      <c r="O35" s="380">
        <v>12000000</v>
      </c>
      <c r="P35" s="160" t="s">
        <v>1799</v>
      </c>
      <c r="Q35" s="160" t="s">
        <v>1030</v>
      </c>
      <c r="R35" s="160" t="s">
        <v>1834</v>
      </c>
      <c r="S35" s="160" t="s">
        <v>1830</v>
      </c>
      <c r="T35" s="160" t="s">
        <v>1835</v>
      </c>
      <c r="U35" s="160" t="s">
        <v>1836</v>
      </c>
    </row>
    <row r="36" spans="1:24" s="62" customFormat="1" ht="27.75" customHeight="1" x14ac:dyDescent="0.2">
      <c r="A36" s="2904"/>
      <c r="B36" s="166"/>
      <c r="C36" s="167"/>
      <c r="D36" s="450"/>
      <c r="E36" s="166"/>
      <c r="F36" s="160"/>
      <c r="G36" s="166"/>
      <c r="H36" s="160"/>
      <c r="I36" s="166"/>
      <c r="J36" s="166"/>
      <c r="K36" s="166"/>
      <c r="L36" s="166"/>
      <c r="M36" s="166"/>
      <c r="N36" s="166"/>
      <c r="O36" s="167"/>
      <c r="P36" s="166"/>
      <c r="Q36" s="166"/>
      <c r="R36" s="166"/>
      <c r="S36" s="166"/>
      <c r="T36" s="166"/>
      <c r="U36" s="166"/>
    </row>
    <row r="37" spans="1:24" s="62" customFormat="1" x14ac:dyDescent="0.2">
      <c r="A37" s="2836" t="s">
        <v>1837</v>
      </c>
      <c r="B37" s="166"/>
      <c r="C37" s="167" t="s">
        <v>1777</v>
      </c>
      <c r="D37" s="450">
        <v>1500000</v>
      </c>
      <c r="E37" s="166" t="s">
        <v>7</v>
      </c>
      <c r="F37" s="160" t="s">
        <v>1710</v>
      </c>
      <c r="G37" s="160" t="s">
        <v>1710</v>
      </c>
      <c r="H37" s="160" t="s">
        <v>1712</v>
      </c>
      <c r="I37" s="166" t="s">
        <v>1830</v>
      </c>
      <c r="J37" s="166" t="s">
        <v>1831</v>
      </c>
      <c r="K37" s="160" t="s">
        <v>1713</v>
      </c>
      <c r="L37" s="160" t="s">
        <v>1832</v>
      </c>
      <c r="M37" s="160" t="s">
        <v>1833</v>
      </c>
      <c r="N37" s="166" t="s">
        <v>1830</v>
      </c>
      <c r="O37" s="167">
        <v>1500000</v>
      </c>
      <c r="P37" s="166" t="s">
        <v>1799</v>
      </c>
      <c r="Q37" s="160" t="s">
        <v>1030</v>
      </c>
      <c r="R37" s="160" t="s">
        <v>1834</v>
      </c>
      <c r="S37" s="166" t="s">
        <v>1830</v>
      </c>
      <c r="T37" s="160" t="s">
        <v>1835</v>
      </c>
      <c r="U37" s="160" t="s">
        <v>1836</v>
      </c>
    </row>
    <row r="38" spans="1:24" s="62" customFormat="1" ht="26.25" customHeight="1" x14ac:dyDescent="0.2">
      <c r="A38" s="2904"/>
      <c r="B38" s="166"/>
      <c r="C38" s="167"/>
      <c r="D38" s="450"/>
      <c r="E38" s="166"/>
      <c r="F38" s="160"/>
      <c r="G38" s="166"/>
      <c r="H38" s="160"/>
      <c r="I38" s="166"/>
      <c r="J38" s="166"/>
      <c r="K38" s="166"/>
      <c r="L38" s="166"/>
      <c r="M38" s="166"/>
      <c r="N38" s="166"/>
      <c r="O38" s="167"/>
      <c r="P38" s="166"/>
      <c r="Q38" s="166"/>
      <c r="R38" s="166"/>
      <c r="S38" s="166"/>
      <c r="T38" s="166"/>
      <c r="U38" s="166"/>
    </row>
    <row r="39" spans="1:24" s="62" customFormat="1" x14ac:dyDescent="0.2">
      <c r="A39" s="2836" t="s">
        <v>1838</v>
      </c>
      <c r="B39" s="166"/>
      <c r="C39" s="167" t="s">
        <v>1779</v>
      </c>
      <c r="D39" s="450">
        <v>200000000</v>
      </c>
      <c r="E39" s="166" t="s">
        <v>7</v>
      </c>
      <c r="F39" s="160" t="s">
        <v>1710</v>
      </c>
      <c r="G39" s="160" t="s">
        <v>1710</v>
      </c>
      <c r="H39" s="160" t="s">
        <v>1712</v>
      </c>
      <c r="I39" s="166" t="s">
        <v>1830</v>
      </c>
      <c r="J39" s="166" t="s">
        <v>1831</v>
      </c>
      <c r="K39" s="160" t="s">
        <v>1713</v>
      </c>
      <c r="L39" s="160" t="s">
        <v>1832</v>
      </c>
      <c r="M39" s="160" t="s">
        <v>1833</v>
      </c>
      <c r="N39" s="166" t="s">
        <v>1830</v>
      </c>
      <c r="O39" s="167">
        <v>200000000</v>
      </c>
      <c r="P39" s="166" t="s">
        <v>1799</v>
      </c>
      <c r="Q39" s="160" t="s">
        <v>1030</v>
      </c>
      <c r="R39" s="160" t="s">
        <v>1834</v>
      </c>
      <c r="S39" s="166" t="s">
        <v>1830</v>
      </c>
      <c r="T39" s="160" t="s">
        <v>1835</v>
      </c>
      <c r="U39" s="160" t="s">
        <v>1836</v>
      </c>
    </row>
    <row r="40" spans="1:24" s="62" customFormat="1" ht="66" customHeight="1" x14ac:dyDescent="0.2">
      <c r="A40" s="2904"/>
      <c r="B40" s="166"/>
      <c r="C40" s="167"/>
      <c r="D40" s="450"/>
      <c r="E40" s="166"/>
      <c r="F40" s="160"/>
      <c r="G40" s="166"/>
      <c r="H40" s="160"/>
      <c r="I40" s="166"/>
      <c r="J40" s="166"/>
      <c r="K40" s="166"/>
      <c r="L40" s="166"/>
      <c r="M40" s="166"/>
      <c r="N40" s="166"/>
      <c r="O40" s="167"/>
      <c r="P40" s="166"/>
      <c r="Q40" s="166"/>
      <c r="R40" s="166"/>
      <c r="S40" s="166"/>
      <c r="T40" s="166"/>
      <c r="U40" s="166"/>
    </row>
    <row r="41" spans="1:24" s="62" customFormat="1" x14ac:dyDescent="0.2">
      <c r="A41" s="156"/>
      <c r="B41" s="156"/>
      <c r="C41" s="158"/>
      <c r="D41" s="564"/>
      <c r="E41" s="156"/>
      <c r="F41" s="156"/>
      <c r="G41" s="156"/>
      <c r="H41" s="156"/>
      <c r="I41" s="156"/>
      <c r="J41" s="169"/>
      <c r="K41" s="169"/>
      <c r="L41" s="156"/>
      <c r="M41" s="156"/>
      <c r="N41" s="156"/>
      <c r="O41" s="158"/>
      <c r="P41" s="156"/>
      <c r="Q41" s="156"/>
      <c r="R41" s="156"/>
      <c r="S41" s="156"/>
      <c r="T41" s="156"/>
      <c r="U41" s="156"/>
    </row>
    <row r="42" spans="1:24" s="62" customFormat="1" ht="15.75" thickBot="1" x14ac:dyDescent="0.25">
      <c r="A42" s="1904"/>
      <c r="B42" s="194"/>
      <c r="C42" s="408"/>
      <c r="D42" s="565"/>
      <c r="E42" s="503"/>
      <c r="F42" s="160"/>
      <c r="G42" s="194"/>
      <c r="H42" s="160"/>
      <c r="I42" s="194"/>
      <c r="J42" s="194"/>
      <c r="K42" s="194"/>
      <c r="L42" s="194"/>
      <c r="M42" s="194"/>
      <c r="N42" s="194"/>
      <c r="O42" s="408"/>
      <c r="P42" s="194"/>
      <c r="Q42" s="194"/>
      <c r="R42" s="194"/>
      <c r="S42" s="503"/>
      <c r="T42" s="503"/>
      <c r="U42" s="503"/>
    </row>
    <row r="43" spans="1:24" s="62" customFormat="1" ht="15.75" thickTop="1" x14ac:dyDescent="0.2">
      <c r="A43" s="174" t="s">
        <v>144</v>
      </c>
      <c r="B43" s="176"/>
      <c r="C43" s="173"/>
      <c r="D43" s="793">
        <f>D35+D37+D39</f>
        <v>213500000</v>
      </c>
      <c r="E43" s="153"/>
      <c r="F43" s="175"/>
      <c r="G43" s="176"/>
      <c r="H43" s="175"/>
      <c r="I43" s="176"/>
      <c r="J43" s="176"/>
      <c r="K43" s="176"/>
      <c r="L43" s="176"/>
      <c r="M43" s="176"/>
      <c r="N43" s="176"/>
      <c r="O43" s="173">
        <f>O35+O37+O39</f>
        <v>213500000</v>
      </c>
      <c r="P43" s="176"/>
      <c r="Q43" s="176"/>
      <c r="R43" s="176"/>
      <c r="S43" s="163"/>
      <c r="T43" s="163"/>
      <c r="U43" s="163"/>
      <c r="X43" s="150"/>
    </row>
    <row r="44" spans="1:24" s="62" customFormat="1" x14ac:dyDescent="0.2">
      <c r="A44" s="177"/>
      <c r="B44" s="177"/>
      <c r="C44" s="167"/>
      <c r="D44" s="450"/>
      <c r="E44" s="177"/>
      <c r="F44" s="168"/>
      <c r="G44" s="177"/>
      <c r="H44" s="168"/>
      <c r="I44" s="177"/>
      <c r="J44" s="177"/>
      <c r="K44" s="177"/>
      <c r="L44" s="177"/>
      <c r="M44" s="177"/>
      <c r="N44" s="177"/>
      <c r="O44" s="167"/>
      <c r="P44" s="177"/>
      <c r="Q44" s="177"/>
      <c r="R44" s="177"/>
      <c r="S44" s="156"/>
      <c r="T44" s="156"/>
      <c r="U44" s="156"/>
    </row>
    <row r="45" spans="1:24" s="62" customFormat="1" x14ac:dyDescent="0.2">
      <c r="A45" s="152" t="s">
        <v>145</v>
      </c>
      <c r="D45" s="154"/>
      <c r="R45" s="61"/>
      <c r="S45" s="150"/>
    </row>
    <row r="49" spans="1:23" s="62" customFormat="1" x14ac:dyDescent="0.2">
      <c r="A49" s="1886" t="s">
        <v>1868</v>
      </c>
      <c r="B49" s="63"/>
      <c r="D49" s="154"/>
      <c r="I49" s="2845" t="s">
        <v>147</v>
      </c>
      <c r="J49" s="2846"/>
      <c r="K49" s="76" t="s">
        <v>509</v>
      </c>
      <c r="L49" s="70"/>
      <c r="M49" s="71"/>
    </row>
    <row r="50" spans="1:23" s="62" customFormat="1" ht="45" x14ac:dyDescent="0.2">
      <c r="A50" s="95" t="s">
        <v>1827</v>
      </c>
      <c r="B50" s="151"/>
      <c r="C50" s="2902" t="s">
        <v>215</v>
      </c>
      <c r="D50" s="2902"/>
      <c r="E50" s="2902"/>
      <c r="F50" s="2902"/>
      <c r="G50" s="2902"/>
      <c r="H50" s="2903"/>
      <c r="I50" s="2847"/>
      <c r="J50" s="2848"/>
      <c r="K50" s="1907" t="s">
        <v>150</v>
      </c>
      <c r="L50" s="2902" t="s">
        <v>151</v>
      </c>
      <c r="M50" s="2903"/>
      <c r="N50" s="2909" t="s">
        <v>152</v>
      </c>
      <c r="O50" s="2903"/>
      <c r="P50" s="2909" t="s">
        <v>84</v>
      </c>
      <c r="Q50" s="2902"/>
      <c r="R50" s="2902"/>
      <c r="S50" s="2902"/>
      <c r="T50" s="2902" t="s">
        <v>85</v>
      </c>
      <c r="U50" s="2902"/>
      <c r="V50" s="2902"/>
      <c r="W50" s="2903"/>
    </row>
    <row r="51" spans="1:23" s="458" customFormat="1" ht="45.75" thickBot="1" x14ac:dyDescent="0.3">
      <c r="A51" s="1905" t="s">
        <v>512</v>
      </c>
      <c r="B51" s="506" t="s">
        <v>153</v>
      </c>
      <c r="C51" s="451" t="s">
        <v>217</v>
      </c>
      <c r="D51" s="451" t="s">
        <v>218</v>
      </c>
      <c r="E51" s="451" t="s">
        <v>156</v>
      </c>
      <c r="F51" s="451" t="s">
        <v>219</v>
      </c>
      <c r="G51" s="451" t="s">
        <v>220</v>
      </c>
      <c r="H51" s="451" t="s">
        <v>483</v>
      </c>
      <c r="I51" s="437" t="s">
        <v>92</v>
      </c>
      <c r="J51" s="437" t="s">
        <v>685</v>
      </c>
      <c r="K51" s="453" t="s">
        <v>159</v>
      </c>
      <c r="L51" s="453" t="s">
        <v>160</v>
      </c>
      <c r="M51" s="453" t="s">
        <v>161</v>
      </c>
      <c r="N51" s="453" t="s">
        <v>162</v>
      </c>
      <c r="O51" s="437" t="s">
        <v>685</v>
      </c>
      <c r="P51" s="437" t="s">
        <v>4325</v>
      </c>
      <c r="Q51" s="437" t="s">
        <v>104</v>
      </c>
      <c r="R51" s="457" t="s">
        <v>221</v>
      </c>
      <c r="S51" s="1907" t="s">
        <v>166</v>
      </c>
      <c r="T51" s="453" t="s">
        <v>108</v>
      </c>
      <c r="U51" s="453" t="s">
        <v>222</v>
      </c>
      <c r="V51" s="453" t="s">
        <v>223</v>
      </c>
      <c r="W51" s="453" t="s">
        <v>111</v>
      </c>
    </row>
    <row r="52" spans="1:23" s="62" customFormat="1" ht="15.75" thickTop="1" x14ac:dyDescent="0.2">
      <c r="A52" s="2825" t="s">
        <v>114</v>
      </c>
      <c r="B52" s="459"/>
      <c r="C52" s="160"/>
      <c r="D52" s="231"/>
      <c r="E52" s="160"/>
      <c r="F52" s="380"/>
      <c r="G52" s="160" t="s">
        <v>170</v>
      </c>
      <c r="H52" s="160"/>
      <c r="I52" s="231" t="s">
        <v>171</v>
      </c>
      <c r="J52" s="231" t="s">
        <v>116</v>
      </c>
      <c r="K52" s="231" t="s">
        <v>117</v>
      </c>
      <c r="L52" s="231" t="s">
        <v>1705</v>
      </c>
      <c r="M52" s="231" t="s">
        <v>173</v>
      </c>
      <c r="N52" s="231" t="s">
        <v>171</v>
      </c>
      <c r="O52" s="231" t="s">
        <v>116</v>
      </c>
      <c r="P52" s="160"/>
      <c r="Q52" s="231" t="s">
        <v>225</v>
      </c>
      <c r="R52" s="383" t="s">
        <v>116</v>
      </c>
      <c r="S52" s="672" t="s">
        <v>693</v>
      </c>
      <c r="T52" s="381"/>
      <c r="U52" s="160"/>
      <c r="V52" s="160"/>
      <c r="W52" s="160"/>
    </row>
    <row r="53" spans="1:23" s="62" customFormat="1" x14ac:dyDescent="0.2">
      <c r="A53" s="2842"/>
      <c r="B53" s="166"/>
      <c r="C53" s="166"/>
      <c r="D53" s="230"/>
      <c r="E53" s="166"/>
      <c r="F53" s="167"/>
      <c r="G53" s="160" t="s">
        <v>175</v>
      </c>
      <c r="H53" s="166"/>
      <c r="I53" s="160"/>
      <c r="J53" s="166"/>
      <c r="K53" s="166"/>
      <c r="L53" s="166"/>
      <c r="M53" s="166"/>
      <c r="N53" s="166"/>
      <c r="O53" s="166"/>
      <c r="P53" s="167"/>
      <c r="Q53" s="166"/>
      <c r="R53" s="389"/>
      <c r="S53" s="389"/>
      <c r="T53" s="390"/>
      <c r="U53" s="166"/>
      <c r="V53" s="166"/>
      <c r="W53" s="166"/>
    </row>
    <row r="54" spans="1:23" s="62" customFormat="1" ht="15.75" thickBot="1" x14ac:dyDescent="0.25">
      <c r="A54" s="500" t="s">
        <v>121</v>
      </c>
      <c r="B54" s="460"/>
      <c r="C54" s="460"/>
      <c r="D54" s="500"/>
      <c r="E54" s="460"/>
      <c r="F54" s="402"/>
      <c r="G54" s="460"/>
      <c r="H54" s="460"/>
      <c r="I54" s="460"/>
      <c r="J54" s="460"/>
      <c r="K54" s="461"/>
      <c r="L54" s="461"/>
      <c r="M54" s="460"/>
      <c r="N54" s="460"/>
      <c r="O54" s="460"/>
      <c r="P54" s="402"/>
      <c r="Q54" s="460"/>
      <c r="R54" s="461"/>
      <c r="S54" s="461"/>
      <c r="T54" s="462"/>
      <c r="U54" s="460"/>
      <c r="V54" s="460"/>
      <c r="W54" s="460"/>
    </row>
    <row r="55" spans="1:23" s="62" customFormat="1" x14ac:dyDescent="0.2">
      <c r="A55" s="2834" t="s">
        <v>1839</v>
      </c>
      <c r="B55" s="160" t="s">
        <v>1829</v>
      </c>
      <c r="C55" s="160" t="s">
        <v>1840</v>
      </c>
      <c r="D55" s="231" t="s">
        <v>1841</v>
      </c>
      <c r="E55" s="160" t="s">
        <v>7</v>
      </c>
      <c r="F55" s="380">
        <v>100000000</v>
      </c>
      <c r="G55" s="160" t="s">
        <v>1842</v>
      </c>
      <c r="H55" s="160"/>
      <c r="I55" s="160" t="s">
        <v>1737</v>
      </c>
      <c r="J55" s="160" t="s">
        <v>1830</v>
      </c>
      <c r="K55" s="160" t="s">
        <v>1800</v>
      </c>
      <c r="L55" s="160" t="s">
        <v>1801</v>
      </c>
      <c r="M55" s="160" t="s">
        <v>1843</v>
      </c>
      <c r="N55" s="160" t="s">
        <v>1844</v>
      </c>
      <c r="O55" s="160" t="s">
        <v>1830</v>
      </c>
      <c r="P55" s="380">
        <v>100000000</v>
      </c>
      <c r="Q55" s="160" t="s">
        <v>1845</v>
      </c>
      <c r="R55" s="383" t="s">
        <v>1846</v>
      </c>
      <c r="S55" s="383" t="s">
        <v>1847</v>
      </c>
      <c r="T55" s="381" t="s">
        <v>1799</v>
      </c>
      <c r="U55" s="160" t="s">
        <v>798</v>
      </c>
      <c r="V55" s="160" t="s">
        <v>1848</v>
      </c>
      <c r="W55" s="160" t="s">
        <v>1849</v>
      </c>
    </row>
    <row r="56" spans="1:23" s="62" customFormat="1" ht="43.5" customHeight="1" x14ac:dyDescent="0.2">
      <c r="A56" s="2904"/>
      <c r="B56" s="166"/>
      <c r="C56" s="166"/>
      <c r="D56" s="230"/>
      <c r="E56" s="166"/>
      <c r="F56" s="167"/>
      <c r="G56" s="160"/>
      <c r="H56" s="166" t="s">
        <v>1850</v>
      </c>
      <c r="I56" s="160"/>
      <c r="J56" s="160"/>
      <c r="K56" s="160"/>
      <c r="L56" s="160"/>
      <c r="M56" s="160"/>
      <c r="N56" s="160"/>
      <c r="O56" s="160"/>
      <c r="P56" s="380"/>
      <c r="Q56" s="160"/>
      <c r="R56" s="383"/>
      <c r="S56" s="383"/>
      <c r="T56" s="381"/>
      <c r="U56" s="160"/>
      <c r="V56" s="160"/>
      <c r="W56" s="160"/>
    </row>
    <row r="57" spans="1:23" s="62" customFormat="1" ht="110.25" customHeight="1" x14ac:dyDescent="0.2">
      <c r="A57" s="1870" t="s">
        <v>1851</v>
      </c>
      <c r="B57" s="166"/>
      <c r="C57" s="166" t="s">
        <v>1852</v>
      </c>
      <c r="D57" s="230" t="s">
        <v>1599</v>
      </c>
      <c r="E57" s="166" t="s">
        <v>7</v>
      </c>
      <c r="F57" s="167">
        <v>47000000</v>
      </c>
      <c r="G57" s="160" t="s">
        <v>1559</v>
      </c>
      <c r="H57" s="166" t="s">
        <v>1853</v>
      </c>
      <c r="I57" s="160" t="s">
        <v>1737</v>
      </c>
      <c r="J57" s="160" t="s">
        <v>1830</v>
      </c>
      <c r="K57" s="160" t="s">
        <v>1800</v>
      </c>
      <c r="L57" s="160" t="s">
        <v>1801</v>
      </c>
      <c r="M57" s="160" t="s">
        <v>1843</v>
      </c>
      <c r="N57" s="160" t="s">
        <v>1844</v>
      </c>
      <c r="O57" s="160" t="s">
        <v>1830</v>
      </c>
      <c r="P57" s="167">
        <v>47000000</v>
      </c>
      <c r="Q57" s="166" t="s">
        <v>1845</v>
      </c>
      <c r="R57" s="383" t="s">
        <v>1846</v>
      </c>
      <c r="S57" s="383" t="s">
        <v>1847</v>
      </c>
      <c r="T57" s="381" t="s">
        <v>1799</v>
      </c>
      <c r="U57" s="160" t="s">
        <v>798</v>
      </c>
      <c r="V57" s="160" t="s">
        <v>1848</v>
      </c>
      <c r="W57" s="166" t="s">
        <v>1854</v>
      </c>
    </row>
    <row r="58" spans="1:23" s="62" customFormat="1" x14ac:dyDescent="0.2">
      <c r="A58" s="2836" t="s">
        <v>1855</v>
      </c>
      <c r="B58" s="166"/>
      <c r="C58" s="166" t="s">
        <v>1856</v>
      </c>
      <c r="D58" s="230" t="s">
        <v>1599</v>
      </c>
      <c r="E58" s="166" t="s">
        <v>7</v>
      </c>
      <c r="F58" s="167">
        <v>363000000</v>
      </c>
      <c r="G58" s="160" t="s">
        <v>1842</v>
      </c>
      <c r="H58" s="166"/>
      <c r="I58" s="160"/>
      <c r="J58" s="160"/>
      <c r="K58" s="160"/>
      <c r="L58" s="160"/>
      <c r="M58" s="160"/>
      <c r="N58" s="160"/>
      <c r="O58" s="160"/>
      <c r="P58" s="167">
        <v>363000000</v>
      </c>
      <c r="Q58" s="166" t="s">
        <v>1845</v>
      </c>
      <c r="R58" s="383" t="s">
        <v>1846</v>
      </c>
      <c r="S58" s="383" t="s">
        <v>1847</v>
      </c>
      <c r="T58" s="381" t="s">
        <v>1799</v>
      </c>
      <c r="U58" s="160" t="s">
        <v>798</v>
      </c>
      <c r="V58" s="160" t="s">
        <v>1848</v>
      </c>
      <c r="W58" s="390" t="s">
        <v>1857</v>
      </c>
    </row>
    <row r="59" spans="1:23" s="62" customFormat="1" ht="69" customHeight="1" x14ac:dyDescent="0.2">
      <c r="A59" s="2904"/>
      <c r="B59" s="166"/>
      <c r="C59" s="166"/>
      <c r="D59" s="230"/>
      <c r="E59" s="166"/>
      <c r="F59" s="167"/>
      <c r="G59" s="160"/>
      <c r="H59" s="166"/>
      <c r="I59" s="166"/>
      <c r="J59" s="166"/>
      <c r="K59" s="166"/>
      <c r="L59" s="166"/>
      <c r="M59" s="166"/>
      <c r="N59" s="166"/>
      <c r="O59" s="166"/>
      <c r="P59" s="167"/>
      <c r="Q59" s="166"/>
      <c r="R59" s="406"/>
      <c r="S59" s="406"/>
      <c r="T59" s="390"/>
      <c r="U59" s="390"/>
      <c r="V59" s="390"/>
      <c r="W59" s="390"/>
    </row>
    <row r="60" spans="1:23" s="62" customFormat="1" x14ac:dyDescent="0.2">
      <c r="A60" s="2836" t="s">
        <v>1858</v>
      </c>
      <c r="B60" s="166"/>
      <c r="C60" s="166" t="s">
        <v>1859</v>
      </c>
      <c r="D60" s="230" t="s">
        <v>1599</v>
      </c>
      <c r="E60" s="166" t="s">
        <v>7</v>
      </c>
      <c r="F60" s="167">
        <v>135000000</v>
      </c>
      <c r="G60" s="160" t="s">
        <v>1842</v>
      </c>
      <c r="H60" s="166"/>
      <c r="I60" s="160" t="s">
        <v>1737</v>
      </c>
      <c r="J60" s="160" t="s">
        <v>1830</v>
      </c>
      <c r="K60" s="160" t="s">
        <v>1800</v>
      </c>
      <c r="L60" s="160" t="s">
        <v>1801</v>
      </c>
      <c r="M60" s="160" t="s">
        <v>1843</v>
      </c>
      <c r="N60" s="160" t="s">
        <v>1844</v>
      </c>
      <c r="O60" s="160" t="s">
        <v>1830</v>
      </c>
      <c r="P60" s="167">
        <v>135000000</v>
      </c>
      <c r="Q60" s="166" t="s">
        <v>1830</v>
      </c>
      <c r="R60" s="383" t="s">
        <v>1846</v>
      </c>
      <c r="S60" s="383" t="s">
        <v>1847</v>
      </c>
      <c r="T60" s="381" t="s">
        <v>1799</v>
      </c>
      <c r="U60" s="160" t="s">
        <v>798</v>
      </c>
      <c r="V60" s="160" t="s">
        <v>1848</v>
      </c>
      <c r="W60" s="390" t="s">
        <v>1860</v>
      </c>
    </row>
    <row r="61" spans="1:23" s="62" customFormat="1" ht="90" customHeight="1" x14ac:dyDescent="0.2">
      <c r="A61" s="2904"/>
      <c r="B61" s="166"/>
      <c r="C61" s="166"/>
      <c r="D61" s="230"/>
      <c r="E61" s="166"/>
      <c r="F61" s="167"/>
      <c r="G61" s="160"/>
      <c r="H61" s="166"/>
      <c r="I61" s="160"/>
      <c r="J61" s="160"/>
      <c r="K61" s="160"/>
      <c r="L61" s="160"/>
      <c r="M61" s="160"/>
      <c r="N61" s="160"/>
      <c r="O61" s="160"/>
      <c r="P61" s="167"/>
      <c r="Q61" s="166"/>
      <c r="R61" s="406"/>
      <c r="S61" s="406"/>
      <c r="T61" s="390"/>
      <c r="U61" s="390"/>
      <c r="V61" s="390"/>
      <c r="W61" s="390"/>
    </row>
    <row r="62" spans="1:23" s="62" customFormat="1" x14ac:dyDescent="0.2">
      <c r="A62" s="2836" t="s">
        <v>1861</v>
      </c>
      <c r="B62" s="166"/>
      <c r="C62" s="166" t="s">
        <v>1862</v>
      </c>
      <c r="D62" s="230" t="s">
        <v>1599</v>
      </c>
      <c r="E62" s="166" t="s">
        <v>7</v>
      </c>
      <c r="F62" s="167">
        <v>150000000</v>
      </c>
      <c r="G62" s="160" t="s">
        <v>1863</v>
      </c>
      <c r="H62" s="166" t="s">
        <v>1853</v>
      </c>
      <c r="I62" s="160" t="s">
        <v>1737</v>
      </c>
      <c r="J62" s="160" t="s">
        <v>1830</v>
      </c>
      <c r="K62" s="160" t="s">
        <v>1800</v>
      </c>
      <c r="L62" s="160" t="s">
        <v>1801</v>
      </c>
      <c r="M62" s="160" t="s">
        <v>1843</v>
      </c>
      <c r="N62" s="160" t="s">
        <v>1844</v>
      </c>
      <c r="O62" s="160" t="s">
        <v>1830</v>
      </c>
      <c r="P62" s="167">
        <v>150000000</v>
      </c>
      <c r="Q62" s="166" t="s">
        <v>1830</v>
      </c>
      <c r="R62" s="383" t="s">
        <v>1846</v>
      </c>
      <c r="S62" s="383" t="s">
        <v>1847</v>
      </c>
      <c r="T62" s="381" t="s">
        <v>1799</v>
      </c>
      <c r="U62" s="160" t="s">
        <v>798</v>
      </c>
      <c r="V62" s="160" t="s">
        <v>1848</v>
      </c>
      <c r="W62" s="390" t="s">
        <v>1864</v>
      </c>
    </row>
    <row r="63" spans="1:23" s="62" customFormat="1" ht="20.25" customHeight="1" x14ac:dyDescent="0.2">
      <c r="A63" s="2904"/>
      <c r="B63" s="166"/>
      <c r="C63" s="166"/>
      <c r="D63" s="230"/>
      <c r="E63" s="166"/>
      <c r="F63" s="167"/>
      <c r="G63" s="160"/>
      <c r="H63" s="166"/>
      <c r="I63" s="160"/>
      <c r="J63" s="160"/>
      <c r="K63" s="160"/>
      <c r="L63" s="160"/>
      <c r="M63" s="160"/>
      <c r="N63" s="160"/>
      <c r="O63" s="160"/>
      <c r="P63" s="167"/>
      <c r="Q63" s="166"/>
      <c r="R63" s="406"/>
      <c r="S63" s="406"/>
      <c r="T63" s="390"/>
      <c r="U63" s="390"/>
      <c r="V63" s="390"/>
      <c r="W63" s="390"/>
    </row>
    <row r="64" spans="1:23" s="62" customFormat="1" x14ac:dyDescent="0.2">
      <c r="A64" s="2836" t="s">
        <v>1865</v>
      </c>
      <c r="B64" s="166"/>
      <c r="C64" s="166" t="s">
        <v>1866</v>
      </c>
      <c r="D64" s="230" t="s">
        <v>1599</v>
      </c>
      <c r="E64" s="166" t="s">
        <v>7</v>
      </c>
      <c r="F64" s="167">
        <v>9300000</v>
      </c>
      <c r="G64" s="160" t="s">
        <v>1842</v>
      </c>
      <c r="H64" s="166"/>
      <c r="I64" s="160" t="s">
        <v>1737</v>
      </c>
      <c r="J64" s="160" t="s">
        <v>1830</v>
      </c>
      <c r="K64" s="160" t="s">
        <v>1800</v>
      </c>
      <c r="L64" s="160" t="s">
        <v>1801</v>
      </c>
      <c r="M64" s="160" t="s">
        <v>1843</v>
      </c>
      <c r="N64" s="160" t="s">
        <v>1844</v>
      </c>
      <c r="O64" s="160" t="s">
        <v>1830</v>
      </c>
      <c r="P64" s="167">
        <v>9300000</v>
      </c>
      <c r="Q64" s="166" t="s">
        <v>1830</v>
      </c>
      <c r="R64" s="383" t="s">
        <v>1846</v>
      </c>
      <c r="S64" s="383" t="s">
        <v>1847</v>
      </c>
      <c r="T64" s="381" t="s">
        <v>1799</v>
      </c>
      <c r="U64" s="160" t="s">
        <v>798</v>
      </c>
      <c r="V64" s="160" t="s">
        <v>1848</v>
      </c>
      <c r="W64" s="390" t="s">
        <v>1867</v>
      </c>
    </row>
    <row r="65" spans="1:23" s="62" customFormat="1" ht="35.25" customHeight="1" x14ac:dyDescent="0.2">
      <c r="A65" s="2904"/>
      <c r="B65" s="166"/>
      <c r="C65" s="166"/>
      <c r="D65" s="230"/>
      <c r="E65" s="166"/>
      <c r="F65" s="167"/>
      <c r="G65" s="160"/>
      <c r="H65" s="166"/>
      <c r="I65" s="160"/>
      <c r="J65" s="160"/>
      <c r="K65" s="160"/>
      <c r="L65" s="160"/>
      <c r="M65" s="160"/>
      <c r="N65" s="160"/>
      <c r="O65" s="160"/>
      <c r="P65" s="167"/>
      <c r="Q65" s="166"/>
      <c r="R65" s="406"/>
      <c r="S65" s="406"/>
      <c r="T65" s="390"/>
      <c r="U65" s="390"/>
      <c r="V65" s="390"/>
      <c r="W65" s="390"/>
    </row>
    <row r="66" spans="1:23" s="62" customFormat="1" ht="15.75" thickBot="1" x14ac:dyDescent="0.25">
      <c r="A66" s="1904"/>
      <c r="B66" s="194"/>
      <c r="C66" s="194"/>
      <c r="D66" s="508"/>
      <c r="E66" s="194"/>
      <c r="F66" s="408">
        <v>810300000</v>
      </c>
      <c r="G66" s="160"/>
      <c r="H66" s="194"/>
      <c r="I66" s="194"/>
      <c r="J66" s="194"/>
      <c r="K66" s="194"/>
      <c r="L66" s="194"/>
      <c r="M66" s="194"/>
      <c r="N66" s="194"/>
      <c r="O66" s="194"/>
      <c r="P66" s="408">
        <v>810300000</v>
      </c>
      <c r="Q66" s="194"/>
      <c r="R66" s="409"/>
      <c r="S66" s="409"/>
      <c r="T66" s="410"/>
      <c r="U66" s="410"/>
      <c r="V66" s="410"/>
      <c r="W66" s="408">
        <v>810300000</v>
      </c>
    </row>
    <row r="67" spans="1:23" s="62" customFormat="1" ht="15.75" thickTop="1" x14ac:dyDescent="0.2">
      <c r="A67" s="174" t="s">
        <v>144</v>
      </c>
      <c r="B67" s="176"/>
      <c r="C67" s="176"/>
      <c r="D67" s="507"/>
      <c r="E67" s="176"/>
      <c r="F67" s="173">
        <v>810300000</v>
      </c>
      <c r="G67" s="175"/>
      <c r="H67" s="176"/>
      <c r="I67" s="176"/>
      <c r="J67" s="176"/>
      <c r="K67" s="176"/>
      <c r="L67" s="176"/>
      <c r="M67" s="176"/>
      <c r="N67" s="176"/>
      <c r="O67" s="176"/>
      <c r="P67" s="173">
        <v>810300000</v>
      </c>
      <c r="Q67" s="176"/>
      <c r="R67" s="392"/>
      <c r="S67" s="392"/>
      <c r="T67" s="394"/>
      <c r="U67" s="176"/>
      <c r="V67" s="176"/>
      <c r="W67" s="173">
        <v>810300000</v>
      </c>
    </row>
    <row r="68" spans="1:23" s="62" customFormat="1" x14ac:dyDescent="0.2">
      <c r="A68" s="177"/>
      <c r="B68" s="177"/>
      <c r="C68" s="177"/>
      <c r="D68" s="236"/>
      <c r="E68" s="177"/>
      <c r="F68" s="167"/>
      <c r="G68" s="168"/>
      <c r="H68" s="177"/>
      <c r="I68" s="177"/>
      <c r="J68" s="177"/>
      <c r="K68" s="177"/>
      <c r="L68" s="177"/>
      <c r="M68" s="177"/>
      <c r="N68" s="177"/>
      <c r="O68" s="177"/>
      <c r="P68" s="167"/>
      <c r="Q68" s="177"/>
      <c r="R68" s="76"/>
      <c r="S68" s="76"/>
      <c r="T68" s="71"/>
      <c r="U68" s="177"/>
      <c r="V68" s="177"/>
      <c r="W68" s="167"/>
    </row>
  </sheetData>
  <mergeCells count="37">
    <mergeCell ref="A60:A61"/>
    <mergeCell ref="A62:A63"/>
    <mergeCell ref="A64:A65"/>
    <mergeCell ref="N50:O50"/>
    <mergeCell ref="P50:S50"/>
    <mergeCell ref="T50:W50"/>
    <mergeCell ref="A52:A53"/>
    <mergeCell ref="A55:A56"/>
    <mergeCell ref="A58:A59"/>
    <mergeCell ref="I49:J50"/>
    <mergeCell ref="C50:H50"/>
    <mergeCell ref="L50:M50"/>
    <mergeCell ref="A35:A36"/>
    <mergeCell ref="A37:A38"/>
    <mergeCell ref="A39:A40"/>
    <mergeCell ref="H29:I30"/>
    <mergeCell ref="C30:G30"/>
    <mergeCell ref="K30:L30"/>
    <mergeCell ref="M30:N30"/>
    <mergeCell ref="O30:R30"/>
    <mergeCell ref="A32:A33"/>
    <mergeCell ref="A14:A15"/>
    <mergeCell ref="A16:A17"/>
    <mergeCell ref="A18:A19"/>
    <mergeCell ref="A20:A21"/>
    <mergeCell ref="U3:X3"/>
    <mergeCell ref="Y3:AB3"/>
    <mergeCell ref="A5:A6"/>
    <mergeCell ref="A8:A9"/>
    <mergeCell ref="A10:A11"/>
    <mergeCell ref="N3:R3"/>
    <mergeCell ref="S3:T3"/>
    <mergeCell ref="A12:A13"/>
    <mergeCell ref="H2:I3"/>
    <mergeCell ref="F3:G3"/>
    <mergeCell ref="J3:K3"/>
    <mergeCell ref="L3:M3"/>
  </mergeCells>
  <pageMargins left="0.25" right="0.25" top="0.75" bottom="0.75" header="0.3" footer="0.3"/>
  <pageSetup paperSize="8" scale="80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"/>
  <sheetViews>
    <sheetView topLeftCell="A13" zoomScale="60" zoomScaleNormal="60" workbookViewId="0">
      <selection activeCell="A39" sqref="A39:XFD39"/>
    </sheetView>
  </sheetViews>
  <sheetFormatPr defaultRowHeight="15" x14ac:dyDescent="0.2"/>
  <cols>
    <col min="1" max="1" width="44.5703125" style="205" customWidth="1"/>
    <col min="2" max="2" width="14.28515625" style="205" customWidth="1"/>
    <col min="3" max="3" width="11.5703125" style="205" customWidth="1"/>
    <col min="4" max="4" width="19.7109375" style="205" customWidth="1"/>
    <col min="5" max="5" width="18.5703125" style="205" customWidth="1"/>
    <col min="6" max="6" width="19.140625" style="205" customWidth="1"/>
    <col min="7" max="7" width="14.7109375" style="205" customWidth="1"/>
    <col min="8" max="8" width="12.28515625" style="205" customWidth="1"/>
    <col min="9" max="9" width="16.140625" style="205" customWidth="1"/>
    <col min="10" max="10" width="22.42578125" style="205" customWidth="1"/>
    <col min="11" max="11" width="15" style="205" customWidth="1"/>
    <col min="12" max="12" width="13.28515625" style="205" customWidth="1"/>
    <col min="13" max="13" width="20.5703125" style="205" customWidth="1"/>
    <col min="14" max="14" width="15.28515625" style="205" customWidth="1"/>
    <col min="15" max="15" width="19.140625" style="205" customWidth="1"/>
    <col min="16" max="16" width="17.28515625" style="205" customWidth="1"/>
    <col min="17" max="17" width="20.85546875" style="205" customWidth="1"/>
    <col min="18" max="19" width="20.42578125" style="205" customWidth="1"/>
    <col min="20" max="20" width="11.7109375" style="205" customWidth="1"/>
    <col min="21" max="21" width="18.85546875" style="205" customWidth="1"/>
    <col min="22" max="22" width="16.5703125" style="205" bestFit="1" customWidth="1"/>
    <col min="23" max="23" width="12" style="205" bestFit="1" customWidth="1"/>
    <col min="24" max="24" width="20.42578125" style="205" customWidth="1"/>
    <col min="25" max="25" width="19.7109375" style="205" customWidth="1"/>
    <col min="26" max="16384" width="9.140625" style="205"/>
  </cols>
  <sheetData>
    <row r="1" spans="1:21" s="62" customFormat="1" ht="18.75" x14ac:dyDescent="0.2">
      <c r="A1" s="3214" t="s">
        <v>4363</v>
      </c>
      <c r="B1" s="3214"/>
      <c r="C1" s="3214"/>
      <c r="D1" s="3214"/>
    </row>
    <row r="2" spans="1:21" s="62" customFormat="1" ht="18" x14ac:dyDescent="0.2">
      <c r="A2" s="456" t="s">
        <v>4360</v>
      </c>
      <c r="B2" s="63"/>
      <c r="H2" s="2845" t="s">
        <v>147</v>
      </c>
      <c r="I2" s="2846"/>
      <c r="J2" s="76" t="s">
        <v>509</v>
      </c>
      <c r="K2" s="70"/>
      <c r="L2" s="71"/>
    </row>
    <row r="3" spans="1:21" s="96" customFormat="1" ht="58.5" customHeight="1" x14ac:dyDescent="0.25">
      <c r="A3" s="95" t="s">
        <v>1869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559"/>
    </row>
    <row r="4" spans="1:21" s="96" customFormat="1" ht="85.5" customHeight="1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40" t="s">
        <v>167</v>
      </c>
      <c r="T4" s="1020" t="s">
        <v>168</v>
      </c>
      <c r="U4" s="1020" t="s">
        <v>169</v>
      </c>
    </row>
    <row r="5" spans="1:21" s="62" customFormat="1" ht="19.5" customHeight="1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ht="19.5" customHeigh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9.5" customHeight="1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ht="19.5" customHeight="1" x14ac:dyDescent="0.2">
      <c r="A8" s="3216" t="s">
        <v>1870</v>
      </c>
      <c r="B8" s="160" t="s">
        <v>1871</v>
      </c>
      <c r="C8" s="380" t="s">
        <v>573</v>
      </c>
      <c r="D8" s="380">
        <v>20000000</v>
      </c>
      <c r="E8" s="160" t="s">
        <v>1872</v>
      </c>
      <c r="F8" s="160" t="s">
        <v>1772</v>
      </c>
      <c r="G8" s="160" t="s">
        <v>1772</v>
      </c>
      <c r="H8" s="160" t="s">
        <v>1712</v>
      </c>
      <c r="I8" s="160" t="s">
        <v>297</v>
      </c>
      <c r="J8" s="160" t="s">
        <v>1873</v>
      </c>
      <c r="K8" s="160" t="s">
        <v>1874</v>
      </c>
      <c r="L8" s="160" t="s">
        <v>1875</v>
      </c>
      <c r="M8" s="160" t="s">
        <v>1876</v>
      </c>
      <c r="N8" s="160" t="s">
        <v>297</v>
      </c>
      <c r="O8" s="380">
        <v>20000000</v>
      </c>
      <c r="P8" s="160" t="s">
        <v>297</v>
      </c>
      <c r="Q8" s="160" t="s">
        <v>1877</v>
      </c>
      <c r="R8" s="160" t="s">
        <v>1878</v>
      </c>
      <c r="S8" s="160" t="s">
        <v>338</v>
      </c>
      <c r="T8" s="160" t="s">
        <v>1879</v>
      </c>
      <c r="U8" s="160" t="s">
        <v>1880</v>
      </c>
    </row>
    <row r="9" spans="1:21" s="62" customFormat="1" x14ac:dyDescent="0.2">
      <c r="A9" s="2937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62" customFormat="1" x14ac:dyDescent="0.2">
      <c r="A10" s="384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/>
      <c r="Q10" s="170"/>
      <c r="R10" s="156"/>
      <c r="S10" s="156"/>
      <c r="T10" s="156"/>
      <c r="U10" s="156"/>
    </row>
    <row r="11" spans="1:21" s="62" customFormat="1" ht="19.5" customHeight="1" x14ac:dyDescent="0.2">
      <c r="A11" s="2936" t="s">
        <v>1881</v>
      </c>
      <c r="B11" s="166" t="s">
        <v>1882</v>
      </c>
      <c r="C11" s="167" t="s">
        <v>573</v>
      </c>
      <c r="D11" s="167">
        <v>10000000</v>
      </c>
      <c r="E11" s="160" t="s">
        <v>1872</v>
      </c>
      <c r="F11" s="160" t="s">
        <v>1772</v>
      </c>
      <c r="G11" s="160" t="s">
        <v>1772</v>
      </c>
      <c r="H11" s="160" t="s">
        <v>1712</v>
      </c>
      <c r="I11" s="160" t="s">
        <v>297</v>
      </c>
      <c r="J11" s="160" t="s">
        <v>1873</v>
      </c>
      <c r="K11" s="160" t="s">
        <v>1874</v>
      </c>
      <c r="L11" s="160" t="s">
        <v>1875</v>
      </c>
      <c r="M11" s="160" t="s">
        <v>1876</v>
      </c>
      <c r="N11" s="160" t="s">
        <v>297</v>
      </c>
      <c r="O11" s="167">
        <v>10000000</v>
      </c>
      <c r="P11" s="160" t="s">
        <v>297</v>
      </c>
      <c r="Q11" s="160" t="s">
        <v>1877</v>
      </c>
      <c r="R11" s="160" t="s">
        <v>1878</v>
      </c>
      <c r="S11" s="160" t="s">
        <v>338</v>
      </c>
      <c r="T11" s="160" t="s">
        <v>1879</v>
      </c>
      <c r="U11" s="160" t="s">
        <v>1880</v>
      </c>
    </row>
    <row r="12" spans="1:21" s="62" customFormat="1" x14ac:dyDescent="0.2">
      <c r="A12" s="2937"/>
      <c r="B12" s="166"/>
      <c r="C12" s="167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166"/>
      <c r="T12" s="166"/>
      <c r="U12" s="166"/>
    </row>
    <row r="13" spans="1:21" s="62" customFormat="1" x14ac:dyDescent="0.2">
      <c r="A13" s="384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ht="19.5" customHeight="1" x14ac:dyDescent="0.2">
      <c r="A14" s="2936" t="s">
        <v>1883</v>
      </c>
      <c r="B14" s="166" t="s">
        <v>1884</v>
      </c>
      <c r="C14" s="167" t="s">
        <v>573</v>
      </c>
      <c r="D14" s="167">
        <v>130000000</v>
      </c>
      <c r="E14" s="160" t="s">
        <v>1872</v>
      </c>
      <c r="F14" s="160" t="s">
        <v>1772</v>
      </c>
      <c r="G14" s="160" t="s">
        <v>1772</v>
      </c>
      <c r="H14" s="160" t="s">
        <v>1712</v>
      </c>
      <c r="I14" s="160" t="s">
        <v>297</v>
      </c>
      <c r="J14" s="160" t="s">
        <v>1873</v>
      </c>
      <c r="K14" s="160" t="s">
        <v>1874</v>
      </c>
      <c r="L14" s="160" t="s">
        <v>1875</v>
      </c>
      <c r="M14" s="160" t="s">
        <v>1876</v>
      </c>
      <c r="N14" s="160" t="s">
        <v>297</v>
      </c>
      <c r="O14" s="167">
        <v>130000000</v>
      </c>
      <c r="P14" s="160" t="s">
        <v>297</v>
      </c>
      <c r="Q14" s="160" t="s">
        <v>1877</v>
      </c>
      <c r="R14" s="160" t="s">
        <v>1878</v>
      </c>
      <c r="S14" s="160" t="s">
        <v>338</v>
      </c>
      <c r="T14" s="160" t="s">
        <v>1879</v>
      </c>
      <c r="U14" s="160" t="s">
        <v>1880</v>
      </c>
    </row>
    <row r="15" spans="1:21" s="62" customFormat="1" x14ac:dyDescent="0.2">
      <c r="A15" s="2937"/>
      <c r="B15" s="166"/>
      <c r="C15" s="167"/>
      <c r="D15" s="167"/>
      <c r="E15" s="166"/>
      <c r="F15" s="160"/>
      <c r="G15" s="166"/>
      <c r="H15" s="160"/>
      <c r="I15" s="166"/>
      <c r="J15" s="166"/>
      <c r="K15" s="166"/>
      <c r="L15" s="166"/>
      <c r="M15" s="166"/>
      <c r="N15" s="166"/>
      <c r="O15" s="167"/>
      <c r="P15" s="166"/>
      <c r="Q15" s="166"/>
      <c r="R15" s="166"/>
      <c r="S15" s="166"/>
      <c r="T15" s="166"/>
      <c r="U15" s="166"/>
    </row>
    <row r="16" spans="1:21" s="62" customFormat="1" x14ac:dyDescent="0.2">
      <c r="A16" s="384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56"/>
      <c r="T16" s="156"/>
      <c r="U16" s="156"/>
    </row>
    <row r="17" spans="1:24" s="62" customFormat="1" ht="19.5" customHeight="1" x14ac:dyDescent="0.2">
      <c r="A17" s="2936" t="s">
        <v>1885</v>
      </c>
      <c r="B17" s="166" t="s">
        <v>1886</v>
      </c>
      <c r="C17" s="167" t="s">
        <v>573</v>
      </c>
      <c r="D17" s="167">
        <v>55000000</v>
      </c>
      <c r="E17" s="160" t="s">
        <v>1872</v>
      </c>
      <c r="F17" s="160" t="s">
        <v>1772</v>
      </c>
      <c r="G17" s="160" t="s">
        <v>1772</v>
      </c>
      <c r="H17" s="160" t="s">
        <v>1712</v>
      </c>
      <c r="I17" s="160" t="s">
        <v>297</v>
      </c>
      <c r="J17" s="160" t="s">
        <v>1873</v>
      </c>
      <c r="K17" s="160" t="s">
        <v>1874</v>
      </c>
      <c r="L17" s="160" t="s">
        <v>1875</v>
      </c>
      <c r="M17" s="160" t="s">
        <v>1876</v>
      </c>
      <c r="N17" s="160" t="s">
        <v>297</v>
      </c>
      <c r="O17" s="167">
        <v>55000000</v>
      </c>
      <c r="P17" s="160" t="s">
        <v>297</v>
      </c>
      <c r="Q17" s="160" t="s">
        <v>1877</v>
      </c>
      <c r="R17" s="160" t="s">
        <v>1878</v>
      </c>
      <c r="S17" s="160" t="s">
        <v>338</v>
      </c>
      <c r="T17" s="160" t="s">
        <v>1879</v>
      </c>
      <c r="U17" s="160" t="s">
        <v>1880</v>
      </c>
    </row>
    <row r="18" spans="1:24" s="62" customFormat="1" x14ac:dyDescent="0.2">
      <c r="A18" s="2937"/>
      <c r="B18" s="166"/>
      <c r="C18" s="167"/>
      <c r="D18" s="167"/>
      <c r="E18" s="166"/>
      <c r="F18" s="160"/>
      <c r="G18" s="166"/>
      <c r="H18" s="160"/>
      <c r="I18" s="166"/>
      <c r="J18" s="166"/>
      <c r="K18" s="166"/>
      <c r="L18" s="166"/>
      <c r="M18" s="166"/>
      <c r="N18" s="166"/>
      <c r="O18" s="167"/>
      <c r="P18" s="166"/>
      <c r="Q18" s="166"/>
      <c r="R18" s="166"/>
      <c r="S18" s="166"/>
      <c r="T18" s="166"/>
      <c r="U18" s="166"/>
    </row>
    <row r="19" spans="1:24" s="62" customFormat="1" ht="15.75" thickBot="1" x14ac:dyDescent="0.25">
      <c r="A19" s="156"/>
      <c r="B19" s="156"/>
      <c r="C19" s="402"/>
      <c r="D19" s="402"/>
      <c r="E19" s="460"/>
      <c r="F19" s="156"/>
      <c r="G19" s="156"/>
      <c r="H19" s="156"/>
      <c r="I19" s="156"/>
      <c r="J19" s="169"/>
      <c r="K19" s="169"/>
      <c r="L19" s="156"/>
      <c r="M19" s="156"/>
      <c r="N19" s="156"/>
      <c r="O19" s="402"/>
      <c r="P19" s="156"/>
      <c r="Q19" s="156"/>
      <c r="R19" s="156"/>
      <c r="S19" s="156"/>
      <c r="T19" s="156"/>
      <c r="U19" s="156"/>
    </row>
    <row r="20" spans="1:24" s="62" customFormat="1" ht="19.5" customHeight="1" thickTop="1" x14ac:dyDescent="0.2">
      <c r="A20" s="174" t="s">
        <v>144</v>
      </c>
      <c r="B20" s="176"/>
      <c r="C20" s="173"/>
      <c r="D20" s="173">
        <f>D8+D11+D14+D17</f>
        <v>215000000</v>
      </c>
      <c r="E20" s="153"/>
      <c r="F20" s="175"/>
      <c r="G20" s="176"/>
      <c r="H20" s="175"/>
      <c r="I20" s="176"/>
      <c r="J20" s="176"/>
      <c r="K20" s="176"/>
      <c r="L20" s="176"/>
      <c r="M20" s="176"/>
      <c r="N20" s="176"/>
      <c r="O20" s="173">
        <f>O8+O11+O14+O17</f>
        <v>215000000</v>
      </c>
      <c r="P20" s="176"/>
      <c r="Q20" s="176"/>
      <c r="R20" s="176"/>
      <c r="S20" s="163"/>
      <c r="T20" s="163"/>
      <c r="U20" s="163"/>
      <c r="X20" s="150"/>
    </row>
    <row r="21" spans="1:24" s="62" customFormat="1" ht="19.5" customHeight="1" x14ac:dyDescent="0.2">
      <c r="A21" s="177"/>
      <c r="B21" s="177"/>
      <c r="C21" s="167"/>
      <c r="D21" s="167"/>
      <c r="E21" s="177"/>
      <c r="F21" s="168"/>
      <c r="G21" s="177"/>
      <c r="H21" s="168"/>
      <c r="I21" s="177"/>
      <c r="J21" s="177"/>
      <c r="K21" s="177"/>
      <c r="L21" s="177"/>
      <c r="M21" s="177"/>
      <c r="N21" s="177"/>
      <c r="O21" s="167"/>
      <c r="P21" s="177"/>
      <c r="Q21" s="177"/>
      <c r="R21" s="177"/>
      <c r="S21" s="156"/>
      <c r="T21" s="156"/>
      <c r="U21" s="156"/>
    </row>
    <row r="23" spans="1:24" s="62" customFormat="1" ht="18" x14ac:dyDescent="0.2">
      <c r="A23" s="468" t="s">
        <v>6463</v>
      </c>
      <c r="B23" s="149"/>
    </row>
    <row r="24" spans="1:24" s="62" customFormat="1" ht="18" x14ac:dyDescent="0.2">
      <c r="A24" s="456" t="s">
        <v>4362</v>
      </c>
      <c r="B24" s="63"/>
      <c r="I24" s="2845" t="s">
        <v>147</v>
      </c>
      <c r="J24" s="2846"/>
      <c r="K24" s="76" t="s">
        <v>509</v>
      </c>
      <c r="L24" s="70"/>
      <c r="M24" s="71"/>
    </row>
    <row r="25" spans="1:24" s="62" customFormat="1" ht="81" customHeight="1" x14ac:dyDescent="0.2">
      <c r="A25" s="95" t="s">
        <v>1869</v>
      </c>
      <c r="B25" s="151"/>
      <c r="C25" s="2902" t="s">
        <v>215</v>
      </c>
      <c r="D25" s="2902"/>
      <c r="E25" s="2902"/>
      <c r="F25" s="2902"/>
      <c r="G25" s="2902"/>
      <c r="H25" s="2903"/>
      <c r="I25" s="2847"/>
      <c r="J25" s="2848"/>
      <c r="K25" s="101" t="s">
        <v>150</v>
      </c>
      <c r="L25" s="2902" t="s">
        <v>151</v>
      </c>
      <c r="M25" s="2903"/>
      <c r="N25" s="2909" t="s">
        <v>152</v>
      </c>
      <c r="O25" s="2903"/>
      <c r="P25" s="2909" t="s">
        <v>84</v>
      </c>
      <c r="Q25" s="2902"/>
      <c r="R25" s="2902"/>
      <c r="S25" s="2902"/>
      <c r="T25" s="2902" t="s">
        <v>85</v>
      </c>
      <c r="U25" s="2902"/>
      <c r="V25" s="2902"/>
      <c r="W25" s="2903"/>
    </row>
    <row r="26" spans="1:24" s="458" customFormat="1" ht="60.75" thickBot="1" x14ac:dyDescent="0.3">
      <c r="A26" s="245" t="s">
        <v>512</v>
      </c>
      <c r="B26" s="506" t="s">
        <v>153</v>
      </c>
      <c r="C26" s="451" t="s">
        <v>217</v>
      </c>
      <c r="D26" s="451" t="s">
        <v>218</v>
      </c>
      <c r="E26" s="451" t="s">
        <v>156</v>
      </c>
      <c r="F26" s="451" t="s">
        <v>219</v>
      </c>
      <c r="G26" s="451" t="s">
        <v>220</v>
      </c>
      <c r="H26" s="451" t="s">
        <v>483</v>
      </c>
      <c r="I26" s="437" t="s">
        <v>92</v>
      </c>
      <c r="J26" s="437" t="s">
        <v>685</v>
      </c>
      <c r="K26" s="453" t="s">
        <v>159</v>
      </c>
      <c r="L26" s="453" t="s">
        <v>160</v>
      </c>
      <c r="M26" s="453" t="s">
        <v>161</v>
      </c>
      <c r="N26" s="453" t="s">
        <v>162</v>
      </c>
      <c r="O26" s="437" t="s">
        <v>685</v>
      </c>
      <c r="P26" s="437" t="s">
        <v>4325</v>
      </c>
      <c r="Q26" s="437" t="s">
        <v>104</v>
      </c>
      <c r="R26" s="457" t="s">
        <v>221</v>
      </c>
      <c r="S26" s="1020" t="s">
        <v>166</v>
      </c>
      <c r="T26" s="453" t="s">
        <v>108</v>
      </c>
      <c r="U26" s="453" t="s">
        <v>222</v>
      </c>
      <c r="V26" s="453" t="s">
        <v>223</v>
      </c>
      <c r="W26" s="453" t="s">
        <v>111</v>
      </c>
    </row>
    <row r="27" spans="1:24" s="62" customFormat="1" ht="19.5" customHeight="1" thickTop="1" x14ac:dyDescent="0.2">
      <c r="A27" s="2825" t="s">
        <v>114</v>
      </c>
      <c r="B27" s="459"/>
      <c r="C27" s="160"/>
      <c r="D27" s="160"/>
      <c r="E27" s="160"/>
      <c r="F27" s="380"/>
      <c r="G27" s="160" t="s">
        <v>170</v>
      </c>
      <c r="H27" s="160"/>
      <c r="I27" s="231" t="s">
        <v>171</v>
      </c>
      <c r="J27" s="231" t="s">
        <v>116</v>
      </c>
      <c r="K27" s="231" t="s">
        <v>117</v>
      </c>
      <c r="L27" s="231" t="s">
        <v>1705</v>
      </c>
      <c r="M27" s="231" t="s">
        <v>173</v>
      </c>
      <c r="N27" s="231" t="s">
        <v>171</v>
      </c>
      <c r="O27" s="231" t="s">
        <v>116</v>
      </c>
      <c r="P27" s="160"/>
      <c r="Q27" s="231" t="s">
        <v>225</v>
      </c>
      <c r="R27" s="383" t="s">
        <v>116</v>
      </c>
      <c r="S27" s="672" t="s">
        <v>693</v>
      </c>
      <c r="T27" s="381"/>
      <c r="U27" s="160"/>
      <c r="V27" s="160"/>
      <c r="W27" s="160"/>
    </row>
    <row r="28" spans="1:24" s="62" customFormat="1" ht="19.5" customHeight="1" x14ac:dyDescent="0.2">
      <c r="A28" s="2842"/>
      <c r="B28" s="166"/>
      <c r="C28" s="166"/>
      <c r="D28" s="166"/>
      <c r="E28" s="166"/>
      <c r="F28" s="167"/>
      <c r="G28" s="160" t="s">
        <v>175</v>
      </c>
      <c r="H28" s="166"/>
      <c r="I28" s="160"/>
      <c r="J28" s="166"/>
      <c r="K28" s="166"/>
      <c r="L28" s="166"/>
      <c r="M28" s="166"/>
      <c r="N28" s="166"/>
      <c r="O28" s="166"/>
      <c r="P28" s="167"/>
      <c r="Q28" s="166"/>
      <c r="R28" s="389"/>
      <c r="S28" s="389"/>
      <c r="T28" s="390"/>
      <c r="U28" s="166"/>
      <c r="V28" s="166"/>
      <c r="W28" s="166"/>
    </row>
    <row r="29" spans="1:24" s="62" customFormat="1" ht="33" customHeight="1" thickBot="1" x14ac:dyDescent="0.25">
      <c r="A29" s="500" t="s">
        <v>121</v>
      </c>
      <c r="B29" s="460"/>
      <c r="C29" s="460"/>
      <c r="D29" s="460"/>
      <c r="E29" s="460"/>
      <c r="F29" s="402"/>
      <c r="G29" s="460"/>
      <c r="H29" s="460"/>
      <c r="I29" s="460"/>
      <c r="J29" s="460"/>
      <c r="K29" s="461"/>
      <c r="L29" s="461"/>
      <c r="M29" s="460"/>
      <c r="N29" s="460"/>
      <c r="O29" s="460"/>
      <c r="P29" s="402"/>
      <c r="Q29" s="460"/>
      <c r="R29" s="461"/>
      <c r="S29" s="461"/>
      <c r="T29" s="462"/>
      <c r="U29" s="460"/>
      <c r="V29" s="460"/>
      <c r="W29" s="460"/>
    </row>
    <row r="30" spans="1:24" s="62" customFormat="1" ht="19.5" customHeight="1" x14ac:dyDescent="0.2">
      <c r="A30" s="2834" t="s">
        <v>1887</v>
      </c>
      <c r="B30" s="160" t="s">
        <v>1871</v>
      </c>
      <c r="C30" s="160" t="s">
        <v>1888</v>
      </c>
      <c r="D30" s="160" t="s">
        <v>6</v>
      </c>
      <c r="E30" s="160" t="s">
        <v>7</v>
      </c>
      <c r="F30" s="380">
        <v>10000000</v>
      </c>
      <c r="G30" s="160" t="s">
        <v>1889</v>
      </c>
      <c r="H30" s="160" t="s">
        <v>1890</v>
      </c>
      <c r="I30" s="160" t="s">
        <v>1718</v>
      </c>
      <c r="J30" s="160" t="s">
        <v>297</v>
      </c>
      <c r="K30" s="160" t="s">
        <v>1756</v>
      </c>
      <c r="L30" s="160" t="s">
        <v>1721</v>
      </c>
      <c r="M30" s="160" t="s">
        <v>1835</v>
      </c>
      <c r="N30" s="160" t="s">
        <v>1758</v>
      </c>
      <c r="O30" s="160" t="s">
        <v>297</v>
      </c>
      <c r="P30" s="380">
        <v>10000000</v>
      </c>
      <c r="Q30" s="160" t="s">
        <v>297</v>
      </c>
      <c r="R30" s="383" t="s">
        <v>1891</v>
      </c>
      <c r="S30" s="383" t="s">
        <v>1892</v>
      </c>
      <c r="T30" s="381" t="s">
        <v>338</v>
      </c>
      <c r="U30" s="160" t="s">
        <v>1893</v>
      </c>
      <c r="V30" s="160" t="s">
        <v>1894</v>
      </c>
      <c r="W30" s="160" t="s">
        <v>1895</v>
      </c>
    </row>
    <row r="31" spans="1:24" s="62" customFormat="1" ht="33.75" customHeight="1" x14ac:dyDescent="0.2">
      <c r="A31" s="2904"/>
      <c r="B31" s="166"/>
      <c r="C31" s="166"/>
      <c r="D31" s="166"/>
      <c r="E31" s="166"/>
      <c r="F31" s="167"/>
      <c r="G31" s="160"/>
      <c r="H31" s="166"/>
      <c r="I31" s="160"/>
      <c r="J31" s="160"/>
      <c r="K31" s="160"/>
      <c r="L31" s="160"/>
      <c r="M31" s="160"/>
      <c r="N31" s="160"/>
      <c r="O31" s="160"/>
      <c r="P31" s="380"/>
      <c r="Q31" s="160"/>
      <c r="R31" s="383"/>
      <c r="S31" s="383"/>
      <c r="T31" s="381"/>
      <c r="U31" s="160"/>
      <c r="V31" s="160"/>
      <c r="W31" s="160"/>
    </row>
    <row r="32" spans="1:24" s="62" customFormat="1" x14ac:dyDescent="0.2">
      <c r="A32" s="156"/>
      <c r="B32" s="156"/>
      <c r="C32" s="156"/>
      <c r="D32" s="156"/>
      <c r="E32" s="156"/>
      <c r="F32" s="158"/>
      <c r="G32" s="156"/>
      <c r="H32" s="156"/>
      <c r="I32" s="156"/>
      <c r="J32" s="156"/>
      <c r="K32" s="169"/>
      <c r="L32" s="169"/>
      <c r="M32" s="156"/>
      <c r="N32" s="156"/>
      <c r="O32" s="156"/>
      <c r="P32" s="158"/>
      <c r="Q32" s="156"/>
      <c r="R32" s="169"/>
      <c r="S32" s="169"/>
      <c r="T32" s="172"/>
      <c r="U32" s="156"/>
      <c r="V32" s="156"/>
      <c r="W32" s="156"/>
    </row>
    <row r="33" spans="1:23" s="62" customFormat="1" ht="19.5" customHeight="1" x14ac:dyDescent="0.2">
      <c r="A33" s="2836" t="s">
        <v>1896</v>
      </c>
      <c r="B33" s="166" t="s">
        <v>1882</v>
      </c>
      <c r="C33" s="166" t="s">
        <v>573</v>
      </c>
      <c r="D33" s="160" t="s">
        <v>6</v>
      </c>
      <c r="E33" s="160" t="s">
        <v>7</v>
      </c>
      <c r="F33" s="380">
        <v>10000000</v>
      </c>
      <c r="G33" s="160" t="s">
        <v>1889</v>
      </c>
      <c r="H33" s="160" t="s">
        <v>1890</v>
      </c>
      <c r="I33" s="160" t="s">
        <v>1718</v>
      </c>
      <c r="J33" s="160" t="s">
        <v>297</v>
      </c>
      <c r="K33" s="160" t="s">
        <v>1756</v>
      </c>
      <c r="L33" s="160" t="s">
        <v>1721</v>
      </c>
      <c r="M33" s="160" t="s">
        <v>1835</v>
      </c>
      <c r="N33" s="160" t="s">
        <v>1758</v>
      </c>
      <c r="O33" s="160" t="s">
        <v>297</v>
      </c>
      <c r="P33" s="380">
        <v>10000000</v>
      </c>
      <c r="Q33" s="160" t="s">
        <v>297</v>
      </c>
      <c r="R33" s="383" t="s">
        <v>1891</v>
      </c>
      <c r="S33" s="383" t="s">
        <v>1892</v>
      </c>
      <c r="T33" s="381" t="s">
        <v>338</v>
      </c>
      <c r="U33" s="160" t="s">
        <v>1893</v>
      </c>
      <c r="V33" s="160" t="s">
        <v>1894</v>
      </c>
      <c r="W33" s="160" t="s">
        <v>1895</v>
      </c>
    </row>
    <row r="34" spans="1:23" s="62" customFormat="1" ht="24.75" customHeight="1" x14ac:dyDescent="0.2">
      <c r="A34" s="2904"/>
      <c r="B34" s="166"/>
      <c r="C34" s="166"/>
      <c r="D34" s="166"/>
      <c r="E34" s="166"/>
      <c r="F34" s="167"/>
      <c r="G34" s="160"/>
      <c r="H34" s="166"/>
      <c r="I34" s="160"/>
      <c r="J34" s="166"/>
      <c r="K34" s="166"/>
      <c r="L34" s="166"/>
      <c r="M34" s="166"/>
      <c r="N34" s="166"/>
      <c r="O34" s="166"/>
      <c r="P34" s="167"/>
      <c r="Q34" s="166"/>
      <c r="R34" s="389"/>
      <c r="S34" s="389"/>
      <c r="T34" s="390"/>
      <c r="U34" s="166"/>
      <c r="V34" s="166"/>
      <c r="W34" s="166"/>
    </row>
    <row r="35" spans="1:23" s="62" customFormat="1" x14ac:dyDescent="0.2">
      <c r="A35" s="156"/>
      <c r="B35" s="156"/>
      <c r="C35" s="156"/>
      <c r="D35" s="156"/>
      <c r="E35" s="156"/>
      <c r="F35" s="158"/>
      <c r="G35" s="156"/>
      <c r="H35" s="156"/>
      <c r="I35" s="156"/>
      <c r="J35" s="169"/>
      <c r="K35" s="169"/>
      <c r="L35" s="156"/>
      <c r="M35" s="156"/>
      <c r="N35" s="156"/>
      <c r="O35" s="156"/>
      <c r="P35" s="158"/>
      <c r="Q35" s="156"/>
      <c r="R35" s="169"/>
      <c r="S35" s="169"/>
      <c r="T35" s="172"/>
      <c r="U35" s="156"/>
      <c r="V35" s="156"/>
      <c r="W35" s="156"/>
    </row>
    <row r="36" spans="1:23" s="62" customFormat="1" ht="15.75" thickBot="1" x14ac:dyDescent="0.25">
      <c r="A36" s="407"/>
      <c r="B36" s="194"/>
      <c r="C36" s="194"/>
      <c r="D36" s="194"/>
      <c r="E36" s="194"/>
      <c r="F36" s="408"/>
      <c r="G36" s="160"/>
      <c r="H36" s="194"/>
      <c r="I36" s="194"/>
      <c r="J36" s="194"/>
      <c r="K36" s="194"/>
      <c r="L36" s="194"/>
      <c r="M36" s="194"/>
      <c r="N36" s="194"/>
      <c r="O36" s="194"/>
      <c r="P36" s="408"/>
      <c r="Q36" s="194"/>
      <c r="R36" s="409"/>
      <c r="S36" s="409"/>
      <c r="T36" s="410"/>
      <c r="U36" s="410"/>
      <c r="V36" s="410"/>
      <c r="W36" s="408"/>
    </row>
    <row r="37" spans="1:23" s="62" customFormat="1" ht="19.5" customHeight="1" thickTop="1" x14ac:dyDescent="0.2">
      <c r="A37" s="174" t="s">
        <v>144</v>
      </c>
      <c r="B37" s="176"/>
      <c r="C37" s="176"/>
      <c r="D37" s="176"/>
      <c r="E37" s="176"/>
      <c r="F37" s="173">
        <f>F30+F33</f>
        <v>20000000</v>
      </c>
      <c r="G37" s="175"/>
      <c r="H37" s="176"/>
      <c r="I37" s="176"/>
      <c r="J37" s="176"/>
      <c r="K37" s="176"/>
      <c r="L37" s="176"/>
      <c r="M37" s="176"/>
      <c r="N37" s="176"/>
      <c r="O37" s="176"/>
      <c r="P37" s="173"/>
      <c r="Q37" s="176"/>
      <c r="R37" s="392"/>
      <c r="S37" s="392"/>
      <c r="T37" s="394"/>
      <c r="U37" s="176"/>
      <c r="V37" s="176"/>
      <c r="W37" s="173"/>
    </row>
    <row r="38" spans="1:23" s="62" customFormat="1" ht="19.5" customHeight="1" x14ac:dyDescent="0.2">
      <c r="A38" s="177"/>
      <c r="B38" s="177"/>
      <c r="C38" s="177"/>
      <c r="D38" s="177"/>
      <c r="E38" s="177"/>
      <c r="F38" s="167"/>
      <c r="G38" s="168"/>
      <c r="H38" s="177"/>
      <c r="I38" s="177"/>
      <c r="J38" s="177"/>
      <c r="K38" s="177"/>
      <c r="L38" s="177"/>
      <c r="M38" s="177"/>
      <c r="N38" s="177"/>
      <c r="O38" s="177"/>
      <c r="P38" s="167"/>
      <c r="Q38" s="177"/>
      <c r="R38" s="76"/>
      <c r="S38" s="76"/>
      <c r="T38" s="71"/>
      <c r="U38" s="177"/>
      <c r="V38" s="177"/>
      <c r="W38" s="167"/>
    </row>
  </sheetData>
  <mergeCells count="20">
    <mergeCell ref="T25:W25"/>
    <mergeCell ref="A27:A28"/>
    <mergeCell ref="A30:A31"/>
    <mergeCell ref="L25:M25"/>
    <mergeCell ref="A1:D1"/>
    <mergeCell ref="A33:A34"/>
    <mergeCell ref="I24:J25"/>
    <mergeCell ref="C25:H25"/>
    <mergeCell ref="O3:R3"/>
    <mergeCell ref="A5:A6"/>
    <mergeCell ref="H2:I3"/>
    <mergeCell ref="C3:G3"/>
    <mergeCell ref="K3:L3"/>
    <mergeCell ref="M3:N3"/>
    <mergeCell ref="A8:A9"/>
    <mergeCell ref="A11:A12"/>
    <mergeCell ref="A14:A15"/>
    <mergeCell ref="A17:A18"/>
    <mergeCell ref="N25:O25"/>
    <mergeCell ref="P25:S25"/>
  </mergeCells>
  <pageMargins left="0.25" right="0.25" top="0.75" bottom="0.75" header="0.3" footer="0.3"/>
  <pageSetup paperSize="8" scale="80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"/>
  <sheetViews>
    <sheetView zoomScale="62" zoomScaleNormal="62" workbookViewId="0">
      <selection activeCell="D11" sqref="D11"/>
    </sheetView>
  </sheetViews>
  <sheetFormatPr defaultRowHeight="15" x14ac:dyDescent="0.2"/>
  <cols>
    <col min="1" max="1" width="44.28515625" style="205" customWidth="1"/>
    <col min="2" max="2" width="21.28515625" style="205" customWidth="1"/>
    <col min="3" max="3" width="18.5703125" style="205" bestFit="1" customWidth="1"/>
    <col min="4" max="4" width="20.42578125" style="205" customWidth="1"/>
    <col min="5" max="5" width="20.85546875" style="205" customWidth="1"/>
    <col min="6" max="6" width="19.140625" style="205" customWidth="1"/>
    <col min="7" max="7" width="19.7109375" style="205" customWidth="1"/>
    <col min="8" max="8" width="17.85546875" style="205" customWidth="1"/>
    <col min="9" max="9" width="22.7109375" style="205" customWidth="1"/>
    <col min="10" max="10" width="26.42578125" style="205" customWidth="1"/>
    <col min="11" max="11" width="20.85546875" style="205" customWidth="1"/>
    <col min="12" max="12" width="26.7109375" style="205" customWidth="1"/>
    <col min="13" max="13" width="21.42578125" style="205" customWidth="1"/>
    <col min="14" max="14" width="18.140625" style="205" customWidth="1"/>
    <col min="15" max="15" width="20.140625" style="205" customWidth="1"/>
    <col min="16" max="16" width="19" style="205" customWidth="1"/>
    <col min="17" max="17" width="20.7109375" style="205" customWidth="1"/>
    <col min="18" max="18" width="17.7109375" style="205" customWidth="1"/>
    <col min="19" max="19" width="16.85546875" style="205" customWidth="1"/>
    <col min="20" max="20" width="20" style="205" customWidth="1"/>
    <col min="21" max="21" width="18.42578125" style="205" customWidth="1"/>
    <col min="22" max="22" width="20.7109375" style="205" customWidth="1"/>
    <col min="23" max="23" width="18" style="205" customWidth="1"/>
    <col min="24" max="24" width="15.85546875" style="205" customWidth="1"/>
    <col min="25" max="25" width="16.85546875" style="205" bestFit="1" customWidth="1"/>
    <col min="26" max="26" width="16.7109375" style="205" bestFit="1" customWidth="1"/>
    <col min="27" max="27" width="13.42578125" style="205" bestFit="1" customWidth="1"/>
    <col min="28" max="28" width="18.85546875" style="205" customWidth="1"/>
    <col min="29" max="29" width="18.28515625" style="205" bestFit="1" customWidth="1"/>
    <col min="30" max="30" width="32.7109375" style="205" customWidth="1"/>
    <col min="31" max="31" width="26.85546875" style="205" customWidth="1"/>
    <col min="32" max="32" width="29.140625" style="205" customWidth="1"/>
    <col min="33" max="16384" width="9.140625" style="205"/>
  </cols>
  <sheetData>
    <row r="1" spans="1:28" s="62" customFormat="1" ht="18.75" x14ac:dyDescent="0.2">
      <c r="A1" s="552" t="s">
        <v>4366</v>
      </c>
      <c r="B1" s="552"/>
      <c r="C1" s="552"/>
      <c r="H1" s="61"/>
      <c r="T1" s="61"/>
      <c r="U1" s="61"/>
      <c r="V1" s="61"/>
      <c r="Z1" s="61"/>
    </row>
    <row r="2" spans="1:28" s="62" customFormat="1" ht="15" customHeight="1" x14ac:dyDescent="0.2">
      <c r="A2" s="3062" t="s">
        <v>4365</v>
      </c>
      <c r="B2" s="3062"/>
      <c r="C2" s="3062"/>
      <c r="D2" s="538"/>
      <c r="E2" s="538"/>
      <c r="F2" s="538"/>
      <c r="G2" s="469"/>
      <c r="H2" s="2845" t="s">
        <v>77</v>
      </c>
      <c r="I2" s="2846"/>
      <c r="R2" s="61"/>
      <c r="S2" s="61"/>
      <c r="T2" s="61"/>
    </row>
    <row r="3" spans="1:28" s="96" customFormat="1" ht="30" x14ac:dyDescent="0.2">
      <c r="A3" s="95" t="s">
        <v>1897</v>
      </c>
      <c r="B3" s="65"/>
      <c r="C3" s="87" t="s">
        <v>79</v>
      </c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083"/>
      <c r="P3" s="3083"/>
      <c r="Q3" s="3083"/>
      <c r="R3" s="3084"/>
      <c r="S3" s="2902"/>
      <c r="T3" s="2903"/>
      <c r="U3" s="2837" t="s">
        <v>84</v>
      </c>
      <c r="V3" s="2841"/>
      <c r="W3" s="2841"/>
      <c r="X3" s="2838"/>
      <c r="Y3" s="2909" t="s">
        <v>85</v>
      </c>
      <c r="Z3" s="2902"/>
      <c r="AA3" s="2902"/>
      <c r="AB3" s="2903"/>
    </row>
    <row r="4" spans="1:28" s="96" customFormat="1" ht="60" customHeight="1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3" t="s">
        <v>1788</v>
      </c>
      <c r="F4" s="453" t="s">
        <v>92</v>
      </c>
      <c r="G4" s="437" t="s">
        <v>685</v>
      </c>
      <c r="H4" s="453" t="s">
        <v>94</v>
      </c>
      <c r="I4" s="451" t="s">
        <v>95</v>
      </c>
      <c r="J4" s="453" t="s">
        <v>96</v>
      </c>
      <c r="K4" s="437" t="s">
        <v>685</v>
      </c>
      <c r="L4" s="451" t="s">
        <v>98</v>
      </c>
      <c r="M4" s="451" t="s">
        <v>99</v>
      </c>
      <c r="N4" s="453" t="s">
        <v>100</v>
      </c>
      <c r="O4" s="453" t="s">
        <v>1789</v>
      </c>
      <c r="P4" s="453" t="s">
        <v>1790</v>
      </c>
      <c r="Q4" s="453" t="s">
        <v>102</v>
      </c>
      <c r="R4" s="437" t="s">
        <v>4330</v>
      </c>
      <c r="S4" s="453" t="s">
        <v>96</v>
      </c>
      <c r="T4" s="437" t="s">
        <v>103</v>
      </c>
      <c r="U4" s="453" t="s">
        <v>105</v>
      </c>
      <c r="V4" s="453" t="s">
        <v>1791</v>
      </c>
      <c r="W4" s="453" t="s">
        <v>1792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</row>
    <row r="5" spans="1:28" s="62" customFormat="1" ht="15.75" thickTop="1" x14ac:dyDescent="0.2">
      <c r="A5" s="2825" t="s">
        <v>114</v>
      </c>
      <c r="B5" s="459"/>
      <c r="C5" s="459"/>
      <c r="D5" s="495"/>
      <c r="E5" s="459"/>
      <c r="F5" s="496" t="s">
        <v>1793</v>
      </c>
      <c r="G5" s="497" t="s">
        <v>117</v>
      </c>
      <c r="H5" s="496" t="s">
        <v>117</v>
      </c>
      <c r="I5" s="496" t="s">
        <v>117</v>
      </c>
      <c r="J5" s="459"/>
      <c r="K5" s="498" t="s">
        <v>117</v>
      </c>
      <c r="L5" s="497" t="s">
        <v>1794</v>
      </c>
      <c r="M5" s="497" t="s">
        <v>687</v>
      </c>
      <c r="N5" s="497" t="s">
        <v>693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1795</v>
      </c>
      <c r="W5" s="499"/>
      <c r="X5" s="497" t="s">
        <v>693</v>
      </c>
      <c r="Y5" s="160"/>
      <c r="Z5" s="160"/>
      <c r="AA5" s="160"/>
      <c r="AB5" s="160"/>
    </row>
    <row r="6" spans="1:28" s="62" customFormat="1" x14ac:dyDescent="0.2">
      <c r="A6" s="2826"/>
      <c r="B6" s="166"/>
      <c r="C6" s="166"/>
      <c r="D6" s="167"/>
      <c r="E6" s="166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167"/>
      <c r="V6" s="390"/>
      <c r="W6" s="390"/>
      <c r="X6" s="166"/>
      <c r="Y6" s="166"/>
      <c r="Z6" s="166"/>
      <c r="AA6" s="166"/>
      <c r="AB6" s="166"/>
    </row>
    <row r="7" spans="1:28" s="62" customFormat="1" ht="15.75" thickBot="1" x14ac:dyDescent="0.25">
      <c r="A7" s="500" t="s">
        <v>121</v>
      </c>
      <c r="B7" s="460"/>
      <c r="C7" s="460"/>
      <c r="D7" s="402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402"/>
      <c r="V7" s="460"/>
      <c r="W7" s="460"/>
      <c r="X7" s="460"/>
      <c r="Y7" s="460"/>
      <c r="Z7" s="460"/>
      <c r="AA7" s="460"/>
      <c r="AB7" s="460"/>
    </row>
    <row r="8" spans="1:28" s="62" customFormat="1" ht="30" x14ac:dyDescent="0.2">
      <c r="A8" s="2834" t="s">
        <v>1898</v>
      </c>
      <c r="B8" s="186" t="s">
        <v>1899</v>
      </c>
      <c r="C8" s="160" t="s">
        <v>1900</v>
      </c>
      <c r="D8" s="157">
        <v>17000000</v>
      </c>
      <c r="E8" s="160"/>
      <c r="F8" s="160" t="s">
        <v>1901</v>
      </c>
      <c r="G8" s="383" t="s">
        <v>297</v>
      </c>
      <c r="H8" s="383" t="s">
        <v>1738</v>
      </c>
      <c r="I8" s="383" t="s">
        <v>1739</v>
      </c>
      <c r="J8" s="160" t="s">
        <v>1720</v>
      </c>
      <c r="K8" s="381" t="s">
        <v>297</v>
      </c>
      <c r="L8" s="160" t="s">
        <v>1902</v>
      </c>
      <c r="M8" s="160" t="s">
        <v>1903</v>
      </c>
      <c r="N8" s="160" t="s">
        <v>1904</v>
      </c>
      <c r="O8" s="160" t="s">
        <v>297</v>
      </c>
      <c r="P8" s="160" t="s">
        <v>1905</v>
      </c>
      <c r="Q8" s="160" t="s">
        <v>1906</v>
      </c>
      <c r="R8" s="160" t="s">
        <v>1907</v>
      </c>
      <c r="S8" s="381" t="s">
        <v>1908</v>
      </c>
      <c r="T8" s="160" t="s">
        <v>297</v>
      </c>
      <c r="U8" s="157">
        <v>17000000</v>
      </c>
      <c r="V8" s="381" t="s">
        <v>682</v>
      </c>
      <c r="W8" s="381" t="s">
        <v>1738</v>
      </c>
      <c r="X8" s="160" t="s">
        <v>1909</v>
      </c>
      <c r="Y8" s="160" t="s">
        <v>338</v>
      </c>
      <c r="Z8" s="160" t="s">
        <v>1910</v>
      </c>
      <c r="AA8" s="160" t="s">
        <v>1911</v>
      </c>
      <c r="AB8" s="157">
        <v>17000000</v>
      </c>
    </row>
    <row r="9" spans="1:28" s="62" customFormat="1" x14ac:dyDescent="0.2">
      <c r="A9" s="3082"/>
      <c r="B9" s="166"/>
      <c r="C9" s="166"/>
      <c r="D9" s="167"/>
      <c r="E9" s="166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167"/>
      <c r="V9" s="390"/>
      <c r="W9" s="390"/>
      <c r="X9" s="166"/>
      <c r="Y9" s="160"/>
      <c r="Z9" s="160"/>
      <c r="AA9" s="160"/>
      <c r="AB9" s="167"/>
    </row>
    <row r="10" spans="1:28" s="62" customFormat="1" x14ac:dyDescent="0.2">
      <c r="A10" s="156"/>
      <c r="B10" s="156"/>
      <c r="C10" s="156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72"/>
      <c r="T10" s="156"/>
      <c r="U10" s="158"/>
      <c r="V10" s="156"/>
      <c r="W10" s="156"/>
      <c r="X10" s="156"/>
      <c r="Y10" s="156"/>
      <c r="Z10" s="156"/>
      <c r="AA10" s="156"/>
      <c r="AB10" s="158"/>
    </row>
    <row r="11" spans="1:28" s="62" customFormat="1" x14ac:dyDescent="0.2">
      <c r="A11" s="2836" t="s">
        <v>1912</v>
      </c>
      <c r="B11" s="2813" t="s">
        <v>1899</v>
      </c>
      <c r="C11" s="160" t="s">
        <v>1900</v>
      </c>
      <c r="D11" s="157">
        <v>7500000</v>
      </c>
      <c r="E11" s="166"/>
      <c r="F11" s="160" t="s">
        <v>1901</v>
      </c>
      <c r="G11" s="383" t="s">
        <v>297</v>
      </c>
      <c r="H11" s="383" t="s">
        <v>1738</v>
      </c>
      <c r="I11" s="383" t="s">
        <v>1739</v>
      </c>
      <c r="J11" s="160" t="s">
        <v>1720</v>
      </c>
      <c r="K11" s="381" t="s">
        <v>297</v>
      </c>
      <c r="L11" s="160" t="s">
        <v>1902</v>
      </c>
      <c r="M11" s="160" t="s">
        <v>1903</v>
      </c>
      <c r="N11" s="160" t="s">
        <v>1904</v>
      </c>
      <c r="O11" s="160" t="s">
        <v>297</v>
      </c>
      <c r="P11" s="160" t="s">
        <v>1905</v>
      </c>
      <c r="Q11" s="160" t="s">
        <v>1906</v>
      </c>
      <c r="R11" s="160" t="s">
        <v>1907</v>
      </c>
      <c r="S11" s="381" t="s">
        <v>1908</v>
      </c>
      <c r="T11" s="160" t="s">
        <v>297</v>
      </c>
      <c r="U11" s="157">
        <v>7500000</v>
      </c>
      <c r="V11" s="381" t="s">
        <v>682</v>
      </c>
      <c r="W11" s="381" t="s">
        <v>1738</v>
      </c>
      <c r="X11" s="160" t="s">
        <v>1909</v>
      </c>
      <c r="Y11" s="160" t="s">
        <v>338</v>
      </c>
      <c r="Z11" s="160" t="s">
        <v>1910</v>
      </c>
      <c r="AA11" s="160" t="s">
        <v>1911</v>
      </c>
      <c r="AB11" s="157">
        <v>7500000</v>
      </c>
    </row>
    <row r="12" spans="1:28" s="62" customFormat="1" x14ac:dyDescent="0.2">
      <c r="A12" s="3082"/>
      <c r="B12" s="2953"/>
      <c r="C12" s="166"/>
      <c r="D12" s="167"/>
      <c r="E12" s="166"/>
      <c r="F12" s="166"/>
      <c r="G12" s="389"/>
      <c r="H12" s="389"/>
      <c r="I12" s="389"/>
      <c r="J12" s="166"/>
      <c r="K12" s="390"/>
      <c r="L12" s="166"/>
      <c r="M12" s="166"/>
      <c r="N12" s="166"/>
      <c r="O12" s="166"/>
      <c r="P12" s="166"/>
      <c r="Q12" s="166"/>
      <c r="R12" s="166"/>
      <c r="S12" s="390"/>
      <c r="T12" s="166"/>
      <c r="U12" s="167"/>
      <c r="V12" s="390"/>
      <c r="W12" s="390"/>
      <c r="X12" s="166"/>
      <c r="Y12" s="166"/>
      <c r="Z12" s="166"/>
      <c r="AA12" s="166"/>
      <c r="AB12" s="167"/>
    </row>
    <row r="13" spans="1:28" s="62" customFormat="1" x14ac:dyDescent="0.2">
      <c r="A13" s="156"/>
      <c r="B13" s="156"/>
      <c r="C13" s="156"/>
      <c r="D13" s="158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72"/>
      <c r="T13" s="156"/>
      <c r="U13" s="158"/>
      <c r="V13" s="156"/>
      <c r="W13" s="156"/>
      <c r="X13" s="156"/>
      <c r="Y13" s="156"/>
      <c r="Z13" s="156"/>
      <c r="AA13" s="156"/>
      <c r="AB13" s="158"/>
    </row>
    <row r="14" spans="1:28" s="62" customFormat="1" x14ac:dyDescent="0.2">
      <c r="A14" s="2836" t="s">
        <v>1913</v>
      </c>
      <c r="B14" s="2813" t="s">
        <v>1899</v>
      </c>
      <c r="C14" s="166" t="s">
        <v>1599</v>
      </c>
      <c r="D14" s="157">
        <v>3500000</v>
      </c>
      <c r="E14" s="166"/>
      <c r="F14" s="160" t="s">
        <v>1901</v>
      </c>
      <c r="G14" s="383" t="s">
        <v>297</v>
      </c>
      <c r="H14" s="383" t="s">
        <v>1738</v>
      </c>
      <c r="I14" s="383" t="s">
        <v>1739</v>
      </c>
      <c r="J14" s="160" t="s">
        <v>1720</v>
      </c>
      <c r="K14" s="381" t="s">
        <v>297</v>
      </c>
      <c r="L14" s="160" t="s">
        <v>1902</v>
      </c>
      <c r="M14" s="160" t="s">
        <v>1903</v>
      </c>
      <c r="N14" s="160" t="s">
        <v>1904</v>
      </c>
      <c r="O14" s="160" t="s">
        <v>297</v>
      </c>
      <c r="P14" s="160" t="s">
        <v>1905</v>
      </c>
      <c r="Q14" s="160" t="s">
        <v>1906</v>
      </c>
      <c r="R14" s="160" t="s">
        <v>1907</v>
      </c>
      <c r="S14" s="381" t="s">
        <v>1908</v>
      </c>
      <c r="T14" s="160" t="s">
        <v>297</v>
      </c>
      <c r="U14" s="157">
        <v>3500000</v>
      </c>
      <c r="V14" s="381" t="s">
        <v>682</v>
      </c>
      <c r="W14" s="381" t="s">
        <v>1738</v>
      </c>
      <c r="X14" s="160" t="s">
        <v>1909</v>
      </c>
      <c r="Y14" s="160" t="s">
        <v>338</v>
      </c>
      <c r="Z14" s="160" t="s">
        <v>1910</v>
      </c>
      <c r="AA14" s="160" t="s">
        <v>1911</v>
      </c>
      <c r="AB14" s="157">
        <v>3500000</v>
      </c>
    </row>
    <row r="15" spans="1:28" s="62" customFormat="1" x14ac:dyDescent="0.2">
      <c r="A15" s="3082"/>
      <c r="B15" s="3217"/>
      <c r="C15" s="166"/>
      <c r="D15" s="167"/>
      <c r="E15" s="166"/>
      <c r="F15" s="166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167"/>
      <c r="V15" s="390"/>
      <c r="W15" s="390"/>
      <c r="X15" s="166"/>
      <c r="Y15" s="390"/>
      <c r="Z15" s="390"/>
      <c r="AA15" s="390"/>
      <c r="AB15" s="167"/>
    </row>
    <row r="16" spans="1:28" s="62" customFormat="1" x14ac:dyDescent="0.2">
      <c r="A16" s="156"/>
      <c r="B16" s="156"/>
      <c r="C16" s="156"/>
      <c r="D16" s="158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72"/>
      <c r="T16" s="156"/>
      <c r="U16" s="158"/>
      <c r="V16" s="156"/>
      <c r="W16" s="156"/>
      <c r="X16" s="156"/>
      <c r="Y16" s="156"/>
      <c r="Z16" s="156"/>
      <c r="AA16" s="156"/>
      <c r="AB16" s="158"/>
    </row>
    <row r="17" spans="1:28" s="62" customFormat="1" x14ac:dyDescent="0.2">
      <c r="A17" s="2836" t="s">
        <v>1914</v>
      </c>
      <c r="B17" s="2813" t="s">
        <v>1899</v>
      </c>
      <c r="C17" s="160" t="s">
        <v>1900</v>
      </c>
      <c r="D17" s="157">
        <v>5000000</v>
      </c>
      <c r="E17" s="166"/>
      <c r="F17" s="160" t="s">
        <v>1901</v>
      </c>
      <c r="G17" s="383" t="s">
        <v>297</v>
      </c>
      <c r="H17" s="383" t="s">
        <v>1738</v>
      </c>
      <c r="I17" s="383" t="s">
        <v>1739</v>
      </c>
      <c r="J17" s="160" t="s">
        <v>1720</v>
      </c>
      <c r="K17" s="381" t="s">
        <v>297</v>
      </c>
      <c r="L17" s="160" t="s">
        <v>1902</v>
      </c>
      <c r="M17" s="160" t="s">
        <v>1903</v>
      </c>
      <c r="N17" s="160" t="s">
        <v>1904</v>
      </c>
      <c r="O17" s="160" t="s">
        <v>297</v>
      </c>
      <c r="P17" s="160" t="s">
        <v>1905</v>
      </c>
      <c r="Q17" s="160" t="s">
        <v>1906</v>
      </c>
      <c r="R17" s="160" t="s">
        <v>1907</v>
      </c>
      <c r="S17" s="381" t="s">
        <v>1908</v>
      </c>
      <c r="T17" s="160" t="s">
        <v>297</v>
      </c>
      <c r="U17" s="157">
        <v>5000000</v>
      </c>
      <c r="V17" s="381" t="s">
        <v>682</v>
      </c>
      <c r="W17" s="381" t="s">
        <v>1738</v>
      </c>
      <c r="X17" s="160" t="s">
        <v>1909</v>
      </c>
      <c r="Y17" s="160" t="s">
        <v>338</v>
      </c>
      <c r="Z17" s="160" t="s">
        <v>1910</v>
      </c>
      <c r="AA17" s="160" t="s">
        <v>1911</v>
      </c>
      <c r="AB17" s="157">
        <v>5000000</v>
      </c>
    </row>
    <row r="18" spans="1:28" s="62" customFormat="1" x14ac:dyDescent="0.2">
      <c r="A18" s="3082"/>
      <c r="B18" s="3217"/>
      <c r="C18" s="166"/>
      <c r="D18" s="167"/>
      <c r="E18" s="166"/>
      <c r="F18" s="166"/>
      <c r="G18" s="389"/>
      <c r="H18" s="389"/>
      <c r="I18" s="389"/>
      <c r="J18" s="166"/>
      <c r="K18" s="390"/>
      <c r="L18" s="166"/>
      <c r="M18" s="166"/>
      <c r="N18" s="166"/>
      <c r="O18" s="166"/>
      <c r="P18" s="166"/>
      <c r="Q18" s="166"/>
      <c r="R18" s="166"/>
      <c r="S18" s="390"/>
      <c r="T18" s="166"/>
      <c r="U18" s="167"/>
      <c r="V18" s="390"/>
      <c r="W18" s="390"/>
      <c r="X18" s="166"/>
      <c r="Y18" s="390"/>
      <c r="Z18" s="390"/>
      <c r="AA18" s="390"/>
      <c r="AB18" s="167"/>
    </row>
    <row r="19" spans="1:28" s="62" customFormat="1" x14ac:dyDescent="0.2">
      <c r="A19" s="156"/>
      <c r="B19" s="156"/>
      <c r="C19" s="156"/>
      <c r="D19" s="158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72"/>
      <c r="T19" s="156"/>
      <c r="U19" s="158"/>
      <c r="V19" s="156"/>
      <c r="W19" s="156"/>
      <c r="X19" s="156"/>
      <c r="Y19" s="156"/>
      <c r="Z19" s="156"/>
      <c r="AA19" s="156"/>
      <c r="AB19" s="158"/>
    </row>
    <row r="20" spans="1:28" s="62" customFormat="1" x14ac:dyDescent="0.2">
      <c r="A20" s="2836" t="s">
        <v>1915</v>
      </c>
      <c r="B20" s="2813" t="s">
        <v>1899</v>
      </c>
      <c r="C20" s="166" t="s">
        <v>1599</v>
      </c>
      <c r="D20" s="164">
        <v>2880000</v>
      </c>
      <c r="E20" s="166"/>
      <c r="F20" s="160" t="s">
        <v>1901</v>
      </c>
      <c r="G20" s="383" t="s">
        <v>297</v>
      </c>
      <c r="H20" s="383" t="s">
        <v>1738</v>
      </c>
      <c r="I20" s="383" t="s">
        <v>1739</v>
      </c>
      <c r="J20" s="160" t="s">
        <v>1720</v>
      </c>
      <c r="K20" s="381" t="s">
        <v>297</v>
      </c>
      <c r="L20" s="160" t="s">
        <v>1902</v>
      </c>
      <c r="M20" s="160" t="s">
        <v>1903</v>
      </c>
      <c r="N20" s="160" t="s">
        <v>1904</v>
      </c>
      <c r="O20" s="160" t="s">
        <v>297</v>
      </c>
      <c r="P20" s="160" t="s">
        <v>1905</v>
      </c>
      <c r="Q20" s="160" t="s">
        <v>1906</v>
      </c>
      <c r="R20" s="160" t="s">
        <v>1907</v>
      </c>
      <c r="S20" s="381" t="s">
        <v>1908</v>
      </c>
      <c r="T20" s="160" t="s">
        <v>297</v>
      </c>
      <c r="U20" s="164">
        <v>2880000</v>
      </c>
      <c r="V20" s="381" t="s">
        <v>682</v>
      </c>
      <c r="W20" s="381" t="s">
        <v>1738</v>
      </c>
      <c r="X20" s="160" t="s">
        <v>1909</v>
      </c>
      <c r="Y20" s="160" t="s">
        <v>338</v>
      </c>
      <c r="Z20" s="160" t="s">
        <v>1910</v>
      </c>
      <c r="AA20" s="160" t="s">
        <v>1911</v>
      </c>
      <c r="AB20" s="164">
        <v>2880000</v>
      </c>
    </row>
    <row r="21" spans="1:28" s="62" customFormat="1" x14ac:dyDescent="0.2">
      <c r="A21" s="3082"/>
      <c r="B21" s="3217"/>
      <c r="C21" s="166"/>
      <c r="D21" s="167"/>
      <c r="E21" s="166"/>
      <c r="F21" s="166"/>
      <c r="G21" s="389"/>
      <c r="H21" s="389"/>
      <c r="I21" s="389"/>
      <c r="J21" s="166"/>
      <c r="K21" s="390"/>
      <c r="L21" s="166"/>
      <c r="M21" s="166"/>
      <c r="N21" s="166"/>
      <c r="O21" s="166"/>
      <c r="P21" s="166"/>
      <c r="Q21" s="166"/>
      <c r="R21" s="166"/>
      <c r="S21" s="390"/>
      <c r="T21" s="166"/>
      <c r="U21" s="167"/>
      <c r="V21" s="390"/>
      <c r="W21" s="390"/>
      <c r="X21" s="166"/>
      <c r="Y21" s="390"/>
      <c r="Z21" s="390"/>
      <c r="AA21" s="390"/>
      <c r="AB21" s="167"/>
    </row>
    <row r="22" spans="1:28" s="62" customFormat="1" x14ac:dyDescent="0.2">
      <c r="A22" s="156"/>
      <c r="B22" s="156"/>
      <c r="C22" s="156"/>
      <c r="D22" s="158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72"/>
      <c r="T22" s="156"/>
      <c r="U22" s="158"/>
      <c r="V22" s="156"/>
      <c r="W22" s="156"/>
      <c r="X22" s="156"/>
      <c r="Y22" s="156"/>
      <c r="Z22" s="156"/>
      <c r="AA22" s="156"/>
      <c r="AB22" s="158"/>
    </row>
    <row r="23" spans="1:28" s="62" customFormat="1" x14ac:dyDescent="0.2">
      <c r="A23" s="2836" t="s">
        <v>1916</v>
      </c>
      <c r="B23" s="2813" t="s">
        <v>1899</v>
      </c>
      <c r="C23" s="166" t="s">
        <v>1599</v>
      </c>
      <c r="D23" s="157">
        <v>7500000</v>
      </c>
      <c r="E23" s="166"/>
      <c r="F23" s="160" t="s">
        <v>1901</v>
      </c>
      <c r="G23" s="383" t="s">
        <v>297</v>
      </c>
      <c r="H23" s="383" t="s">
        <v>1738</v>
      </c>
      <c r="I23" s="383" t="s">
        <v>1739</v>
      </c>
      <c r="J23" s="160" t="s">
        <v>1720</v>
      </c>
      <c r="K23" s="381" t="s">
        <v>297</v>
      </c>
      <c r="L23" s="160" t="s">
        <v>1902</v>
      </c>
      <c r="M23" s="160" t="s">
        <v>1903</v>
      </c>
      <c r="N23" s="160" t="s">
        <v>1904</v>
      </c>
      <c r="O23" s="160" t="s">
        <v>297</v>
      </c>
      <c r="P23" s="160" t="s">
        <v>1905</v>
      </c>
      <c r="Q23" s="160" t="s">
        <v>1906</v>
      </c>
      <c r="R23" s="160" t="s">
        <v>1907</v>
      </c>
      <c r="S23" s="381" t="s">
        <v>1908</v>
      </c>
      <c r="T23" s="160" t="s">
        <v>297</v>
      </c>
      <c r="U23" s="157">
        <v>7500000</v>
      </c>
      <c r="V23" s="381" t="s">
        <v>682</v>
      </c>
      <c r="W23" s="381" t="s">
        <v>1738</v>
      </c>
      <c r="X23" s="160" t="s">
        <v>1909</v>
      </c>
      <c r="Y23" s="160" t="s">
        <v>338</v>
      </c>
      <c r="Z23" s="160" t="s">
        <v>1910</v>
      </c>
      <c r="AA23" s="160" t="s">
        <v>1911</v>
      </c>
      <c r="AB23" s="157">
        <v>7500000</v>
      </c>
    </row>
    <row r="24" spans="1:28" s="62" customFormat="1" x14ac:dyDescent="0.2">
      <c r="A24" s="3082"/>
      <c r="B24" s="3217"/>
      <c r="C24" s="166"/>
      <c r="D24" s="167"/>
      <c r="E24" s="166"/>
      <c r="F24" s="166"/>
      <c r="G24" s="389"/>
      <c r="H24" s="389"/>
      <c r="I24" s="389"/>
      <c r="J24" s="166"/>
      <c r="K24" s="390"/>
      <c r="L24" s="166"/>
      <c r="M24" s="166"/>
      <c r="N24" s="166"/>
      <c r="O24" s="166"/>
      <c r="P24" s="166"/>
      <c r="Q24" s="166"/>
      <c r="R24" s="166"/>
      <c r="S24" s="390"/>
      <c r="T24" s="166"/>
      <c r="U24" s="167"/>
      <c r="V24" s="390"/>
      <c r="W24" s="390"/>
      <c r="X24" s="166"/>
      <c r="Y24" s="390"/>
      <c r="Z24" s="390"/>
      <c r="AA24" s="390"/>
      <c r="AB24" s="167"/>
    </row>
    <row r="25" spans="1:28" s="62" customFormat="1" ht="15.75" thickBot="1" x14ac:dyDescent="0.25">
      <c r="A25" s="156"/>
      <c r="B25" s="156"/>
      <c r="C25" s="156"/>
      <c r="D25" s="158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72"/>
      <c r="T25" s="156"/>
      <c r="U25" s="158"/>
      <c r="V25" s="156"/>
      <c r="W25" s="156"/>
      <c r="X25" s="156"/>
      <c r="Y25" s="156"/>
      <c r="Z25" s="156"/>
      <c r="AA25" s="156"/>
      <c r="AB25" s="156"/>
    </row>
    <row r="26" spans="1:28" s="62" customFormat="1" ht="15.75" thickTop="1" x14ac:dyDescent="0.2">
      <c r="A26" s="174" t="s">
        <v>144</v>
      </c>
      <c r="B26" s="176"/>
      <c r="C26" s="176"/>
      <c r="D26" s="173">
        <f>D8+D11+D14+D17+D20+D23</f>
        <v>43380000</v>
      </c>
      <c r="E26" s="176"/>
      <c r="F26" s="176"/>
      <c r="G26" s="176"/>
      <c r="H26" s="176"/>
      <c r="I26" s="176"/>
      <c r="J26" s="176"/>
      <c r="K26" s="394"/>
      <c r="L26" s="176"/>
      <c r="M26" s="176"/>
      <c r="N26" s="176"/>
      <c r="O26" s="176"/>
      <c r="P26" s="176"/>
      <c r="Q26" s="176"/>
      <c r="R26" s="176"/>
      <c r="S26" s="504"/>
      <c r="T26" s="153"/>
      <c r="U26" s="173">
        <f>U8+U11+U14+U17+U20+U23</f>
        <v>43380000</v>
      </c>
      <c r="V26" s="176"/>
      <c r="W26" s="176"/>
      <c r="X26" s="176"/>
      <c r="Y26" s="176"/>
      <c r="Z26" s="176"/>
      <c r="AA26" s="176"/>
      <c r="AB26" s="173">
        <f>AB8+AB11+AB14+AB17+AB20+AB23</f>
        <v>43380000</v>
      </c>
    </row>
    <row r="27" spans="1:28" s="62" customFormat="1" x14ac:dyDescent="0.2">
      <c r="A27" s="177"/>
      <c r="B27" s="177"/>
      <c r="C27" s="177"/>
      <c r="D27" s="167"/>
      <c r="E27" s="177"/>
      <c r="F27" s="177"/>
      <c r="G27" s="177"/>
      <c r="H27" s="177"/>
      <c r="I27" s="177"/>
      <c r="J27" s="177"/>
      <c r="K27" s="71"/>
      <c r="L27" s="177"/>
      <c r="M27" s="177"/>
      <c r="N27" s="177"/>
      <c r="O27" s="177"/>
      <c r="P27" s="177"/>
      <c r="Q27" s="177"/>
      <c r="R27" s="177"/>
      <c r="S27" s="71"/>
      <c r="T27" s="177"/>
      <c r="U27" s="167"/>
      <c r="V27" s="177"/>
      <c r="W27" s="177"/>
      <c r="X27" s="177"/>
      <c r="Y27" s="177"/>
      <c r="Z27" s="177"/>
      <c r="AA27" s="177"/>
      <c r="AB27" s="167"/>
    </row>
    <row r="28" spans="1:28" s="62" customFormat="1" x14ac:dyDescent="0.2">
      <c r="A28" s="152" t="s">
        <v>145</v>
      </c>
      <c r="R28" s="61"/>
      <c r="S28" s="61"/>
      <c r="T28" s="61"/>
    </row>
    <row r="32" spans="1:28" s="62" customFormat="1" ht="18" x14ac:dyDescent="0.25">
      <c r="A32" s="468" t="s">
        <v>1918</v>
      </c>
      <c r="B32" s="149"/>
      <c r="C32" s="1255"/>
      <c r="S32" s="61"/>
    </row>
    <row r="33" spans="1:21" s="62" customFormat="1" ht="18" x14ac:dyDescent="0.2">
      <c r="A33" s="3023" t="s">
        <v>4364</v>
      </c>
      <c r="B33" s="3023"/>
      <c r="C33" s="538"/>
      <c r="D33" s="538"/>
      <c r="E33" s="538"/>
      <c r="F33" s="538"/>
      <c r="G33" s="1025"/>
      <c r="H33" s="2845" t="s">
        <v>147</v>
      </c>
      <c r="I33" s="2846"/>
      <c r="J33" s="76" t="s">
        <v>509</v>
      </c>
      <c r="K33" s="70"/>
      <c r="L33" s="71"/>
      <c r="S33" s="61"/>
    </row>
    <row r="34" spans="1:21" s="96" customFormat="1" ht="30" x14ac:dyDescent="0.25">
      <c r="A34" s="95" t="s">
        <v>1919</v>
      </c>
      <c r="B34" s="65"/>
      <c r="C34" s="2909" t="s">
        <v>149</v>
      </c>
      <c r="D34" s="2902"/>
      <c r="E34" s="2902"/>
      <c r="F34" s="2902"/>
      <c r="G34" s="2903"/>
      <c r="H34" s="2847"/>
      <c r="I34" s="2848"/>
      <c r="J34" s="101" t="s">
        <v>150</v>
      </c>
      <c r="K34" s="2902" t="s">
        <v>151</v>
      </c>
      <c r="L34" s="2903"/>
      <c r="M34" s="2909" t="s">
        <v>152</v>
      </c>
      <c r="N34" s="2903"/>
      <c r="P34" s="2902"/>
      <c r="Q34" s="2902"/>
      <c r="R34" s="2902"/>
      <c r="S34" s="493"/>
      <c r="T34" s="558" t="s">
        <v>85</v>
      </c>
      <c r="U34" s="559"/>
    </row>
    <row r="35" spans="1:21" s="96" customFormat="1" ht="45.75" thickBot="1" x14ac:dyDescent="0.3">
      <c r="A35" s="470" t="s">
        <v>512</v>
      </c>
      <c r="B35" s="453" t="s">
        <v>153</v>
      </c>
      <c r="C35" s="453" t="s">
        <v>154</v>
      </c>
      <c r="D35" s="453" t="s">
        <v>155</v>
      </c>
      <c r="E35" s="453" t="s">
        <v>156</v>
      </c>
      <c r="F35" s="453" t="s">
        <v>220</v>
      </c>
      <c r="G35" s="451" t="s">
        <v>483</v>
      </c>
      <c r="H35" s="437" t="s">
        <v>92</v>
      </c>
      <c r="I35" s="437" t="s">
        <v>685</v>
      </c>
      <c r="J35" s="453" t="s">
        <v>159</v>
      </c>
      <c r="K35" s="453" t="s">
        <v>160</v>
      </c>
      <c r="L35" s="453" t="s">
        <v>161</v>
      </c>
      <c r="M35" s="453" t="s">
        <v>162</v>
      </c>
      <c r="N35" s="437" t="s">
        <v>685</v>
      </c>
      <c r="O35" s="453" t="s">
        <v>91</v>
      </c>
      <c r="P35" s="437" t="s">
        <v>104</v>
      </c>
      <c r="Q35" s="437" t="s">
        <v>165</v>
      </c>
      <c r="R35" s="457" t="s">
        <v>166</v>
      </c>
      <c r="S35" s="735" t="s">
        <v>167</v>
      </c>
      <c r="T35" s="101" t="s">
        <v>168</v>
      </c>
      <c r="U35" s="101" t="s">
        <v>169</v>
      </c>
    </row>
    <row r="36" spans="1:21" s="62" customFormat="1" ht="15.75" thickTop="1" x14ac:dyDescent="0.2">
      <c r="A36" s="2825" t="s">
        <v>114</v>
      </c>
      <c r="B36" s="160"/>
      <c r="C36" s="380"/>
      <c r="D36" s="380"/>
      <c r="E36" s="160"/>
      <c r="F36" s="160" t="s">
        <v>170</v>
      </c>
      <c r="G36" s="160"/>
      <c r="H36" s="160" t="s">
        <v>171</v>
      </c>
      <c r="I36" s="160" t="s">
        <v>116</v>
      </c>
      <c r="J36" s="160" t="s">
        <v>117</v>
      </c>
      <c r="K36" s="231" t="s">
        <v>1705</v>
      </c>
      <c r="L36" s="231" t="s">
        <v>173</v>
      </c>
      <c r="M36" s="231" t="s">
        <v>171</v>
      </c>
      <c r="N36" s="231" t="s">
        <v>116</v>
      </c>
      <c r="O36" s="165" t="s">
        <v>27</v>
      </c>
      <c r="P36" s="231" t="s">
        <v>117</v>
      </c>
      <c r="Q36" s="231" t="s">
        <v>116</v>
      </c>
      <c r="R36" s="231" t="s">
        <v>693</v>
      </c>
      <c r="S36" s="160"/>
      <c r="T36" s="160"/>
      <c r="U36" s="160"/>
    </row>
    <row r="37" spans="1:21" s="62" customFormat="1" x14ac:dyDescent="0.2">
      <c r="A37" s="2842"/>
      <c r="B37" s="166"/>
      <c r="C37" s="167"/>
      <c r="D37" s="167"/>
      <c r="E37" s="166"/>
      <c r="F37" s="160" t="s">
        <v>175</v>
      </c>
      <c r="G37" s="166"/>
      <c r="H37" s="160"/>
      <c r="I37" s="166"/>
      <c r="J37" s="166"/>
      <c r="K37" s="166"/>
      <c r="L37" s="166"/>
      <c r="M37" s="166"/>
      <c r="N37" s="166"/>
      <c r="O37" s="168" t="s">
        <v>31</v>
      </c>
      <c r="P37" s="166"/>
      <c r="Q37" s="166"/>
      <c r="R37" s="166"/>
      <c r="S37" s="160"/>
      <c r="T37" s="160"/>
      <c r="U37" s="160"/>
    </row>
    <row r="38" spans="1:21" s="62" customFormat="1" ht="15.75" thickBot="1" x14ac:dyDescent="0.25">
      <c r="A38" s="500" t="s">
        <v>121</v>
      </c>
      <c r="B38" s="460"/>
      <c r="C38" s="402"/>
      <c r="D38" s="402"/>
      <c r="E38" s="460"/>
      <c r="F38" s="460"/>
      <c r="G38" s="460"/>
      <c r="H38" s="460"/>
      <c r="I38" s="460"/>
      <c r="J38" s="461"/>
      <c r="K38" s="461"/>
      <c r="L38" s="460"/>
      <c r="M38" s="460"/>
      <c r="N38" s="460"/>
      <c r="O38" s="460"/>
      <c r="P38" s="460"/>
      <c r="Q38" s="460"/>
      <c r="R38" s="460"/>
      <c r="S38" s="460"/>
      <c r="T38" s="460"/>
      <c r="U38" s="460"/>
    </row>
    <row r="39" spans="1:21" s="62" customFormat="1" x14ac:dyDescent="0.2">
      <c r="A39" s="2834" t="s">
        <v>1920</v>
      </c>
      <c r="B39" s="160" t="s">
        <v>1921</v>
      </c>
      <c r="C39" s="157">
        <v>275000</v>
      </c>
      <c r="D39" s="164">
        <f>+B39*C39</f>
        <v>19250000</v>
      </c>
      <c r="E39" s="2829" t="s">
        <v>1899</v>
      </c>
      <c r="F39" s="160" t="s">
        <v>1772</v>
      </c>
      <c r="G39" s="160" t="s">
        <v>1772</v>
      </c>
      <c r="H39" s="160" t="s">
        <v>117</v>
      </c>
      <c r="I39" s="160" t="s">
        <v>117</v>
      </c>
      <c r="J39" s="160" t="s">
        <v>117</v>
      </c>
      <c r="K39" s="160" t="s">
        <v>117</v>
      </c>
      <c r="L39" s="160" t="s">
        <v>1793</v>
      </c>
      <c r="M39" s="160" t="s">
        <v>117</v>
      </c>
      <c r="N39" s="160" t="s">
        <v>117</v>
      </c>
      <c r="O39" s="165" t="s">
        <v>27</v>
      </c>
      <c r="P39" s="160"/>
      <c r="Q39" s="160"/>
      <c r="R39" s="160"/>
      <c r="S39" s="160"/>
      <c r="T39" s="160"/>
      <c r="U39" s="160"/>
    </row>
    <row r="40" spans="1:21" s="62" customFormat="1" x14ac:dyDescent="0.2">
      <c r="A40" s="2904"/>
      <c r="B40" s="166"/>
      <c r="C40" s="167"/>
      <c r="D40" s="167"/>
      <c r="E40" s="3218"/>
      <c r="F40" s="160"/>
      <c r="G40" s="166"/>
      <c r="H40" s="160"/>
      <c r="I40" s="166"/>
      <c r="J40" s="166"/>
      <c r="K40" s="166"/>
      <c r="L40" s="166"/>
      <c r="M40" s="166"/>
      <c r="N40" s="166"/>
      <c r="O40" s="168" t="s">
        <v>31</v>
      </c>
      <c r="P40" s="166"/>
      <c r="Q40" s="166"/>
      <c r="R40" s="166"/>
      <c r="S40" s="166"/>
      <c r="T40" s="166"/>
      <c r="U40" s="166"/>
    </row>
    <row r="41" spans="1:21" s="62" customFormat="1" ht="30" x14ac:dyDescent="0.2">
      <c r="A41" s="156"/>
      <c r="B41" s="156"/>
      <c r="C41" s="158"/>
      <c r="D41" s="158"/>
      <c r="E41" s="156"/>
      <c r="F41" s="156"/>
      <c r="G41" s="156"/>
      <c r="H41" s="156"/>
      <c r="I41" s="156"/>
      <c r="J41" s="169"/>
      <c r="K41" s="169"/>
      <c r="L41" s="156"/>
      <c r="M41" s="156"/>
      <c r="N41" s="156"/>
      <c r="O41" s="156"/>
      <c r="P41" s="170" t="s">
        <v>707</v>
      </c>
      <c r="Q41" s="170"/>
      <c r="R41" s="156"/>
      <c r="S41" s="156"/>
      <c r="T41" s="156"/>
      <c r="U41" s="156"/>
    </row>
    <row r="42" spans="1:21" s="62" customFormat="1" x14ac:dyDescent="0.2">
      <c r="A42" s="2836" t="s">
        <v>1922</v>
      </c>
      <c r="B42" s="166" t="s">
        <v>1042</v>
      </c>
      <c r="C42" s="157">
        <v>1350000</v>
      </c>
      <c r="D42" s="167">
        <f>+B42*C42</f>
        <v>4050000</v>
      </c>
      <c r="E42" s="2813" t="s">
        <v>1923</v>
      </c>
      <c r="F42" s="160" t="s">
        <v>117</v>
      </c>
      <c r="G42" s="166"/>
      <c r="H42" s="160" t="s">
        <v>117</v>
      </c>
      <c r="I42" s="160" t="s">
        <v>117</v>
      </c>
      <c r="J42" s="160" t="s">
        <v>117</v>
      </c>
      <c r="K42" s="160" t="s">
        <v>117</v>
      </c>
      <c r="L42" s="160" t="s">
        <v>1793</v>
      </c>
      <c r="M42" s="160" t="s">
        <v>117</v>
      </c>
      <c r="N42" s="160" t="s">
        <v>117</v>
      </c>
      <c r="O42" s="168" t="s">
        <v>27</v>
      </c>
      <c r="P42" s="166"/>
      <c r="Q42" s="166"/>
      <c r="R42" s="166"/>
      <c r="S42" s="166"/>
      <c r="T42" s="166"/>
      <c r="U42" s="166"/>
    </row>
    <row r="43" spans="1:21" s="62" customFormat="1" x14ac:dyDescent="0.2">
      <c r="A43" s="2904"/>
      <c r="B43" s="166"/>
      <c r="C43" s="167"/>
      <c r="D43" s="167"/>
      <c r="E43" s="2814"/>
      <c r="F43" s="160"/>
      <c r="G43" s="166"/>
      <c r="H43" s="160"/>
      <c r="I43" s="166"/>
      <c r="J43" s="166"/>
      <c r="K43" s="166"/>
      <c r="L43" s="166"/>
      <c r="M43" s="166"/>
      <c r="N43" s="166"/>
      <c r="O43" s="168" t="s">
        <v>31</v>
      </c>
      <c r="P43" s="166"/>
      <c r="Q43" s="166"/>
      <c r="R43" s="166"/>
      <c r="S43" s="166"/>
      <c r="T43" s="166"/>
      <c r="U43" s="166"/>
    </row>
    <row r="44" spans="1:21" s="62" customFormat="1" ht="15.75" thickBot="1" x14ac:dyDescent="0.25">
      <c r="A44" s="156"/>
      <c r="B44" s="156"/>
      <c r="C44" s="158"/>
      <c r="D44" s="158"/>
      <c r="E44" s="156"/>
      <c r="F44" s="156"/>
      <c r="G44" s="156"/>
      <c r="H44" s="156"/>
      <c r="I44" s="156"/>
      <c r="J44" s="169"/>
      <c r="K44" s="169"/>
      <c r="L44" s="156"/>
      <c r="M44" s="156"/>
      <c r="N44" s="156"/>
      <c r="O44" s="156"/>
      <c r="P44" s="156"/>
      <c r="Q44" s="156"/>
      <c r="R44" s="156"/>
      <c r="S44" s="156"/>
      <c r="T44" s="156"/>
      <c r="U44" s="156"/>
    </row>
    <row r="45" spans="1:21" s="62" customFormat="1" x14ac:dyDescent="0.2">
      <c r="A45" s="2836" t="s">
        <v>1924</v>
      </c>
      <c r="B45" s="166" t="s">
        <v>1925</v>
      </c>
      <c r="C45" s="157">
        <v>12000000</v>
      </c>
      <c r="D45" s="157">
        <v>12000000</v>
      </c>
      <c r="E45" s="2829" t="s">
        <v>1899</v>
      </c>
      <c r="F45" s="160" t="s">
        <v>117</v>
      </c>
      <c r="G45" s="166"/>
      <c r="H45" s="160" t="s">
        <v>117</v>
      </c>
      <c r="I45" s="160" t="s">
        <v>117</v>
      </c>
      <c r="J45" s="160" t="s">
        <v>117</v>
      </c>
      <c r="K45" s="160" t="s">
        <v>117</v>
      </c>
      <c r="L45" s="160" t="s">
        <v>1793</v>
      </c>
      <c r="M45" s="160" t="s">
        <v>117</v>
      </c>
      <c r="N45" s="160" t="s">
        <v>117</v>
      </c>
      <c r="O45" s="168" t="s">
        <v>27</v>
      </c>
      <c r="P45" s="166"/>
      <c r="Q45" s="166"/>
      <c r="R45" s="166"/>
      <c r="S45" s="166"/>
      <c r="T45" s="166"/>
      <c r="U45" s="166"/>
    </row>
    <row r="46" spans="1:21" s="62" customFormat="1" x14ac:dyDescent="0.2">
      <c r="A46" s="2904"/>
      <c r="B46" s="166"/>
      <c r="C46" s="167"/>
      <c r="D46" s="167"/>
      <c r="E46" s="3218"/>
      <c r="F46" s="160"/>
      <c r="G46" s="166"/>
      <c r="H46" s="160"/>
      <c r="I46" s="166"/>
      <c r="J46" s="166"/>
      <c r="K46" s="166"/>
      <c r="L46" s="166"/>
      <c r="M46" s="166"/>
      <c r="N46" s="166"/>
      <c r="O46" s="168" t="s">
        <v>31</v>
      </c>
      <c r="P46" s="166"/>
      <c r="Q46" s="166"/>
      <c r="R46" s="166"/>
      <c r="S46" s="166"/>
      <c r="T46" s="166"/>
      <c r="U46" s="166"/>
    </row>
    <row r="47" spans="1:21" s="62" customFormat="1" ht="15.75" thickBot="1" x14ac:dyDescent="0.25">
      <c r="A47" s="156"/>
      <c r="B47" s="156"/>
      <c r="C47" s="158"/>
      <c r="D47" s="158"/>
      <c r="E47" s="156"/>
      <c r="F47" s="156"/>
      <c r="G47" s="156"/>
      <c r="H47" s="156"/>
      <c r="I47" s="156"/>
      <c r="J47" s="169"/>
      <c r="K47" s="169"/>
      <c r="L47" s="156"/>
      <c r="M47" s="156"/>
      <c r="N47" s="156"/>
      <c r="O47" s="156"/>
      <c r="P47" s="156"/>
      <c r="Q47" s="156"/>
      <c r="R47" s="156"/>
      <c r="S47" s="156"/>
      <c r="T47" s="156"/>
      <c r="U47" s="156"/>
    </row>
    <row r="48" spans="1:21" s="62" customFormat="1" x14ac:dyDescent="0.2">
      <c r="A48" s="2836" t="s">
        <v>1926</v>
      </c>
      <c r="B48" s="166" t="s">
        <v>1026</v>
      </c>
      <c r="C48" s="157">
        <v>8500000</v>
      </c>
      <c r="D48" s="167">
        <f>+B48*C48</f>
        <v>8500000</v>
      </c>
      <c r="E48" s="2829" t="s">
        <v>1899</v>
      </c>
      <c r="F48" s="160" t="s">
        <v>117</v>
      </c>
      <c r="G48" s="166"/>
      <c r="H48" s="160" t="s">
        <v>117</v>
      </c>
      <c r="I48" s="160" t="s">
        <v>117</v>
      </c>
      <c r="J48" s="160" t="s">
        <v>117</v>
      </c>
      <c r="K48" s="160" t="s">
        <v>117</v>
      </c>
      <c r="L48" s="160" t="s">
        <v>1793</v>
      </c>
      <c r="M48" s="160" t="s">
        <v>117</v>
      </c>
      <c r="N48" s="160" t="s">
        <v>117</v>
      </c>
      <c r="O48" s="168" t="s">
        <v>27</v>
      </c>
      <c r="P48" s="166"/>
      <c r="Q48" s="166"/>
      <c r="R48" s="166"/>
      <c r="S48" s="166"/>
      <c r="T48" s="166"/>
      <c r="U48" s="166"/>
    </row>
    <row r="49" spans="1:21" s="62" customFormat="1" x14ac:dyDescent="0.2">
      <c r="A49" s="2904"/>
      <c r="B49" s="166"/>
      <c r="C49" s="167"/>
      <c r="D49" s="167"/>
      <c r="E49" s="3218"/>
      <c r="F49" s="160"/>
      <c r="G49" s="166"/>
      <c r="H49" s="160"/>
      <c r="I49" s="166"/>
      <c r="J49" s="166"/>
      <c r="K49" s="166"/>
      <c r="L49" s="166"/>
      <c r="M49" s="166"/>
      <c r="N49" s="166"/>
      <c r="O49" s="168" t="s">
        <v>31</v>
      </c>
      <c r="P49" s="166"/>
      <c r="Q49" s="166"/>
      <c r="R49" s="166"/>
      <c r="S49" s="166"/>
      <c r="T49" s="166"/>
      <c r="U49" s="166"/>
    </row>
    <row r="50" spans="1:21" s="62" customFormat="1" ht="15.75" thickBot="1" x14ac:dyDescent="0.25">
      <c r="A50" s="156"/>
      <c r="B50" s="156"/>
      <c r="C50" s="158"/>
      <c r="D50" s="158"/>
      <c r="E50" s="156"/>
      <c r="F50" s="156"/>
      <c r="G50" s="156"/>
      <c r="H50" s="156"/>
      <c r="I50" s="156"/>
      <c r="J50" s="169"/>
      <c r="K50" s="169"/>
      <c r="L50" s="156"/>
      <c r="M50" s="156"/>
      <c r="N50" s="156"/>
      <c r="O50" s="156"/>
      <c r="P50" s="156"/>
      <c r="Q50" s="156"/>
      <c r="R50" s="156"/>
      <c r="S50" s="156"/>
      <c r="T50" s="156"/>
      <c r="U50" s="156"/>
    </row>
    <row r="51" spans="1:21" s="62" customFormat="1" x14ac:dyDescent="0.2">
      <c r="A51" s="2836" t="s">
        <v>1927</v>
      </c>
      <c r="B51" s="166" t="s">
        <v>1928</v>
      </c>
      <c r="C51" s="157">
        <v>295000</v>
      </c>
      <c r="D51" s="167">
        <f>+B51*C51</f>
        <v>11800000</v>
      </c>
      <c r="E51" s="2829" t="s">
        <v>1899</v>
      </c>
      <c r="F51" s="160" t="s">
        <v>117</v>
      </c>
      <c r="G51" s="166"/>
      <c r="H51" s="160" t="s">
        <v>117</v>
      </c>
      <c r="I51" s="160" t="s">
        <v>117</v>
      </c>
      <c r="J51" s="160" t="s">
        <v>117</v>
      </c>
      <c r="K51" s="160" t="s">
        <v>117</v>
      </c>
      <c r="L51" s="160" t="s">
        <v>1793</v>
      </c>
      <c r="M51" s="160" t="s">
        <v>117</v>
      </c>
      <c r="N51" s="160" t="s">
        <v>117</v>
      </c>
      <c r="O51" s="168" t="s">
        <v>27</v>
      </c>
      <c r="P51" s="166"/>
      <c r="Q51" s="166"/>
      <c r="R51" s="166"/>
      <c r="S51" s="166"/>
      <c r="T51" s="166"/>
      <c r="U51" s="166"/>
    </row>
    <row r="52" spans="1:21" s="62" customFormat="1" x14ac:dyDescent="0.2">
      <c r="A52" s="2904"/>
      <c r="B52" s="166"/>
      <c r="C52" s="167"/>
      <c r="D52" s="167"/>
      <c r="E52" s="3218"/>
      <c r="F52" s="160"/>
      <c r="G52" s="166"/>
      <c r="H52" s="160"/>
      <c r="I52" s="166"/>
      <c r="J52" s="166"/>
      <c r="K52" s="166"/>
      <c r="L52" s="166"/>
      <c r="M52" s="166"/>
      <c r="N52" s="166"/>
      <c r="O52" s="168" t="s">
        <v>31</v>
      </c>
      <c r="P52" s="166"/>
      <c r="Q52" s="166"/>
      <c r="R52" s="166"/>
      <c r="S52" s="166"/>
      <c r="T52" s="166"/>
      <c r="U52" s="166"/>
    </row>
    <row r="53" spans="1:21" s="62" customFormat="1" x14ac:dyDescent="0.2">
      <c r="A53" s="156"/>
      <c r="B53" s="156"/>
      <c r="C53" s="158"/>
      <c r="D53" s="158"/>
      <c r="E53" s="156"/>
      <c r="F53" s="156"/>
      <c r="G53" s="156"/>
      <c r="H53" s="156"/>
      <c r="I53" s="156"/>
      <c r="J53" s="169"/>
      <c r="K53" s="169"/>
      <c r="L53" s="156"/>
      <c r="M53" s="156"/>
      <c r="N53" s="156"/>
      <c r="O53" s="156"/>
      <c r="P53" s="156"/>
      <c r="Q53" s="156"/>
      <c r="R53" s="156"/>
      <c r="S53" s="156"/>
      <c r="T53" s="156"/>
      <c r="U53" s="156"/>
    </row>
    <row r="54" spans="1:21" s="62" customFormat="1" x14ac:dyDescent="0.2">
      <c r="A54" s="2836" t="s">
        <v>1929</v>
      </c>
      <c r="B54" s="166" t="s">
        <v>1042</v>
      </c>
      <c r="C54" s="157">
        <v>550000</v>
      </c>
      <c r="D54" s="167">
        <f>+B54*C54</f>
        <v>1650000</v>
      </c>
      <c r="E54" s="2813" t="s">
        <v>1923</v>
      </c>
      <c r="F54" s="160" t="s">
        <v>117</v>
      </c>
      <c r="G54" s="166"/>
      <c r="H54" s="160" t="s">
        <v>117</v>
      </c>
      <c r="I54" s="160" t="s">
        <v>117</v>
      </c>
      <c r="J54" s="160" t="s">
        <v>117</v>
      </c>
      <c r="K54" s="160" t="s">
        <v>117</v>
      </c>
      <c r="L54" s="160" t="s">
        <v>1793</v>
      </c>
      <c r="M54" s="160" t="s">
        <v>117</v>
      </c>
      <c r="N54" s="160" t="s">
        <v>117</v>
      </c>
      <c r="O54" s="168" t="s">
        <v>27</v>
      </c>
      <c r="P54" s="166"/>
      <c r="Q54" s="166"/>
      <c r="R54" s="166"/>
      <c r="S54" s="166"/>
      <c r="T54" s="166"/>
      <c r="U54" s="166"/>
    </row>
    <row r="55" spans="1:21" s="62" customFormat="1" x14ac:dyDescent="0.2">
      <c r="A55" s="2904"/>
      <c r="B55" s="166"/>
      <c r="C55" s="167"/>
      <c r="D55" s="167"/>
      <c r="E55" s="2814"/>
      <c r="F55" s="160"/>
      <c r="G55" s="166"/>
      <c r="H55" s="160"/>
      <c r="I55" s="166"/>
      <c r="J55" s="166"/>
      <c r="K55" s="166"/>
      <c r="L55" s="166"/>
      <c r="M55" s="166"/>
      <c r="N55" s="166"/>
      <c r="O55" s="168" t="s">
        <v>31</v>
      </c>
      <c r="P55" s="166"/>
      <c r="Q55" s="166"/>
      <c r="R55" s="166"/>
      <c r="S55" s="166"/>
      <c r="T55" s="166"/>
      <c r="U55" s="166"/>
    </row>
    <row r="56" spans="1:21" s="62" customFormat="1" x14ac:dyDescent="0.2">
      <c r="A56" s="156"/>
      <c r="B56" s="156"/>
      <c r="C56" s="158"/>
      <c r="D56" s="158"/>
      <c r="E56" s="156"/>
      <c r="F56" s="156"/>
      <c r="G56" s="156"/>
      <c r="H56" s="156"/>
      <c r="I56" s="156"/>
      <c r="J56" s="169"/>
      <c r="K56" s="169"/>
      <c r="L56" s="156"/>
      <c r="M56" s="156"/>
      <c r="N56" s="156"/>
      <c r="O56" s="156"/>
      <c r="P56" s="156"/>
      <c r="Q56" s="156"/>
      <c r="R56" s="156"/>
      <c r="S56" s="156"/>
      <c r="T56" s="156"/>
      <c r="U56" s="156"/>
    </row>
    <row r="57" spans="1:21" s="62" customFormat="1" x14ac:dyDescent="0.2">
      <c r="A57" s="2836" t="s">
        <v>1930</v>
      </c>
      <c r="B57" s="166" t="s">
        <v>1931</v>
      </c>
      <c r="C57" s="157">
        <v>115000</v>
      </c>
      <c r="D57" s="167">
        <f>+B57*C57</f>
        <v>2875000</v>
      </c>
      <c r="E57" s="2813" t="s">
        <v>1923</v>
      </c>
      <c r="F57" s="160" t="s">
        <v>117</v>
      </c>
      <c r="G57" s="166"/>
      <c r="H57" s="160" t="s">
        <v>117</v>
      </c>
      <c r="I57" s="160" t="s">
        <v>117</v>
      </c>
      <c r="J57" s="160" t="s">
        <v>117</v>
      </c>
      <c r="K57" s="160" t="s">
        <v>117</v>
      </c>
      <c r="L57" s="160" t="s">
        <v>1793</v>
      </c>
      <c r="M57" s="160" t="s">
        <v>117</v>
      </c>
      <c r="N57" s="160" t="s">
        <v>117</v>
      </c>
      <c r="O57" s="168" t="s">
        <v>27</v>
      </c>
      <c r="P57" s="166"/>
      <c r="Q57" s="166"/>
      <c r="R57" s="166"/>
      <c r="S57" s="166"/>
      <c r="T57" s="166"/>
      <c r="U57" s="166"/>
    </row>
    <row r="58" spans="1:21" s="62" customFormat="1" x14ac:dyDescent="0.2">
      <c r="A58" s="2904"/>
      <c r="B58" s="166"/>
      <c r="C58" s="167"/>
      <c r="D58" s="167"/>
      <c r="E58" s="2814"/>
      <c r="F58" s="160"/>
      <c r="G58" s="166"/>
      <c r="H58" s="160"/>
      <c r="I58" s="166"/>
      <c r="J58" s="166"/>
      <c r="K58" s="166"/>
      <c r="L58" s="166"/>
      <c r="M58" s="166"/>
      <c r="N58" s="166"/>
      <c r="O58" s="168" t="s">
        <v>31</v>
      </c>
      <c r="P58" s="166"/>
      <c r="Q58" s="166"/>
      <c r="R58" s="166"/>
      <c r="S58" s="166"/>
      <c r="T58" s="166"/>
      <c r="U58" s="166"/>
    </row>
    <row r="59" spans="1:21" s="62" customFormat="1" x14ac:dyDescent="0.2">
      <c r="A59" s="156"/>
      <c r="B59" s="156"/>
      <c r="C59" s="158"/>
      <c r="D59" s="158"/>
      <c r="E59" s="156"/>
      <c r="F59" s="156"/>
      <c r="G59" s="156"/>
      <c r="H59" s="156"/>
      <c r="I59" s="156"/>
      <c r="J59" s="169"/>
      <c r="K59" s="169"/>
      <c r="L59" s="156"/>
      <c r="M59" s="156"/>
      <c r="N59" s="156"/>
      <c r="O59" s="156"/>
      <c r="P59" s="156"/>
      <c r="Q59" s="156"/>
      <c r="R59" s="156"/>
      <c r="S59" s="156"/>
      <c r="T59" s="156"/>
      <c r="U59" s="156"/>
    </row>
    <row r="60" spans="1:21" s="62" customFormat="1" x14ac:dyDescent="0.2">
      <c r="A60" s="2836" t="s">
        <v>1932</v>
      </c>
      <c r="B60" s="166" t="s">
        <v>1049</v>
      </c>
      <c r="C60" s="157">
        <v>350000</v>
      </c>
      <c r="D60" s="167">
        <f>+B60*C60</f>
        <v>1750000</v>
      </c>
      <c r="E60" s="2813" t="s">
        <v>1923</v>
      </c>
      <c r="F60" s="160" t="s">
        <v>117</v>
      </c>
      <c r="G60" s="166"/>
      <c r="H60" s="160" t="s">
        <v>117</v>
      </c>
      <c r="I60" s="160" t="s">
        <v>117</v>
      </c>
      <c r="J60" s="160" t="s">
        <v>117</v>
      </c>
      <c r="K60" s="160" t="s">
        <v>117</v>
      </c>
      <c r="L60" s="160" t="s">
        <v>1793</v>
      </c>
      <c r="M60" s="160" t="s">
        <v>117</v>
      </c>
      <c r="N60" s="160" t="s">
        <v>117</v>
      </c>
      <c r="O60" s="168" t="s">
        <v>27</v>
      </c>
      <c r="P60" s="166"/>
      <c r="Q60" s="166"/>
      <c r="R60" s="166"/>
      <c r="S60" s="166"/>
      <c r="T60" s="166"/>
      <c r="U60" s="166"/>
    </row>
    <row r="61" spans="1:21" s="62" customFormat="1" x14ac:dyDescent="0.2">
      <c r="A61" s="2904"/>
      <c r="B61" s="166"/>
      <c r="C61" s="167"/>
      <c r="D61" s="167"/>
      <c r="E61" s="2814"/>
      <c r="F61" s="160"/>
      <c r="G61" s="166"/>
      <c r="H61" s="160"/>
      <c r="I61" s="166"/>
      <c r="J61" s="166"/>
      <c r="K61" s="166"/>
      <c r="L61" s="166"/>
      <c r="M61" s="166"/>
      <c r="N61" s="166"/>
      <c r="O61" s="168" t="s">
        <v>31</v>
      </c>
      <c r="P61" s="166"/>
      <c r="Q61" s="166"/>
      <c r="R61" s="166"/>
      <c r="S61" s="166"/>
      <c r="T61" s="166"/>
      <c r="U61" s="166"/>
    </row>
    <row r="62" spans="1:21" s="62" customFormat="1" x14ac:dyDescent="0.2">
      <c r="A62" s="156"/>
      <c r="B62" s="156"/>
      <c r="C62" s="158"/>
      <c r="D62" s="171"/>
      <c r="E62" s="161"/>
      <c r="F62" s="161"/>
      <c r="G62" s="156"/>
      <c r="H62" s="156"/>
      <c r="I62" s="156"/>
      <c r="J62" s="169"/>
      <c r="K62" s="169"/>
      <c r="L62" s="156"/>
      <c r="M62" s="156"/>
      <c r="N62" s="156"/>
      <c r="O62" s="156"/>
      <c r="P62" s="156"/>
      <c r="Q62" s="156"/>
      <c r="R62" s="156"/>
      <c r="S62" s="156"/>
      <c r="T62" s="156"/>
      <c r="U62" s="156"/>
    </row>
    <row r="63" spans="1:21" s="62" customFormat="1" ht="30" x14ac:dyDescent="0.2">
      <c r="A63" s="155" t="s">
        <v>1933</v>
      </c>
      <c r="B63" s="156" t="s">
        <v>1026</v>
      </c>
      <c r="C63" s="157">
        <v>8200000</v>
      </c>
      <c r="D63" s="158">
        <f>+B63*C63</f>
        <v>8200000</v>
      </c>
      <c r="E63" s="159" t="s">
        <v>1899</v>
      </c>
      <c r="F63" s="160" t="s">
        <v>117</v>
      </c>
      <c r="G63" s="156"/>
      <c r="H63" s="160" t="s">
        <v>117</v>
      </c>
      <c r="I63" s="160" t="s">
        <v>117</v>
      </c>
      <c r="J63" s="160" t="s">
        <v>117</v>
      </c>
      <c r="K63" s="160" t="s">
        <v>117</v>
      </c>
      <c r="L63" s="160" t="s">
        <v>1793</v>
      </c>
      <c r="M63" s="160" t="s">
        <v>117</v>
      </c>
      <c r="N63" s="160" t="s">
        <v>117</v>
      </c>
      <c r="O63" s="172"/>
      <c r="P63" s="156"/>
      <c r="Q63" s="156"/>
      <c r="R63" s="156"/>
      <c r="S63" s="163"/>
      <c r="T63" s="163"/>
      <c r="U63" s="163"/>
    </row>
    <row r="64" spans="1:21" s="62" customFormat="1" x14ac:dyDescent="0.2">
      <c r="A64" s="161"/>
      <c r="B64" s="156"/>
      <c r="C64" s="158"/>
      <c r="D64" s="162"/>
      <c r="E64" s="188"/>
      <c r="F64" s="163"/>
      <c r="G64" s="156"/>
      <c r="H64" s="163"/>
      <c r="I64" s="156"/>
      <c r="J64" s="169"/>
      <c r="K64" s="169"/>
      <c r="L64" s="156"/>
      <c r="M64" s="156"/>
      <c r="N64" s="156"/>
      <c r="O64" s="172"/>
      <c r="P64" s="156"/>
      <c r="Q64" s="156"/>
      <c r="R64" s="156"/>
      <c r="S64" s="163"/>
      <c r="T64" s="163"/>
      <c r="U64" s="163"/>
    </row>
    <row r="65" spans="1:24" s="62" customFormat="1" ht="60.75" thickBot="1" x14ac:dyDescent="0.25">
      <c r="A65" s="155" t="s">
        <v>1934</v>
      </c>
      <c r="B65" s="156" t="s">
        <v>1046</v>
      </c>
      <c r="C65" s="157">
        <v>325000</v>
      </c>
      <c r="D65" s="158">
        <f>+B65*C65</f>
        <v>1300000</v>
      </c>
      <c r="E65" s="185" t="s">
        <v>1923</v>
      </c>
      <c r="F65" s="163" t="s">
        <v>693</v>
      </c>
      <c r="G65" s="156"/>
      <c r="H65" s="160" t="s">
        <v>117</v>
      </c>
      <c r="I65" s="160" t="s">
        <v>117</v>
      </c>
      <c r="J65" s="160" t="s">
        <v>117</v>
      </c>
      <c r="K65" s="160" t="s">
        <v>117</v>
      </c>
      <c r="L65" s="160" t="s">
        <v>1793</v>
      </c>
      <c r="M65" s="160" t="s">
        <v>117</v>
      </c>
      <c r="N65" s="160" t="s">
        <v>117</v>
      </c>
      <c r="O65" s="172"/>
      <c r="P65" s="156"/>
      <c r="Q65" s="156"/>
      <c r="R65" s="156"/>
      <c r="S65" s="163"/>
      <c r="T65" s="163"/>
      <c r="U65" s="163"/>
    </row>
    <row r="66" spans="1:24" s="62" customFormat="1" ht="60" x14ac:dyDescent="0.2">
      <c r="A66" s="155" t="s">
        <v>1935</v>
      </c>
      <c r="B66" s="156" t="s">
        <v>1925</v>
      </c>
      <c r="C66" s="157">
        <v>6500000</v>
      </c>
      <c r="D66" s="158">
        <f>+C66</f>
        <v>6500000</v>
      </c>
      <c r="E66" s="187" t="s">
        <v>1899</v>
      </c>
      <c r="F66" s="160" t="s">
        <v>117</v>
      </c>
      <c r="G66" s="156"/>
      <c r="H66" s="160" t="s">
        <v>117</v>
      </c>
      <c r="I66" s="160" t="s">
        <v>117</v>
      </c>
      <c r="J66" s="160" t="s">
        <v>117</v>
      </c>
      <c r="K66" s="160" t="s">
        <v>117</v>
      </c>
      <c r="L66" s="160" t="s">
        <v>1793</v>
      </c>
      <c r="M66" s="160" t="s">
        <v>117</v>
      </c>
      <c r="N66" s="160" t="s">
        <v>117</v>
      </c>
      <c r="O66" s="172"/>
      <c r="P66" s="156"/>
      <c r="Q66" s="156"/>
      <c r="R66" s="156"/>
      <c r="S66" s="163"/>
      <c r="T66" s="163"/>
      <c r="U66" s="163"/>
    </row>
    <row r="67" spans="1:24" s="62" customFormat="1" ht="30" x14ac:dyDescent="0.2">
      <c r="A67" s="155" t="s">
        <v>1936</v>
      </c>
      <c r="B67" s="156" t="s">
        <v>1042</v>
      </c>
      <c r="C67" s="157">
        <v>750000</v>
      </c>
      <c r="D67" s="158">
        <f>+B67*C67</f>
        <v>2250000</v>
      </c>
      <c r="E67" s="159" t="s">
        <v>1923</v>
      </c>
      <c r="F67" s="163" t="s">
        <v>693</v>
      </c>
      <c r="G67" s="156"/>
      <c r="H67" s="160" t="s">
        <v>117</v>
      </c>
      <c r="I67" s="160" t="s">
        <v>117</v>
      </c>
      <c r="J67" s="160" t="s">
        <v>117</v>
      </c>
      <c r="K67" s="160" t="s">
        <v>117</v>
      </c>
      <c r="L67" s="160" t="s">
        <v>1793</v>
      </c>
      <c r="M67" s="160" t="s">
        <v>117</v>
      </c>
      <c r="N67" s="160" t="s">
        <v>117</v>
      </c>
      <c r="O67" s="172"/>
      <c r="P67" s="156"/>
      <c r="Q67" s="156"/>
      <c r="R67" s="156"/>
      <c r="S67" s="163"/>
      <c r="T67" s="163"/>
      <c r="U67" s="163"/>
    </row>
    <row r="68" spans="1:24" s="62" customFormat="1" ht="30.75" thickBot="1" x14ac:dyDescent="0.25">
      <c r="A68" s="155" t="s">
        <v>1937</v>
      </c>
      <c r="B68" s="156" t="s">
        <v>1549</v>
      </c>
      <c r="C68" s="157">
        <v>75000</v>
      </c>
      <c r="D68" s="158">
        <f>+B68*C68</f>
        <v>1125000</v>
      </c>
      <c r="E68" s="159" t="s">
        <v>1923</v>
      </c>
      <c r="F68" s="156" t="s">
        <v>693</v>
      </c>
      <c r="G68" s="156"/>
      <c r="H68" s="160" t="s">
        <v>117</v>
      </c>
      <c r="I68" s="160" t="s">
        <v>117</v>
      </c>
      <c r="J68" s="160" t="s">
        <v>117</v>
      </c>
      <c r="K68" s="160" t="s">
        <v>117</v>
      </c>
      <c r="L68" s="160" t="s">
        <v>1793</v>
      </c>
      <c r="M68" s="160" t="s">
        <v>117</v>
      </c>
      <c r="N68" s="160" t="s">
        <v>117</v>
      </c>
      <c r="O68" s="172"/>
      <c r="P68" s="156"/>
      <c r="Q68" s="156"/>
      <c r="R68" s="156"/>
      <c r="S68" s="163"/>
      <c r="T68" s="163"/>
      <c r="U68" s="163"/>
    </row>
    <row r="69" spans="1:24" s="62" customFormat="1" ht="15.75" thickTop="1" x14ac:dyDescent="0.2">
      <c r="A69" s="174" t="s">
        <v>144</v>
      </c>
      <c r="B69" s="163"/>
      <c r="C69" s="173">
        <f>SUM(C39:C68)</f>
        <v>39285000</v>
      </c>
      <c r="D69" s="173">
        <f>D39+D42+D45+D48+D51+D54+D57+D60+32+34+35+36+37</f>
        <v>61875174</v>
      </c>
      <c r="E69" s="153"/>
      <c r="F69" s="165"/>
      <c r="G69" s="163"/>
      <c r="H69" s="175"/>
      <c r="I69" s="176"/>
      <c r="J69" s="176"/>
      <c r="K69" s="176"/>
      <c r="L69" s="176"/>
      <c r="M69" s="176"/>
      <c r="N69" s="176"/>
      <c r="O69" s="175" t="s">
        <v>27</v>
      </c>
      <c r="P69" s="176"/>
      <c r="Q69" s="176"/>
      <c r="R69" s="176"/>
      <c r="S69" s="163"/>
      <c r="T69" s="163"/>
      <c r="U69" s="163"/>
      <c r="X69" s="150"/>
    </row>
    <row r="70" spans="1:24" s="62" customFormat="1" x14ac:dyDescent="0.2">
      <c r="A70" s="177"/>
      <c r="B70" s="177"/>
      <c r="C70" s="167"/>
      <c r="D70" s="167">
        <f>+D69</f>
        <v>61875174</v>
      </c>
      <c r="E70" s="177"/>
      <c r="F70" s="168"/>
      <c r="G70" s="177"/>
      <c r="H70" s="168"/>
      <c r="I70" s="177"/>
      <c r="J70" s="177"/>
      <c r="K70" s="177"/>
      <c r="L70" s="177"/>
      <c r="M70" s="177"/>
      <c r="N70" s="177"/>
      <c r="O70" s="168" t="s">
        <v>31</v>
      </c>
      <c r="P70" s="177"/>
      <c r="Q70" s="177"/>
      <c r="R70" s="177"/>
      <c r="S70" s="156"/>
      <c r="T70" s="156"/>
      <c r="U70" s="156"/>
    </row>
    <row r="71" spans="1:24" s="62" customFormat="1" x14ac:dyDescent="0.2">
      <c r="A71" s="152" t="s">
        <v>145</v>
      </c>
      <c r="C71" s="1024"/>
      <c r="R71" s="61"/>
      <c r="S71" s="61"/>
      <c r="T71" s="150"/>
    </row>
    <row r="75" spans="1:24" s="62" customFormat="1" ht="18" x14ac:dyDescent="0.25">
      <c r="A75" s="468" t="s">
        <v>1918</v>
      </c>
      <c r="B75" s="149"/>
      <c r="C75" s="1255"/>
      <c r="T75" s="61"/>
    </row>
    <row r="76" spans="1:24" s="62" customFormat="1" ht="18" x14ac:dyDescent="0.2">
      <c r="A76" s="3220" t="s">
        <v>6427</v>
      </c>
      <c r="B76" s="3220"/>
      <c r="C76" s="538"/>
      <c r="D76" s="538"/>
      <c r="E76" s="538"/>
      <c r="F76" s="538"/>
      <c r="G76" s="538"/>
      <c r="H76" s="1025"/>
      <c r="I76" s="2845" t="s">
        <v>147</v>
      </c>
      <c r="J76" s="2846"/>
      <c r="K76" s="76" t="s">
        <v>509</v>
      </c>
      <c r="L76" s="70"/>
      <c r="M76" s="71"/>
      <c r="T76" s="61"/>
    </row>
    <row r="77" spans="1:24" s="62" customFormat="1" ht="45" x14ac:dyDescent="0.2">
      <c r="A77" s="95" t="s">
        <v>1938</v>
      </c>
      <c r="B77" s="151"/>
      <c r="C77" s="2902" t="s">
        <v>215</v>
      </c>
      <c r="D77" s="2902"/>
      <c r="E77" s="2902"/>
      <c r="F77" s="2902"/>
      <c r="G77" s="2902"/>
      <c r="H77" s="2903"/>
      <c r="I77" s="2847"/>
      <c r="J77" s="2848"/>
      <c r="K77" s="101" t="s">
        <v>150</v>
      </c>
      <c r="L77" s="2902" t="s">
        <v>151</v>
      </c>
      <c r="M77" s="2903"/>
      <c r="N77" s="2909" t="s">
        <v>152</v>
      </c>
      <c r="O77" s="2903"/>
      <c r="P77" s="2909" t="s">
        <v>84</v>
      </c>
      <c r="Q77" s="2902"/>
      <c r="R77" s="2902"/>
      <c r="S77" s="2902"/>
      <c r="T77" s="2902" t="s">
        <v>85</v>
      </c>
      <c r="U77" s="2902"/>
      <c r="V77" s="2902"/>
      <c r="W77" s="2903"/>
    </row>
    <row r="78" spans="1:24" s="458" customFormat="1" ht="45.75" thickBot="1" x14ac:dyDescent="0.3">
      <c r="A78" s="245" t="s">
        <v>512</v>
      </c>
      <c r="B78" s="506" t="s">
        <v>153</v>
      </c>
      <c r="C78" s="451" t="s">
        <v>217</v>
      </c>
      <c r="D78" s="451" t="s">
        <v>218</v>
      </c>
      <c r="E78" s="451" t="s">
        <v>156</v>
      </c>
      <c r="F78" s="451" t="s">
        <v>219</v>
      </c>
      <c r="G78" s="451" t="s">
        <v>220</v>
      </c>
      <c r="H78" s="451" t="s">
        <v>483</v>
      </c>
      <c r="I78" s="437" t="s">
        <v>92</v>
      </c>
      <c r="J78" s="437" t="s">
        <v>685</v>
      </c>
      <c r="K78" s="453" t="s">
        <v>159</v>
      </c>
      <c r="L78" s="453" t="s">
        <v>160</v>
      </c>
      <c r="M78" s="453" t="s">
        <v>161</v>
      </c>
      <c r="N78" s="453" t="s">
        <v>162</v>
      </c>
      <c r="O78" s="437" t="s">
        <v>685</v>
      </c>
      <c r="P78" s="437" t="s">
        <v>4325</v>
      </c>
      <c r="Q78" s="437" t="s">
        <v>104</v>
      </c>
      <c r="R78" s="457" t="s">
        <v>221</v>
      </c>
      <c r="S78" s="101" t="s">
        <v>166</v>
      </c>
      <c r="T78" s="453" t="s">
        <v>108</v>
      </c>
      <c r="U78" s="453" t="s">
        <v>222</v>
      </c>
      <c r="V78" s="453" t="s">
        <v>223</v>
      </c>
      <c r="W78" s="453" t="s">
        <v>111</v>
      </c>
    </row>
    <row r="79" spans="1:24" s="62" customFormat="1" ht="15.75" thickTop="1" x14ac:dyDescent="0.2">
      <c r="A79" s="2825" t="s">
        <v>114</v>
      </c>
      <c r="B79" s="459"/>
      <c r="C79" s="160"/>
      <c r="D79" s="160"/>
      <c r="E79" s="160"/>
      <c r="F79" s="380"/>
      <c r="G79" s="160" t="s">
        <v>170</v>
      </c>
      <c r="H79" s="160"/>
      <c r="I79" s="231" t="s">
        <v>171</v>
      </c>
      <c r="J79" s="231" t="s">
        <v>116</v>
      </c>
      <c r="K79" s="231" t="s">
        <v>117</v>
      </c>
      <c r="L79" s="231" t="s">
        <v>1705</v>
      </c>
      <c r="M79" s="231" t="s">
        <v>173</v>
      </c>
      <c r="N79" s="231" t="s">
        <v>171</v>
      </c>
      <c r="O79" s="231" t="s">
        <v>116</v>
      </c>
      <c r="P79" s="160"/>
      <c r="Q79" s="231" t="s">
        <v>225</v>
      </c>
      <c r="R79" s="383" t="s">
        <v>116</v>
      </c>
      <c r="S79" s="672" t="s">
        <v>693</v>
      </c>
      <c r="T79" s="381"/>
      <c r="U79" s="160"/>
      <c r="V79" s="160"/>
      <c r="W79" s="160"/>
    </row>
    <row r="80" spans="1:24" s="62" customFormat="1" x14ac:dyDescent="0.2">
      <c r="A80" s="2842"/>
      <c r="B80" s="166"/>
      <c r="C80" s="166"/>
      <c r="D80" s="166"/>
      <c r="E80" s="166"/>
      <c r="F80" s="167"/>
      <c r="G80" s="160" t="s">
        <v>175</v>
      </c>
      <c r="H80" s="166"/>
      <c r="I80" s="160"/>
      <c r="J80" s="166"/>
      <c r="K80" s="166"/>
      <c r="L80" s="166"/>
      <c r="M80" s="166"/>
      <c r="N80" s="166"/>
      <c r="O80" s="166"/>
      <c r="P80" s="167"/>
      <c r="Q80" s="166"/>
      <c r="R80" s="389"/>
      <c r="S80" s="389"/>
      <c r="T80" s="390"/>
      <c r="U80" s="166"/>
      <c r="V80" s="166"/>
      <c r="W80" s="166"/>
    </row>
    <row r="81" spans="1:23" s="62" customFormat="1" ht="15.75" thickBot="1" x14ac:dyDescent="0.25">
      <c r="A81" s="500" t="s">
        <v>121</v>
      </c>
      <c r="B81" s="460"/>
      <c r="C81" s="460"/>
      <c r="D81" s="460"/>
      <c r="E81" s="460"/>
      <c r="F81" s="402"/>
      <c r="G81" s="460"/>
      <c r="H81" s="460"/>
      <c r="I81" s="460"/>
      <c r="J81" s="460"/>
      <c r="K81" s="461"/>
      <c r="L81" s="461"/>
      <c r="M81" s="460"/>
      <c r="N81" s="460"/>
      <c r="O81" s="460"/>
      <c r="P81" s="402"/>
      <c r="Q81" s="460"/>
      <c r="R81" s="461"/>
      <c r="S81" s="461"/>
      <c r="T81" s="462"/>
      <c r="U81" s="460"/>
      <c r="V81" s="460"/>
      <c r="W81" s="460"/>
    </row>
    <row r="82" spans="1:23" s="62" customFormat="1" x14ac:dyDescent="0.2">
      <c r="A82" s="2834" t="s">
        <v>1939</v>
      </c>
      <c r="B82" s="160" t="s">
        <v>1940</v>
      </c>
      <c r="C82" s="231" t="s">
        <v>1026</v>
      </c>
      <c r="D82" s="160" t="s">
        <v>6</v>
      </c>
      <c r="E82" s="2814" t="s">
        <v>1899</v>
      </c>
      <c r="F82" s="157">
        <v>28500000</v>
      </c>
      <c r="G82" s="160" t="s">
        <v>1712</v>
      </c>
      <c r="H82" s="160" t="s">
        <v>1772</v>
      </c>
      <c r="I82" s="160" t="s">
        <v>1713</v>
      </c>
      <c r="J82" s="184" t="s">
        <v>297</v>
      </c>
      <c r="K82" s="160" t="s">
        <v>1941</v>
      </c>
      <c r="L82" s="160" t="s">
        <v>1942</v>
      </c>
      <c r="M82" s="160" t="s">
        <v>1802</v>
      </c>
      <c r="N82" s="160" t="s">
        <v>1943</v>
      </c>
      <c r="O82" s="160" t="s">
        <v>297</v>
      </c>
      <c r="P82" s="380">
        <v>28500000</v>
      </c>
      <c r="Q82" s="160" t="s">
        <v>297</v>
      </c>
      <c r="R82" s="383" t="s">
        <v>1879</v>
      </c>
      <c r="S82" s="383" t="s">
        <v>1944</v>
      </c>
      <c r="T82" s="381" t="s">
        <v>338</v>
      </c>
      <c r="U82" s="160" t="s">
        <v>1945</v>
      </c>
      <c r="V82" s="160" t="s">
        <v>1034</v>
      </c>
      <c r="W82" s="160" t="s">
        <v>1946</v>
      </c>
    </row>
    <row r="83" spans="1:23" s="62" customFormat="1" x14ac:dyDescent="0.2">
      <c r="A83" s="2904"/>
      <c r="B83" s="166"/>
      <c r="C83" s="230"/>
      <c r="D83" s="166"/>
      <c r="E83" s="3219"/>
      <c r="F83" s="167"/>
      <c r="G83" s="160"/>
      <c r="H83" s="166"/>
      <c r="I83" s="160"/>
      <c r="J83" s="160"/>
      <c r="K83" s="160"/>
      <c r="L83" s="160"/>
      <c r="M83" s="160"/>
      <c r="N83" s="160"/>
      <c r="O83" s="160"/>
      <c r="P83" s="380"/>
      <c r="Q83" s="160"/>
      <c r="R83" s="383"/>
      <c r="S83" s="383"/>
      <c r="T83" s="381"/>
      <c r="U83" s="160"/>
      <c r="V83" s="160"/>
      <c r="W83" s="160"/>
    </row>
    <row r="84" spans="1:23" s="62" customFormat="1" x14ac:dyDescent="0.2">
      <c r="A84" s="156"/>
      <c r="B84" s="156"/>
      <c r="C84" s="236"/>
      <c r="D84" s="156"/>
      <c r="E84" s="156"/>
      <c r="F84" s="158"/>
      <c r="G84" s="156"/>
      <c r="H84" s="156"/>
      <c r="I84" s="156"/>
      <c r="J84" s="156"/>
      <c r="K84" s="169"/>
      <c r="L84" s="169"/>
      <c r="M84" s="156"/>
      <c r="N84" s="156"/>
      <c r="O84" s="156"/>
      <c r="P84" s="158"/>
      <c r="Q84" s="156"/>
      <c r="R84" s="169"/>
      <c r="S84" s="169"/>
      <c r="T84" s="172"/>
      <c r="U84" s="156"/>
      <c r="V84" s="156"/>
      <c r="W84" s="156"/>
    </row>
    <row r="85" spans="1:23" s="62" customFormat="1" x14ac:dyDescent="0.2">
      <c r="A85" s="2836" t="s">
        <v>1947</v>
      </c>
      <c r="B85" s="166" t="s">
        <v>1948</v>
      </c>
      <c r="C85" s="230" t="s">
        <v>1026</v>
      </c>
      <c r="D85" s="166" t="s">
        <v>1599</v>
      </c>
      <c r="E85" s="2816" t="s">
        <v>1899</v>
      </c>
      <c r="F85" s="167">
        <v>34200000</v>
      </c>
      <c r="G85" s="160" t="s">
        <v>1712</v>
      </c>
      <c r="H85" s="160" t="s">
        <v>1772</v>
      </c>
      <c r="I85" s="160" t="s">
        <v>1713</v>
      </c>
      <c r="J85" s="184" t="s">
        <v>297</v>
      </c>
      <c r="K85" s="160" t="s">
        <v>1941</v>
      </c>
      <c r="L85" s="160" t="s">
        <v>1942</v>
      </c>
      <c r="M85" s="160" t="s">
        <v>1802</v>
      </c>
      <c r="N85" s="160" t="s">
        <v>1943</v>
      </c>
      <c r="O85" s="160" t="s">
        <v>297</v>
      </c>
      <c r="P85" s="167">
        <v>34200000</v>
      </c>
      <c r="Q85" s="160" t="s">
        <v>297</v>
      </c>
      <c r="R85" s="383" t="s">
        <v>1879</v>
      </c>
      <c r="S85" s="383" t="s">
        <v>1944</v>
      </c>
      <c r="T85" s="381" t="s">
        <v>338</v>
      </c>
      <c r="U85" s="160" t="s">
        <v>1945</v>
      </c>
      <c r="V85" s="160" t="s">
        <v>1034</v>
      </c>
      <c r="W85" s="167">
        <v>34200000</v>
      </c>
    </row>
    <row r="86" spans="1:23" s="62" customFormat="1" x14ac:dyDescent="0.2">
      <c r="A86" s="2904"/>
      <c r="B86" s="166"/>
      <c r="C86" s="230"/>
      <c r="D86" s="166"/>
      <c r="E86" s="3219"/>
      <c r="F86" s="167"/>
      <c r="G86" s="160"/>
      <c r="H86" s="166"/>
      <c r="I86" s="160"/>
      <c r="J86" s="166"/>
      <c r="K86" s="166"/>
      <c r="L86" s="166"/>
      <c r="M86" s="166"/>
      <c r="N86" s="166"/>
      <c r="O86" s="166"/>
      <c r="P86" s="167"/>
      <c r="Q86" s="166"/>
      <c r="R86" s="389"/>
      <c r="S86" s="389"/>
      <c r="T86" s="390"/>
      <c r="U86" s="166"/>
      <c r="V86" s="166"/>
      <c r="W86" s="167"/>
    </row>
    <row r="87" spans="1:23" s="62" customFormat="1" x14ac:dyDescent="0.2">
      <c r="A87" s="156"/>
      <c r="B87" s="156"/>
      <c r="C87" s="236"/>
      <c r="D87" s="156"/>
      <c r="E87" s="156"/>
      <c r="F87" s="158"/>
      <c r="G87" s="156"/>
      <c r="H87" s="156"/>
      <c r="I87" s="156"/>
      <c r="J87" s="169"/>
      <c r="K87" s="169"/>
      <c r="L87" s="156"/>
      <c r="M87" s="156"/>
      <c r="N87" s="156"/>
      <c r="O87" s="156"/>
      <c r="P87" s="158"/>
      <c r="Q87" s="156"/>
      <c r="R87" s="169"/>
      <c r="S87" s="169"/>
      <c r="T87" s="172"/>
      <c r="U87" s="156"/>
      <c r="V87" s="156"/>
      <c r="W87" s="158"/>
    </row>
    <row r="88" spans="1:23" s="62" customFormat="1" x14ac:dyDescent="0.2">
      <c r="A88" s="2836" t="s">
        <v>1949</v>
      </c>
      <c r="B88" s="166" t="s">
        <v>1950</v>
      </c>
      <c r="C88" s="230" t="s">
        <v>1026</v>
      </c>
      <c r="D88" s="166" t="s">
        <v>1599</v>
      </c>
      <c r="E88" s="2816" t="s">
        <v>1899</v>
      </c>
      <c r="F88" s="157">
        <v>6500000</v>
      </c>
      <c r="G88" s="160" t="s">
        <v>1712</v>
      </c>
      <c r="H88" s="160" t="s">
        <v>1772</v>
      </c>
      <c r="I88" s="160" t="s">
        <v>1713</v>
      </c>
      <c r="J88" s="184" t="s">
        <v>297</v>
      </c>
      <c r="K88" s="160" t="s">
        <v>1941</v>
      </c>
      <c r="L88" s="160" t="s">
        <v>1942</v>
      </c>
      <c r="M88" s="160" t="s">
        <v>1802</v>
      </c>
      <c r="N88" s="160" t="s">
        <v>1943</v>
      </c>
      <c r="O88" s="160" t="s">
        <v>297</v>
      </c>
      <c r="P88" s="157">
        <v>6500000</v>
      </c>
      <c r="Q88" s="160" t="s">
        <v>297</v>
      </c>
      <c r="R88" s="383" t="s">
        <v>1879</v>
      </c>
      <c r="S88" s="383" t="s">
        <v>1944</v>
      </c>
      <c r="T88" s="381" t="s">
        <v>338</v>
      </c>
      <c r="U88" s="160" t="s">
        <v>1945</v>
      </c>
      <c r="V88" s="160" t="s">
        <v>1034</v>
      </c>
      <c r="W88" s="157">
        <v>6500000</v>
      </c>
    </row>
    <row r="89" spans="1:23" s="62" customFormat="1" x14ac:dyDescent="0.2">
      <c r="A89" s="2904"/>
      <c r="B89" s="166"/>
      <c r="C89" s="230"/>
      <c r="D89" s="166"/>
      <c r="E89" s="3219"/>
      <c r="F89" s="167"/>
      <c r="G89" s="160"/>
      <c r="H89" s="166"/>
      <c r="I89" s="166"/>
      <c r="J89" s="166"/>
      <c r="K89" s="166"/>
      <c r="L89" s="166"/>
      <c r="M89" s="166"/>
      <c r="N89" s="166"/>
      <c r="O89" s="166"/>
      <c r="P89" s="167"/>
      <c r="Q89" s="166"/>
      <c r="R89" s="406"/>
      <c r="S89" s="406"/>
      <c r="T89" s="390"/>
      <c r="U89" s="390"/>
      <c r="V89" s="390"/>
      <c r="W89" s="167"/>
    </row>
    <row r="90" spans="1:23" s="62" customFormat="1" x14ac:dyDescent="0.2">
      <c r="A90" s="156"/>
      <c r="B90" s="156"/>
      <c r="C90" s="236"/>
      <c r="D90" s="156"/>
      <c r="E90" s="156"/>
      <c r="F90" s="158"/>
      <c r="G90" s="156"/>
      <c r="H90" s="156"/>
      <c r="I90" s="156"/>
      <c r="J90" s="169"/>
      <c r="K90" s="169"/>
      <c r="L90" s="156"/>
      <c r="M90" s="156"/>
      <c r="N90" s="156"/>
      <c r="O90" s="156"/>
      <c r="P90" s="158"/>
      <c r="Q90" s="156"/>
      <c r="R90" s="169"/>
      <c r="S90" s="169"/>
      <c r="T90" s="172"/>
      <c r="U90" s="156"/>
      <c r="V90" s="156"/>
      <c r="W90" s="158"/>
    </row>
    <row r="91" spans="1:23" s="62" customFormat="1" x14ac:dyDescent="0.2">
      <c r="A91" s="2836" t="s">
        <v>1951</v>
      </c>
      <c r="B91" s="166" t="s">
        <v>1952</v>
      </c>
      <c r="C91" s="230" t="s">
        <v>1026</v>
      </c>
      <c r="D91" s="166" t="s">
        <v>6</v>
      </c>
      <c r="E91" s="2816" t="s">
        <v>1899</v>
      </c>
      <c r="F91" s="157">
        <v>5000000</v>
      </c>
      <c r="G91" s="160" t="s">
        <v>1712</v>
      </c>
      <c r="H91" s="160" t="s">
        <v>1772</v>
      </c>
      <c r="I91" s="160" t="s">
        <v>1713</v>
      </c>
      <c r="J91" s="184" t="s">
        <v>297</v>
      </c>
      <c r="K91" s="160" t="s">
        <v>1941</v>
      </c>
      <c r="L91" s="160" t="s">
        <v>1942</v>
      </c>
      <c r="M91" s="160" t="s">
        <v>1802</v>
      </c>
      <c r="N91" s="160" t="s">
        <v>1943</v>
      </c>
      <c r="O91" s="160" t="s">
        <v>297</v>
      </c>
      <c r="P91" s="157">
        <v>5000000</v>
      </c>
      <c r="Q91" s="160" t="s">
        <v>297</v>
      </c>
      <c r="R91" s="383" t="s">
        <v>1879</v>
      </c>
      <c r="S91" s="383" t="s">
        <v>1944</v>
      </c>
      <c r="T91" s="381" t="s">
        <v>338</v>
      </c>
      <c r="U91" s="160" t="s">
        <v>1945</v>
      </c>
      <c r="V91" s="160" t="s">
        <v>1034</v>
      </c>
      <c r="W91" s="157">
        <v>5000000</v>
      </c>
    </row>
    <row r="92" spans="1:23" s="62" customFormat="1" x14ac:dyDescent="0.2">
      <c r="A92" s="2904"/>
      <c r="B92" s="166"/>
      <c r="C92" s="230"/>
      <c r="D92" s="166"/>
      <c r="E92" s="3219"/>
      <c r="F92" s="167"/>
      <c r="G92" s="160"/>
      <c r="H92" s="166"/>
      <c r="I92" s="166"/>
      <c r="J92" s="166"/>
      <c r="K92" s="166"/>
      <c r="L92" s="166"/>
      <c r="M92" s="166"/>
      <c r="N92" s="166"/>
      <c r="O92" s="166"/>
      <c r="P92" s="167"/>
      <c r="Q92" s="166"/>
      <c r="R92" s="406"/>
      <c r="S92" s="406"/>
      <c r="T92" s="390"/>
      <c r="U92" s="390"/>
      <c r="V92" s="390"/>
      <c r="W92" s="167"/>
    </row>
    <row r="93" spans="1:23" s="62" customFormat="1" x14ac:dyDescent="0.2">
      <c r="A93" s="156"/>
      <c r="B93" s="156"/>
      <c r="C93" s="236"/>
      <c r="D93" s="156"/>
      <c r="E93" s="156"/>
      <c r="F93" s="158"/>
      <c r="G93" s="156"/>
      <c r="H93" s="156"/>
      <c r="I93" s="156"/>
      <c r="J93" s="169"/>
      <c r="K93" s="169"/>
      <c r="L93" s="156"/>
      <c r="M93" s="156"/>
      <c r="N93" s="156"/>
      <c r="O93" s="156"/>
      <c r="P93" s="158"/>
      <c r="Q93" s="156"/>
      <c r="R93" s="169"/>
      <c r="S93" s="169"/>
      <c r="T93" s="172"/>
      <c r="U93" s="156"/>
      <c r="V93" s="156"/>
      <c r="W93" s="158"/>
    </row>
    <row r="94" spans="1:23" s="62" customFormat="1" x14ac:dyDescent="0.2">
      <c r="A94" s="2836" t="s">
        <v>1953</v>
      </c>
      <c r="B94" s="166" t="s">
        <v>1954</v>
      </c>
      <c r="C94" s="230" t="s">
        <v>1026</v>
      </c>
      <c r="D94" s="166" t="s">
        <v>1599</v>
      </c>
      <c r="E94" s="2816" t="s">
        <v>1899</v>
      </c>
      <c r="F94" s="157">
        <v>3000000</v>
      </c>
      <c r="G94" s="160" t="s">
        <v>1712</v>
      </c>
      <c r="H94" s="160" t="s">
        <v>1772</v>
      </c>
      <c r="I94" s="160" t="s">
        <v>1713</v>
      </c>
      <c r="J94" s="184" t="s">
        <v>297</v>
      </c>
      <c r="K94" s="160" t="s">
        <v>1941</v>
      </c>
      <c r="L94" s="160" t="s">
        <v>1942</v>
      </c>
      <c r="M94" s="160" t="s">
        <v>1802</v>
      </c>
      <c r="N94" s="160" t="s">
        <v>1943</v>
      </c>
      <c r="O94" s="160" t="s">
        <v>297</v>
      </c>
      <c r="P94" s="157">
        <v>3000000</v>
      </c>
      <c r="Q94" s="160" t="s">
        <v>297</v>
      </c>
      <c r="R94" s="383" t="s">
        <v>1879</v>
      </c>
      <c r="S94" s="383" t="s">
        <v>1944</v>
      </c>
      <c r="T94" s="381" t="s">
        <v>338</v>
      </c>
      <c r="U94" s="160" t="s">
        <v>1945</v>
      </c>
      <c r="V94" s="160" t="s">
        <v>1034</v>
      </c>
      <c r="W94" s="157">
        <v>3000000</v>
      </c>
    </row>
    <row r="95" spans="1:23" s="62" customFormat="1" x14ac:dyDescent="0.2">
      <c r="A95" s="2904"/>
      <c r="B95" s="166"/>
      <c r="C95" s="230"/>
      <c r="D95" s="166"/>
      <c r="E95" s="3219"/>
      <c r="F95" s="167"/>
      <c r="G95" s="160"/>
      <c r="H95" s="166"/>
      <c r="I95" s="166"/>
      <c r="J95" s="166"/>
      <c r="K95" s="166"/>
      <c r="L95" s="166"/>
      <c r="M95" s="166"/>
      <c r="N95" s="166"/>
      <c r="O95" s="166"/>
      <c r="P95" s="167"/>
      <c r="Q95" s="166"/>
      <c r="R95" s="406"/>
      <c r="S95" s="406"/>
      <c r="T95" s="390"/>
      <c r="U95" s="390"/>
      <c r="V95" s="390"/>
      <c r="W95" s="167"/>
    </row>
    <row r="96" spans="1:23" s="62" customFormat="1" x14ac:dyDescent="0.2">
      <c r="A96" s="156"/>
      <c r="B96" s="156"/>
      <c r="C96" s="236"/>
      <c r="D96" s="156"/>
      <c r="E96" s="156"/>
      <c r="F96" s="158"/>
      <c r="G96" s="156"/>
      <c r="H96" s="156"/>
      <c r="I96" s="156"/>
      <c r="J96" s="169"/>
      <c r="K96" s="169"/>
      <c r="L96" s="156"/>
      <c r="M96" s="156"/>
      <c r="N96" s="156"/>
      <c r="O96" s="156"/>
      <c r="P96" s="158"/>
      <c r="Q96" s="156"/>
      <c r="R96" s="169"/>
      <c r="S96" s="169"/>
      <c r="T96" s="172"/>
      <c r="U96" s="156"/>
      <c r="V96" s="156"/>
      <c r="W96" s="158"/>
    </row>
    <row r="97" spans="1:23" s="62" customFormat="1" x14ac:dyDescent="0.2">
      <c r="A97" s="2836" t="s">
        <v>1955</v>
      </c>
      <c r="B97" s="166" t="s">
        <v>1956</v>
      </c>
      <c r="C97" s="230" t="s">
        <v>1026</v>
      </c>
      <c r="D97" s="166" t="s">
        <v>6</v>
      </c>
      <c r="E97" s="2816" t="s">
        <v>1899</v>
      </c>
      <c r="F97" s="164">
        <v>3750000</v>
      </c>
      <c r="G97" s="160" t="s">
        <v>1712</v>
      </c>
      <c r="H97" s="160" t="s">
        <v>1772</v>
      </c>
      <c r="I97" s="160" t="s">
        <v>1713</v>
      </c>
      <c r="J97" s="184" t="s">
        <v>297</v>
      </c>
      <c r="K97" s="160" t="s">
        <v>1941</v>
      </c>
      <c r="L97" s="160" t="s">
        <v>1942</v>
      </c>
      <c r="M97" s="160" t="s">
        <v>1802</v>
      </c>
      <c r="N97" s="160" t="s">
        <v>1943</v>
      </c>
      <c r="O97" s="160" t="s">
        <v>297</v>
      </c>
      <c r="P97" s="164">
        <v>3750000</v>
      </c>
      <c r="Q97" s="160" t="s">
        <v>297</v>
      </c>
      <c r="R97" s="383" t="s">
        <v>1879</v>
      </c>
      <c r="S97" s="383" t="s">
        <v>1944</v>
      </c>
      <c r="T97" s="381" t="s">
        <v>338</v>
      </c>
      <c r="U97" s="160" t="s">
        <v>1945</v>
      </c>
      <c r="V97" s="160" t="s">
        <v>1034</v>
      </c>
      <c r="W97" s="164">
        <v>3750000</v>
      </c>
    </row>
    <row r="98" spans="1:23" s="62" customFormat="1" x14ac:dyDescent="0.2">
      <c r="A98" s="2904"/>
      <c r="B98" s="166"/>
      <c r="C98" s="230"/>
      <c r="D98" s="166"/>
      <c r="E98" s="3219"/>
      <c r="F98" s="167"/>
      <c r="G98" s="160"/>
      <c r="H98" s="166"/>
      <c r="I98" s="166"/>
      <c r="J98" s="166"/>
      <c r="K98" s="166"/>
      <c r="L98" s="166"/>
      <c r="M98" s="166"/>
      <c r="N98" s="166"/>
      <c r="O98" s="166"/>
      <c r="P98" s="167"/>
      <c r="Q98" s="166"/>
      <c r="R98" s="406"/>
      <c r="S98" s="406"/>
      <c r="T98" s="390"/>
      <c r="U98" s="390"/>
      <c r="V98" s="390"/>
      <c r="W98" s="167"/>
    </row>
    <row r="99" spans="1:23" s="62" customFormat="1" ht="15.75" thickBot="1" x14ac:dyDescent="0.25">
      <c r="A99" s="156"/>
      <c r="B99" s="156"/>
      <c r="C99" s="156"/>
      <c r="D99" s="156"/>
      <c r="E99" s="156"/>
      <c r="F99" s="158"/>
      <c r="G99" s="156"/>
      <c r="H99" s="156"/>
      <c r="I99" s="156"/>
      <c r="J99" s="169"/>
      <c r="K99" s="169"/>
      <c r="L99" s="156"/>
      <c r="M99" s="156"/>
      <c r="N99" s="156"/>
      <c r="O99" s="156"/>
      <c r="P99" s="158"/>
      <c r="Q99" s="156"/>
      <c r="R99" s="169"/>
      <c r="S99" s="169"/>
      <c r="T99" s="172"/>
      <c r="U99" s="156"/>
      <c r="V99" s="156"/>
      <c r="W99" s="156"/>
    </row>
    <row r="100" spans="1:23" s="62" customFormat="1" ht="15.75" thickTop="1" x14ac:dyDescent="0.2">
      <c r="A100" s="174" t="s">
        <v>144</v>
      </c>
      <c r="B100" s="176"/>
      <c r="C100" s="176"/>
      <c r="D100" s="176"/>
      <c r="E100" s="176"/>
      <c r="F100" s="173">
        <f>F82+F85+F88+F91+F94+F97</f>
        <v>80950000</v>
      </c>
      <c r="G100" s="175"/>
      <c r="H100" s="176"/>
      <c r="I100" s="176"/>
      <c r="J100" s="176"/>
      <c r="K100" s="176"/>
      <c r="L100" s="176"/>
      <c r="M100" s="176"/>
      <c r="N100" s="176"/>
      <c r="O100" s="176"/>
      <c r="P100" s="173">
        <f>P82+P85+P88+P91+P94+P97</f>
        <v>80950000</v>
      </c>
      <c r="Q100" s="176"/>
      <c r="R100" s="392"/>
      <c r="S100" s="392"/>
      <c r="T100" s="394"/>
      <c r="U100" s="176"/>
      <c r="V100" s="176"/>
      <c r="W100" s="173">
        <f>W82+W85+W88+W91+W94+W97</f>
        <v>80950000</v>
      </c>
    </row>
    <row r="101" spans="1:23" s="62" customFormat="1" x14ac:dyDescent="0.2">
      <c r="A101" s="177"/>
      <c r="B101" s="177"/>
      <c r="C101" s="177"/>
      <c r="D101" s="177"/>
      <c r="E101" s="177"/>
      <c r="F101" s="167"/>
      <c r="G101" s="168"/>
      <c r="H101" s="177"/>
      <c r="I101" s="177"/>
      <c r="J101" s="177"/>
      <c r="K101" s="177"/>
      <c r="L101" s="177"/>
      <c r="M101" s="177"/>
      <c r="N101" s="177"/>
      <c r="O101" s="177"/>
      <c r="P101" s="167"/>
      <c r="Q101" s="177"/>
      <c r="R101" s="76"/>
      <c r="S101" s="76"/>
      <c r="T101" s="71"/>
      <c r="U101" s="177"/>
      <c r="V101" s="177"/>
      <c r="W101" s="167"/>
    </row>
    <row r="102" spans="1:23" s="62" customFormat="1" x14ac:dyDescent="0.2">
      <c r="A102" s="152" t="s">
        <v>145</v>
      </c>
      <c r="T102" s="61"/>
    </row>
  </sheetData>
  <mergeCells count="64">
    <mergeCell ref="A82:A83"/>
    <mergeCell ref="E82:E83"/>
    <mergeCell ref="A33:B33"/>
    <mergeCell ref="A2:C2"/>
    <mergeCell ref="A76:B76"/>
    <mergeCell ref="A57:A58"/>
    <mergeCell ref="E57:E58"/>
    <mergeCell ref="A60:A61"/>
    <mergeCell ref="E60:E61"/>
    <mergeCell ref="A48:A49"/>
    <mergeCell ref="E48:E49"/>
    <mergeCell ref="A51:A52"/>
    <mergeCell ref="E51:E52"/>
    <mergeCell ref="A54:A55"/>
    <mergeCell ref="E54:E55"/>
    <mergeCell ref="A39:A40"/>
    <mergeCell ref="A94:A95"/>
    <mergeCell ref="E94:E95"/>
    <mergeCell ref="A97:A98"/>
    <mergeCell ref="E97:E98"/>
    <mergeCell ref="A85:A86"/>
    <mergeCell ref="E85:E86"/>
    <mergeCell ref="A88:A89"/>
    <mergeCell ref="E88:E89"/>
    <mergeCell ref="A91:A92"/>
    <mergeCell ref="E91:E92"/>
    <mergeCell ref="L77:M77"/>
    <mergeCell ref="N77:O77"/>
    <mergeCell ref="P77:S77"/>
    <mergeCell ref="T77:W77"/>
    <mergeCell ref="A79:A80"/>
    <mergeCell ref="I76:J77"/>
    <mergeCell ref="C77:H77"/>
    <mergeCell ref="E39:E40"/>
    <mergeCell ref="A42:A43"/>
    <mergeCell ref="E42:E43"/>
    <mergeCell ref="A45:A46"/>
    <mergeCell ref="E45:E46"/>
    <mergeCell ref="A17:A18"/>
    <mergeCell ref="B17:B18"/>
    <mergeCell ref="P34:R34"/>
    <mergeCell ref="A36:A37"/>
    <mergeCell ref="A23:A24"/>
    <mergeCell ref="B23:B24"/>
    <mergeCell ref="A20:A21"/>
    <mergeCell ref="B20:B21"/>
    <mergeCell ref="H33:I34"/>
    <mergeCell ref="C34:G34"/>
    <mergeCell ref="K34:L34"/>
    <mergeCell ref="M34:N34"/>
    <mergeCell ref="A14:A15"/>
    <mergeCell ref="U3:X3"/>
    <mergeCell ref="Y3:AB3"/>
    <mergeCell ref="A5:A6"/>
    <mergeCell ref="A8:A9"/>
    <mergeCell ref="A11:A12"/>
    <mergeCell ref="B11:B12"/>
    <mergeCell ref="H2:I3"/>
    <mergeCell ref="F3:G3"/>
    <mergeCell ref="J3:K3"/>
    <mergeCell ref="L3:M3"/>
    <mergeCell ref="N3:R3"/>
    <mergeCell ref="S3:T3"/>
    <mergeCell ref="B14:B15"/>
  </mergeCells>
  <pageMargins left="0.25" right="0.25" top="0.75" bottom="0.75" header="0.3" footer="0.3"/>
  <pageSetup paperSize="8" scale="80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7"/>
  <sheetViews>
    <sheetView zoomScale="50" zoomScaleNormal="50" workbookViewId="0">
      <selection activeCell="D18" sqref="D18"/>
    </sheetView>
  </sheetViews>
  <sheetFormatPr defaultRowHeight="15" x14ac:dyDescent="0.2"/>
  <cols>
    <col min="1" max="1" width="60.5703125" style="205" customWidth="1"/>
    <col min="2" max="2" width="25.85546875" style="205" customWidth="1"/>
    <col min="3" max="3" width="19.42578125" style="205" customWidth="1"/>
    <col min="4" max="4" width="25" style="205" customWidth="1"/>
    <col min="5" max="5" width="17.85546875" style="205" customWidth="1"/>
    <col min="6" max="6" width="26.140625" style="205" customWidth="1"/>
    <col min="7" max="7" width="23.7109375" style="205" customWidth="1"/>
    <col min="8" max="8" width="20.7109375" style="205" customWidth="1"/>
    <col min="9" max="9" width="23.42578125" style="205" customWidth="1"/>
    <col min="10" max="10" width="23.140625" style="205" customWidth="1"/>
    <col min="11" max="11" width="22.140625" style="205" customWidth="1"/>
    <col min="12" max="12" width="27.140625" style="205" customWidth="1"/>
    <col min="13" max="13" width="23.7109375" style="205" customWidth="1"/>
    <col min="14" max="14" width="25.85546875" style="205" customWidth="1"/>
    <col min="15" max="15" width="25.7109375" style="205" customWidth="1"/>
    <col min="16" max="16" width="30.140625" style="205" customWidth="1"/>
    <col min="17" max="17" width="23.7109375" style="205" customWidth="1"/>
    <col min="18" max="18" width="23.28515625" style="205" customWidth="1"/>
    <col min="19" max="19" width="17.85546875" style="205" customWidth="1"/>
    <col min="20" max="20" width="19.140625" style="205" customWidth="1"/>
    <col min="21" max="21" width="24" style="205" customWidth="1"/>
    <col min="22" max="22" width="21.140625" style="205" customWidth="1"/>
    <col min="23" max="23" width="24.85546875" style="205" customWidth="1"/>
    <col min="24" max="24" width="21.7109375" style="205" customWidth="1"/>
    <col min="25" max="25" width="23.140625" style="205" customWidth="1"/>
    <col min="26" max="26" width="17.28515625" style="205" customWidth="1"/>
    <col min="27" max="27" width="17.85546875" style="205" bestFit="1" customWidth="1"/>
    <col min="28" max="28" width="22.140625" style="205" bestFit="1" customWidth="1"/>
    <col min="29" max="29" width="30" style="205" customWidth="1"/>
    <col min="30" max="30" width="28" style="205" customWidth="1"/>
    <col min="31" max="31" width="20.7109375" style="205" customWidth="1"/>
    <col min="32" max="32" width="29.7109375" style="205" customWidth="1"/>
    <col min="33" max="16384" width="9.140625" style="205"/>
  </cols>
  <sheetData>
    <row r="1" spans="1:28" s="62" customFormat="1" ht="18.75" x14ac:dyDescent="0.2">
      <c r="A1" s="538" t="s">
        <v>4367</v>
      </c>
      <c r="B1" s="538"/>
      <c r="C1" s="152"/>
      <c r="H1" s="61"/>
      <c r="I1" s="2856" t="s">
        <v>77</v>
      </c>
      <c r="J1" s="2856"/>
      <c r="T1" s="61"/>
      <c r="U1" s="61"/>
      <c r="V1" s="61"/>
      <c r="W1" s="61"/>
      <c r="AB1" s="61"/>
    </row>
    <row r="2" spans="1:28" s="62" customFormat="1" ht="28.5" customHeight="1" x14ac:dyDescent="0.2">
      <c r="A2" s="3004" t="s">
        <v>792</v>
      </c>
      <c r="B2" s="3004"/>
      <c r="C2" s="3004"/>
      <c r="D2" s="3004"/>
      <c r="E2" s="3004"/>
      <c r="F2" s="3004"/>
      <c r="G2" s="3004"/>
      <c r="H2" s="1022"/>
      <c r="I2" s="2856"/>
      <c r="J2" s="2856"/>
      <c r="S2" s="375"/>
      <c r="T2" s="61"/>
      <c r="U2" s="61"/>
      <c r="Y2" s="375"/>
    </row>
    <row r="3" spans="1:28" s="96" customFormat="1" ht="30" x14ac:dyDescent="0.2">
      <c r="A3" s="2902" t="s">
        <v>4331</v>
      </c>
      <c r="B3" s="2903"/>
      <c r="C3" s="87" t="s">
        <v>79</v>
      </c>
      <c r="F3" s="2837" t="s">
        <v>80</v>
      </c>
      <c r="G3" s="2838"/>
      <c r="H3" s="556"/>
      <c r="I3" s="557"/>
      <c r="J3" s="2837" t="s">
        <v>81</v>
      </c>
      <c r="K3" s="2838"/>
      <c r="L3" s="2837" t="s">
        <v>511</v>
      </c>
      <c r="M3" s="2838"/>
      <c r="N3" s="2837" t="s">
        <v>83</v>
      </c>
      <c r="O3" s="2999"/>
      <c r="P3" s="2999"/>
      <c r="Q3" s="2999"/>
      <c r="R3" s="3000"/>
      <c r="S3" s="2902"/>
      <c r="T3" s="2903"/>
      <c r="U3" s="2837" t="s">
        <v>84</v>
      </c>
      <c r="V3" s="2841"/>
      <c r="W3" s="2841"/>
      <c r="X3" s="2838"/>
      <c r="Y3" s="2909" t="s">
        <v>85</v>
      </c>
      <c r="Z3" s="2902"/>
      <c r="AA3" s="2902"/>
      <c r="AB3" s="2903"/>
    </row>
    <row r="4" spans="1:28" s="96" customFormat="1" ht="45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3" t="s">
        <v>1788</v>
      </c>
      <c r="F4" s="453" t="s">
        <v>92</v>
      </c>
      <c r="G4" s="437" t="s">
        <v>685</v>
      </c>
      <c r="H4" s="453" t="s">
        <v>94</v>
      </c>
      <c r="I4" s="451" t="s">
        <v>95</v>
      </c>
      <c r="J4" s="453" t="s">
        <v>96</v>
      </c>
      <c r="K4" s="437" t="s">
        <v>685</v>
      </c>
      <c r="L4" s="451" t="s">
        <v>98</v>
      </c>
      <c r="M4" s="451" t="s">
        <v>99</v>
      </c>
      <c r="N4" s="453" t="s">
        <v>100</v>
      </c>
      <c r="O4" s="453" t="s">
        <v>1789</v>
      </c>
      <c r="P4" s="453" t="s">
        <v>1790</v>
      </c>
      <c r="Q4" s="453" t="s">
        <v>102</v>
      </c>
      <c r="R4" s="437" t="s">
        <v>4330</v>
      </c>
      <c r="S4" s="453" t="s">
        <v>96</v>
      </c>
      <c r="T4" s="437" t="s">
        <v>103</v>
      </c>
      <c r="U4" s="453" t="s">
        <v>105</v>
      </c>
      <c r="V4" s="453" t="s">
        <v>1791</v>
      </c>
      <c r="W4" s="453" t="s">
        <v>1792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</row>
    <row r="5" spans="1:28" s="62" customFormat="1" ht="15.75" thickTop="1" x14ac:dyDescent="0.2">
      <c r="A5" s="2825" t="s">
        <v>114</v>
      </c>
      <c r="B5" s="459"/>
      <c r="C5" s="459"/>
      <c r="D5" s="495"/>
      <c r="E5" s="459"/>
      <c r="F5" s="496" t="s">
        <v>1793</v>
      </c>
      <c r="G5" s="497" t="s">
        <v>117</v>
      </c>
      <c r="H5" s="496" t="s">
        <v>117</v>
      </c>
      <c r="I5" s="496" t="s">
        <v>117</v>
      </c>
      <c r="J5" s="459"/>
      <c r="K5" s="498" t="s">
        <v>117</v>
      </c>
      <c r="L5" s="497" t="s">
        <v>1794</v>
      </c>
      <c r="M5" s="497" t="s">
        <v>687</v>
      </c>
      <c r="N5" s="497" t="s">
        <v>693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1795</v>
      </c>
      <c r="W5" s="499"/>
      <c r="X5" s="497" t="s">
        <v>693</v>
      </c>
      <c r="Y5" s="160"/>
      <c r="Z5" s="160"/>
      <c r="AA5" s="160"/>
      <c r="AB5" s="160"/>
    </row>
    <row r="6" spans="1:28" s="62" customFormat="1" x14ac:dyDescent="0.2">
      <c r="A6" s="2842"/>
      <c r="B6" s="166"/>
      <c r="C6" s="166"/>
      <c r="D6" s="167"/>
      <c r="E6" s="166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167"/>
      <c r="V6" s="390"/>
      <c r="W6" s="390"/>
      <c r="X6" s="166"/>
      <c r="Y6" s="166"/>
      <c r="Z6" s="166"/>
      <c r="AA6" s="166"/>
      <c r="AB6" s="166"/>
    </row>
    <row r="7" spans="1:28" s="62" customFormat="1" ht="15.75" thickBot="1" x14ac:dyDescent="0.25">
      <c r="A7" s="500" t="s">
        <v>121</v>
      </c>
      <c r="B7" s="460"/>
      <c r="C7" s="460"/>
      <c r="D7" s="402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402"/>
      <c r="V7" s="460"/>
      <c r="W7" s="460"/>
      <c r="X7" s="460"/>
      <c r="Y7" s="460"/>
      <c r="Z7" s="460"/>
      <c r="AA7" s="460"/>
      <c r="AB7" s="460"/>
    </row>
    <row r="8" spans="1:28" s="62" customFormat="1" x14ac:dyDescent="0.2">
      <c r="A8" s="2834" t="s">
        <v>1957</v>
      </c>
      <c r="B8" s="160" t="s">
        <v>29</v>
      </c>
      <c r="C8" s="160" t="s">
        <v>1958</v>
      </c>
      <c r="D8" s="380">
        <v>22000000</v>
      </c>
      <c r="E8" s="160" t="s">
        <v>1772</v>
      </c>
      <c r="F8" s="160" t="s">
        <v>1959</v>
      </c>
      <c r="G8" s="383" t="s">
        <v>297</v>
      </c>
      <c r="H8" s="383" t="s">
        <v>1825</v>
      </c>
      <c r="I8" s="383" t="s">
        <v>1825</v>
      </c>
      <c r="J8" s="160" t="s">
        <v>1825</v>
      </c>
      <c r="K8" s="381" t="s">
        <v>297</v>
      </c>
      <c r="L8" s="160" t="s">
        <v>798</v>
      </c>
      <c r="M8" s="160" t="s">
        <v>1960</v>
      </c>
      <c r="N8" s="160" t="s">
        <v>1959</v>
      </c>
      <c r="O8" s="160" t="s">
        <v>297</v>
      </c>
      <c r="P8" s="160" t="s">
        <v>1825</v>
      </c>
      <c r="Q8" s="160" t="s">
        <v>1825</v>
      </c>
      <c r="R8" s="160" t="s">
        <v>333</v>
      </c>
      <c r="S8" s="381" t="s">
        <v>297</v>
      </c>
      <c r="T8" s="160" t="s">
        <v>297</v>
      </c>
      <c r="U8" s="380">
        <v>22000000</v>
      </c>
      <c r="V8" s="381" t="s">
        <v>297</v>
      </c>
      <c r="W8" s="381" t="s">
        <v>297</v>
      </c>
      <c r="X8" s="160" t="s">
        <v>297</v>
      </c>
      <c r="Y8" s="160" t="s">
        <v>297</v>
      </c>
      <c r="Z8" s="160" t="s">
        <v>297</v>
      </c>
      <c r="AA8" s="160" t="s">
        <v>297</v>
      </c>
      <c r="AB8" s="160" t="s">
        <v>1961</v>
      </c>
    </row>
    <row r="9" spans="1:28" s="62" customFormat="1" x14ac:dyDescent="0.2">
      <c r="A9" s="2835"/>
      <c r="B9" s="166"/>
      <c r="C9" s="166"/>
      <c r="D9" s="167"/>
      <c r="E9" s="166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167"/>
      <c r="V9" s="390"/>
      <c r="W9" s="390"/>
      <c r="X9" s="166"/>
      <c r="Y9" s="160"/>
      <c r="Z9" s="160"/>
      <c r="AA9" s="160"/>
      <c r="AB9" s="160"/>
    </row>
    <row r="10" spans="1:28" s="62" customFormat="1" x14ac:dyDescent="0.2">
      <c r="A10" s="156"/>
      <c r="B10" s="156"/>
      <c r="C10" s="156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72"/>
      <c r="T10" s="156"/>
      <c r="U10" s="158"/>
      <c r="V10" s="156"/>
      <c r="W10" s="156"/>
      <c r="X10" s="156"/>
      <c r="Y10" s="156"/>
      <c r="Z10" s="156"/>
      <c r="AA10" s="156"/>
      <c r="AB10" s="156"/>
    </row>
    <row r="11" spans="1:28" s="62" customFormat="1" x14ac:dyDescent="0.2">
      <c r="A11" s="2836" t="s">
        <v>1962</v>
      </c>
      <c r="B11" s="166" t="s">
        <v>29</v>
      </c>
      <c r="C11" s="166" t="s">
        <v>30</v>
      </c>
      <c r="D11" s="167">
        <v>21700000</v>
      </c>
      <c r="E11" s="166" t="s">
        <v>30</v>
      </c>
      <c r="F11" s="166" t="s">
        <v>30</v>
      </c>
      <c r="G11" s="389" t="s">
        <v>30</v>
      </c>
      <c r="H11" s="389" t="s">
        <v>30</v>
      </c>
      <c r="I11" s="389" t="s">
        <v>30</v>
      </c>
      <c r="J11" s="166" t="s">
        <v>30</v>
      </c>
      <c r="K11" s="390" t="s">
        <v>30</v>
      </c>
      <c r="L11" s="166" t="s">
        <v>30</v>
      </c>
      <c r="M11" s="166" t="s">
        <v>30</v>
      </c>
      <c r="N11" s="166" t="s">
        <v>30</v>
      </c>
      <c r="O11" s="166" t="s">
        <v>30</v>
      </c>
      <c r="P11" s="166" t="s">
        <v>30</v>
      </c>
      <c r="Q11" s="166" t="s">
        <v>30</v>
      </c>
      <c r="R11" s="166" t="s">
        <v>30</v>
      </c>
      <c r="S11" s="390" t="s">
        <v>30</v>
      </c>
      <c r="T11" s="166" t="s">
        <v>30</v>
      </c>
      <c r="U11" s="167">
        <v>21700000</v>
      </c>
      <c r="V11" s="390" t="s">
        <v>30</v>
      </c>
      <c r="W11" s="390" t="s">
        <v>30</v>
      </c>
      <c r="X11" s="166" t="s">
        <v>30</v>
      </c>
      <c r="Y11" s="166" t="s">
        <v>30</v>
      </c>
      <c r="Z11" s="166" t="s">
        <v>30</v>
      </c>
      <c r="AA11" s="166" t="s">
        <v>30</v>
      </c>
      <c r="AB11" s="166" t="s">
        <v>1963</v>
      </c>
    </row>
    <row r="12" spans="1:28" s="62" customFormat="1" x14ac:dyDescent="0.2">
      <c r="A12" s="2835"/>
      <c r="B12" s="166"/>
      <c r="C12" s="166"/>
      <c r="D12" s="167"/>
      <c r="E12" s="166"/>
      <c r="F12" s="166"/>
      <c r="G12" s="389"/>
      <c r="H12" s="389"/>
      <c r="I12" s="389"/>
      <c r="J12" s="166"/>
      <c r="K12" s="390"/>
      <c r="L12" s="166"/>
      <c r="M12" s="166"/>
      <c r="N12" s="166"/>
      <c r="O12" s="166"/>
      <c r="P12" s="166"/>
      <c r="Q12" s="166"/>
      <c r="R12" s="166"/>
      <c r="S12" s="390"/>
      <c r="T12" s="166"/>
      <c r="U12" s="167"/>
      <c r="V12" s="390"/>
      <c r="W12" s="390"/>
      <c r="X12" s="166"/>
      <c r="Y12" s="166"/>
      <c r="Z12" s="166"/>
      <c r="AA12" s="166"/>
      <c r="AB12" s="166"/>
    </row>
    <row r="13" spans="1:28" s="62" customFormat="1" x14ac:dyDescent="0.2">
      <c r="A13" s="156"/>
      <c r="B13" s="156"/>
      <c r="C13" s="156"/>
      <c r="D13" s="158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72"/>
      <c r="T13" s="156"/>
      <c r="U13" s="158"/>
      <c r="V13" s="156"/>
      <c r="W13" s="156"/>
      <c r="X13" s="156"/>
      <c r="Y13" s="156"/>
      <c r="Z13" s="156"/>
      <c r="AA13" s="156"/>
      <c r="AB13" s="156"/>
    </row>
    <row r="14" spans="1:28" s="62" customFormat="1" x14ac:dyDescent="0.2">
      <c r="A14" s="2836" t="s">
        <v>1964</v>
      </c>
      <c r="B14" s="166" t="s">
        <v>29</v>
      </c>
      <c r="C14" s="166" t="s">
        <v>30</v>
      </c>
      <c r="D14" s="167">
        <v>53139000</v>
      </c>
      <c r="E14" s="166" t="s">
        <v>30</v>
      </c>
      <c r="F14" s="166" t="s">
        <v>30</v>
      </c>
      <c r="G14" s="389" t="s">
        <v>30</v>
      </c>
      <c r="H14" s="389" t="s">
        <v>30</v>
      </c>
      <c r="I14" s="389" t="s">
        <v>30</v>
      </c>
      <c r="J14" s="166" t="s">
        <v>30</v>
      </c>
      <c r="K14" s="390" t="s">
        <v>30</v>
      </c>
      <c r="L14" s="166" t="s">
        <v>30</v>
      </c>
      <c r="M14" s="166" t="s">
        <v>30</v>
      </c>
      <c r="N14" s="166" t="s">
        <v>30</v>
      </c>
      <c r="O14" s="166" t="s">
        <v>30</v>
      </c>
      <c r="P14" s="166" t="s">
        <v>30</v>
      </c>
      <c r="Q14" s="166" t="s">
        <v>30</v>
      </c>
      <c r="R14" s="166" t="s">
        <v>30</v>
      </c>
      <c r="S14" s="390" t="s">
        <v>30</v>
      </c>
      <c r="T14" s="166" t="s">
        <v>30</v>
      </c>
      <c r="U14" s="167">
        <v>53139000</v>
      </c>
      <c r="V14" s="390" t="s">
        <v>30</v>
      </c>
      <c r="W14" s="390" t="s">
        <v>30</v>
      </c>
      <c r="X14" s="166" t="s">
        <v>30</v>
      </c>
      <c r="Y14" s="390" t="s">
        <v>30</v>
      </c>
      <c r="Z14" s="390" t="s">
        <v>30</v>
      </c>
      <c r="AA14" s="390" t="s">
        <v>30</v>
      </c>
      <c r="AB14" s="390" t="s">
        <v>1965</v>
      </c>
    </row>
    <row r="15" spans="1:28" s="62" customFormat="1" x14ac:dyDescent="0.2">
      <c r="A15" s="2835"/>
      <c r="B15" s="166"/>
      <c r="C15" s="166"/>
      <c r="D15" s="167"/>
      <c r="E15" s="166"/>
      <c r="F15" s="166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167"/>
      <c r="V15" s="390"/>
      <c r="W15" s="390"/>
      <c r="X15" s="166"/>
      <c r="Y15" s="390"/>
      <c r="Z15" s="390"/>
      <c r="AA15" s="390"/>
      <c r="AB15" s="390"/>
    </row>
    <row r="16" spans="1:28" s="62" customFormat="1" x14ac:dyDescent="0.2">
      <c r="A16" s="156"/>
      <c r="B16" s="156"/>
      <c r="C16" s="156"/>
      <c r="D16" s="158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72"/>
      <c r="T16" s="156"/>
      <c r="U16" s="158"/>
      <c r="V16" s="156"/>
      <c r="W16" s="156"/>
      <c r="X16" s="156"/>
      <c r="Y16" s="156"/>
      <c r="Z16" s="156"/>
      <c r="AA16" s="156"/>
      <c r="AB16" s="156"/>
    </row>
    <row r="17" spans="1:28" s="62" customFormat="1" x14ac:dyDescent="0.2">
      <c r="A17" s="2836" t="s">
        <v>1966</v>
      </c>
      <c r="B17" s="166" t="s">
        <v>29</v>
      </c>
      <c r="C17" s="166" t="s">
        <v>30</v>
      </c>
      <c r="D17" s="167">
        <v>11978000</v>
      </c>
      <c r="E17" s="166" t="s">
        <v>30</v>
      </c>
      <c r="F17" s="166" t="s">
        <v>30</v>
      </c>
      <c r="G17" s="389" t="s">
        <v>30</v>
      </c>
      <c r="H17" s="389" t="s">
        <v>30</v>
      </c>
      <c r="I17" s="389" t="s">
        <v>30</v>
      </c>
      <c r="J17" s="166" t="s">
        <v>30</v>
      </c>
      <c r="K17" s="390" t="s">
        <v>30</v>
      </c>
      <c r="L17" s="166" t="s">
        <v>30</v>
      </c>
      <c r="M17" s="166" t="s">
        <v>30</v>
      </c>
      <c r="N17" s="166" t="s">
        <v>30</v>
      </c>
      <c r="O17" s="166" t="s">
        <v>30</v>
      </c>
      <c r="P17" s="166" t="s">
        <v>30</v>
      </c>
      <c r="Q17" s="166" t="s">
        <v>30</v>
      </c>
      <c r="R17" s="166" t="s">
        <v>30</v>
      </c>
      <c r="S17" s="390" t="s">
        <v>30</v>
      </c>
      <c r="T17" s="166" t="s">
        <v>30</v>
      </c>
      <c r="U17" s="167">
        <v>11978000</v>
      </c>
      <c r="V17" s="390" t="s">
        <v>30</v>
      </c>
      <c r="W17" s="390" t="s">
        <v>30</v>
      </c>
      <c r="X17" s="166" t="s">
        <v>30</v>
      </c>
      <c r="Y17" s="390" t="s">
        <v>30</v>
      </c>
      <c r="Z17" s="390" t="s">
        <v>30</v>
      </c>
      <c r="AA17" s="390" t="s">
        <v>30</v>
      </c>
      <c r="AB17" s="390" t="s">
        <v>1967</v>
      </c>
    </row>
    <row r="18" spans="1:28" s="62" customFormat="1" x14ac:dyDescent="0.2">
      <c r="A18" s="2835"/>
      <c r="B18" s="166"/>
      <c r="C18" s="166"/>
      <c r="D18" s="167"/>
      <c r="E18" s="166"/>
      <c r="F18" s="166"/>
      <c r="G18" s="389"/>
      <c r="H18" s="389"/>
      <c r="I18" s="389"/>
      <c r="J18" s="166"/>
      <c r="K18" s="390"/>
      <c r="L18" s="166"/>
      <c r="M18" s="166"/>
      <c r="N18" s="166"/>
      <c r="O18" s="166"/>
      <c r="P18" s="166"/>
      <c r="Q18" s="166"/>
      <c r="R18" s="166"/>
      <c r="S18" s="390"/>
      <c r="T18" s="166"/>
      <c r="U18" s="167"/>
      <c r="V18" s="390"/>
      <c r="W18" s="390"/>
      <c r="X18" s="166"/>
      <c r="Y18" s="390"/>
      <c r="Z18" s="390"/>
      <c r="AA18" s="390"/>
      <c r="AB18" s="390"/>
    </row>
    <row r="19" spans="1:28" s="62" customFormat="1" x14ac:dyDescent="0.2">
      <c r="A19" s="156"/>
      <c r="B19" s="156"/>
      <c r="C19" s="156"/>
      <c r="D19" s="158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72"/>
      <c r="T19" s="156"/>
      <c r="U19" s="158"/>
      <c r="V19" s="156"/>
      <c r="W19" s="156"/>
      <c r="X19" s="156"/>
      <c r="Y19" s="156"/>
      <c r="Z19" s="156"/>
      <c r="AA19" s="156"/>
      <c r="AB19" s="156"/>
    </row>
    <row r="20" spans="1:28" s="62" customFormat="1" x14ac:dyDescent="0.2">
      <c r="A20" s="2836" t="s">
        <v>1968</v>
      </c>
      <c r="B20" s="166" t="s">
        <v>1969</v>
      </c>
      <c r="C20" s="166" t="s">
        <v>30</v>
      </c>
      <c r="D20" s="167">
        <v>10000000</v>
      </c>
      <c r="E20" s="166" t="s">
        <v>30</v>
      </c>
      <c r="F20" s="166" t="s">
        <v>30</v>
      </c>
      <c r="G20" s="389" t="s">
        <v>30</v>
      </c>
      <c r="H20" s="389" t="s">
        <v>30</v>
      </c>
      <c r="I20" s="389" t="s">
        <v>30</v>
      </c>
      <c r="J20" s="166" t="s">
        <v>30</v>
      </c>
      <c r="K20" s="390" t="s">
        <v>30</v>
      </c>
      <c r="L20" s="166" t="s">
        <v>30</v>
      </c>
      <c r="M20" s="166" t="s">
        <v>30</v>
      </c>
      <c r="N20" s="166" t="s">
        <v>30</v>
      </c>
      <c r="O20" s="166" t="s">
        <v>30</v>
      </c>
      <c r="P20" s="166" t="s">
        <v>30</v>
      </c>
      <c r="Q20" s="166" t="s">
        <v>30</v>
      </c>
      <c r="R20" s="166" t="s">
        <v>30</v>
      </c>
      <c r="S20" s="390" t="s">
        <v>30</v>
      </c>
      <c r="T20" s="166" t="s">
        <v>30</v>
      </c>
      <c r="U20" s="167">
        <v>10000000</v>
      </c>
      <c r="V20" s="390" t="s">
        <v>30</v>
      </c>
      <c r="W20" s="390" t="s">
        <v>30</v>
      </c>
      <c r="X20" s="166" t="s">
        <v>30</v>
      </c>
      <c r="Y20" s="390" t="s">
        <v>30</v>
      </c>
      <c r="Z20" s="390" t="s">
        <v>30</v>
      </c>
      <c r="AA20" s="390" t="s">
        <v>30</v>
      </c>
      <c r="AB20" s="390" t="s">
        <v>763</v>
      </c>
    </row>
    <row r="21" spans="1:28" s="62" customFormat="1" x14ac:dyDescent="0.2">
      <c r="A21" s="2835"/>
      <c r="B21" s="166"/>
      <c r="C21" s="166"/>
      <c r="D21" s="167"/>
      <c r="E21" s="166"/>
      <c r="F21" s="166"/>
      <c r="G21" s="389"/>
      <c r="H21" s="389"/>
      <c r="I21" s="389"/>
      <c r="J21" s="166"/>
      <c r="K21" s="390"/>
      <c r="L21" s="166"/>
      <c r="M21" s="166"/>
      <c r="N21" s="166"/>
      <c r="O21" s="166"/>
      <c r="P21" s="166"/>
      <c r="Q21" s="166"/>
      <c r="R21" s="166"/>
      <c r="S21" s="390"/>
      <c r="T21" s="166"/>
      <c r="U21" s="167"/>
      <c r="V21" s="390"/>
      <c r="W21" s="390"/>
      <c r="X21" s="166"/>
      <c r="Y21" s="390"/>
      <c r="Z21" s="390"/>
      <c r="AA21" s="390"/>
      <c r="AB21" s="390"/>
    </row>
    <row r="22" spans="1:28" s="62" customFormat="1" x14ac:dyDescent="0.2">
      <c r="A22" s="156"/>
      <c r="B22" s="156"/>
      <c r="C22" s="156"/>
      <c r="D22" s="158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72"/>
      <c r="T22" s="156"/>
      <c r="U22" s="158"/>
      <c r="V22" s="156"/>
      <c r="W22" s="156"/>
      <c r="X22" s="156"/>
      <c r="Y22" s="156"/>
      <c r="Z22" s="156"/>
      <c r="AA22" s="156"/>
      <c r="AB22" s="156"/>
    </row>
    <row r="23" spans="1:28" s="62" customFormat="1" x14ac:dyDescent="0.2">
      <c r="A23" s="2836" t="s">
        <v>1970</v>
      </c>
      <c r="B23" s="166" t="s">
        <v>7</v>
      </c>
      <c r="C23" s="166" t="s">
        <v>30</v>
      </c>
      <c r="D23" s="167">
        <v>20000000</v>
      </c>
      <c r="E23" s="166" t="s">
        <v>30</v>
      </c>
      <c r="F23" s="166" t="s">
        <v>30</v>
      </c>
      <c r="G23" s="389" t="s">
        <v>30</v>
      </c>
      <c r="H23" s="389" t="s">
        <v>30</v>
      </c>
      <c r="I23" s="389" t="s">
        <v>30</v>
      </c>
      <c r="J23" s="166" t="s">
        <v>30</v>
      </c>
      <c r="K23" s="390" t="s">
        <v>30</v>
      </c>
      <c r="L23" s="166" t="s">
        <v>30</v>
      </c>
      <c r="M23" s="166" t="s">
        <v>30</v>
      </c>
      <c r="N23" s="166" t="s">
        <v>30</v>
      </c>
      <c r="O23" s="166" t="s">
        <v>30</v>
      </c>
      <c r="P23" s="166" t="s">
        <v>30</v>
      </c>
      <c r="Q23" s="166" t="s">
        <v>30</v>
      </c>
      <c r="R23" s="166" t="s">
        <v>30</v>
      </c>
      <c r="S23" s="390" t="s">
        <v>30</v>
      </c>
      <c r="T23" s="166" t="s">
        <v>30</v>
      </c>
      <c r="U23" s="167">
        <v>20000000</v>
      </c>
      <c r="V23" s="390" t="s">
        <v>30</v>
      </c>
      <c r="W23" s="390" t="s">
        <v>30</v>
      </c>
      <c r="X23" s="166" t="s">
        <v>30</v>
      </c>
      <c r="Y23" s="390" t="s">
        <v>30</v>
      </c>
      <c r="Z23" s="390" t="s">
        <v>30</v>
      </c>
      <c r="AA23" s="390" t="s">
        <v>30</v>
      </c>
      <c r="AB23" s="390" t="s">
        <v>1222</v>
      </c>
    </row>
    <row r="24" spans="1:28" s="62" customFormat="1" x14ac:dyDescent="0.2">
      <c r="A24" s="2835"/>
      <c r="B24" s="166"/>
      <c r="C24" s="166"/>
      <c r="D24" s="167"/>
      <c r="E24" s="166"/>
      <c r="F24" s="166"/>
      <c r="G24" s="389"/>
      <c r="H24" s="389"/>
      <c r="I24" s="389"/>
      <c r="J24" s="166"/>
      <c r="K24" s="390"/>
      <c r="L24" s="166"/>
      <c r="M24" s="166"/>
      <c r="N24" s="166"/>
      <c r="O24" s="166"/>
      <c r="P24" s="166"/>
      <c r="Q24" s="166"/>
      <c r="R24" s="166"/>
      <c r="S24" s="390"/>
      <c r="T24" s="166"/>
      <c r="U24" s="167"/>
      <c r="V24" s="390"/>
      <c r="W24" s="390"/>
      <c r="X24" s="166"/>
      <c r="Y24" s="390"/>
      <c r="Z24" s="390"/>
      <c r="AA24" s="390"/>
      <c r="AB24" s="390"/>
    </row>
    <row r="25" spans="1:28" s="62" customFormat="1" x14ac:dyDescent="0.2">
      <c r="A25" s="156"/>
      <c r="B25" s="156"/>
      <c r="C25" s="156"/>
      <c r="D25" s="158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72"/>
      <c r="T25" s="156"/>
      <c r="U25" s="158"/>
      <c r="V25" s="156"/>
      <c r="W25" s="156"/>
      <c r="X25" s="156"/>
      <c r="Y25" s="156"/>
      <c r="Z25" s="156"/>
      <c r="AA25" s="156"/>
      <c r="AB25" s="156"/>
    </row>
    <row r="26" spans="1:28" s="62" customFormat="1" x14ac:dyDescent="0.2">
      <c r="A26" s="2836" t="s">
        <v>1971</v>
      </c>
      <c r="B26" s="166" t="s">
        <v>29</v>
      </c>
      <c r="C26" s="166" t="s">
        <v>30</v>
      </c>
      <c r="D26" s="167">
        <v>10000000</v>
      </c>
      <c r="E26" s="166" t="s">
        <v>30</v>
      </c>
      <c r="F26" s="166" t="s">
        <v>30</v>
      </c>
      <c r="G26" s="389" t="s">
        <v>30</v>
      </c>
      <c r="H26" s="389" t="s">
        <v>30</v>
      </c>
      <c r="I26" s="389" t="s">
        <v>30</v>
      </c>
      <c r="J26" s="166" t="s">
        <v>30</v>
      </c>
      <c r="K26" s="390" t="s">
        <v>30</v>
      </c>
      <c r="L26" s="166" t="s">
        <v>30</v>
      </c>
      <c r="M26" s="166" t="s">
        <v>30</v>
      </c>
      <c r="N26" s="166" t="s">
        <v>30</v>
      </c>
      <c r="O26" s="166" t="s">
        <v>30</v>
      </c>
      <c r="P26" s="166" t="s">
        <v>30</v>
      </c>
      <c r="Q26" s="166" t="s">
        <v>30</v>
      </c>
      <c r="R26" s="166" t="s">
        <v>30</v>
      </c>
      <c r="S26" s="390" t="s">
        <v>30</v>
      </c>
      <c r="T26" s="166" t="s">
        <v>30</v>
      </c>
      <c r="U26" s="167">
        <v>10000000</v>
      </c>
      <c r="V26" s="390" t="s">
        <v>30</v>
      </c>
      <c r="W26" s="390" t="s">
        <v>30</v>
      </c>
      <c r="X26" s="166" t="s">
        <v>30</v>
      </c>
      <c r="Y26" s="390" t="s">
        <v>30</v>
      </c>
      <c r="Z26" s="390" t="s">
        <v>30</v>
      </c>
      <c r="AA26" s="390" t="s">
        <v>30</v>
      </c>
      <c r="AB26" s="390" t="s">
        <v>763</v>
      </c>
    </row>
    <row r="27" spans="1:28" s="62" customFormat="1" x14ac:dyDescent="0.2">
      <c r="A27" s="2835"/>
      <c r="B27" s="166"/>
      <c r="C27" s="166"/>
      <c r="D27" s="167"/>
      <c r="E27" s="166"/>
      <c r="F27" s="166"/>
      <c r="G27" s="389"/>
      <c r="H27" s="389"/>
      <c r="I27" s="389"/>
      <c r="J27" s="166"/>
      <c r="K27" s="390"/>
      <c r="L27" s="166"/>
      <c r="M27" s="166"/>
      <c r="N27" s="166"/>
      <c r="O27" s="166"/>
      <c r="P27" s="166"/>
      <c r="Q27" s="166"/>
      <c r="R27" s="166"/>
      <c r="S27" s="390"/>
      <c r="T27" s="166"/>
      <c r="U27" s="167"/>
      <c r="V27" s="390"/>
      <c r="W27" s="390"/>
      <c r="X27" s="166"/>
      <c r="Y27" s="390"/>
      <c r="Z27" s="390"/>
      <c r="AA27" s="390"/>
      <c r="AB27" s="390"/>
    </row>
    <row r="28" spans="1:28" s="62" customFormat="1" x14ac:dyDescent="0.2">
      <c r="A28" s="156"/>
      <c r="B28" s="156"/>
      <c r="C28" s="156"/>
      <c r="D28" s="158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72"/>
      <c r="T28" s="156"/>
      <c r="U28" s="158"/>
      <c r="V28" s="156"/>
      <c r="W28" s="156"/>
      <c r="X28" s="156"/>
      <c r="Y28" s="156"/>
      <c r="Z28" s="156"/>
      <c r="AA28" s="156"/>
      <c r="AB28" s="156"/>
    </row>
    <row r="29" spans="1:28" s="62" customFormat="1" x14ac:dyDescent="0.2">
      <c r="A29" s="2836" t="s">
        <v>1972</v>
      </c>
      <c r="B29" s="166" t="s">
        <v>29</v>
      </c>
      <c r="C29" s="166" t="s">
        <v>30</v>
      </c>
      <c r="D29" s="167">
        <v>25000000</v>
      </c>
      <c r="E29" s="166" t="s">
        <v>30</v>
      </c>
      <c r="F29" s="166" t="s">
        <v>30</v>
      </c>
      <c r="G29" s="389" t="s">
        <v>30</v>
      </c>
      <c r="H29" s="389" t="s">
        <v>30</v>
      </c>
      <c r="I29" s="389" t="s">
        <v>30</v>
      </c>
      <c r="J29" s="166" t="s">
        <v>30</v>
      </c>
      <c r="K29" s="390" t="s">
        <v>30</v>
      </c>
      <c r="L29" s="166" t="s">
        <v>30</v>
      </c>
      <c r="M29" s="166" t="s">
        <v>30</v>
      </c>
      <c r="N29" s="166" t="s">
        <v>30</v>
      </c>
      <c r="O29" s="166" t="s">
        <v>30</v>
      </c>
      <c r="P29" s="166" t="s">
        <v>30</v>
      </c>
      <c r="Q29" s="166" t="s">
        <v>30</v>
      </c>
      <c r="R29" s="166" t="s">
        <v>30</v>
      </c>
      <c r="S29" s="390" t="s">
        <v>30</v>
      </c>
      <c r="T29" s="166" t="s">
        <v>30</v>
      </c>
      <c r="U29" s="167">
        <v>25000000</v>
      </c>
      <c r="V29" s="390" t="s">
        <v>30</v>
      </c>
      <c r="W29" s="390" t="s">
        <v>30</v>
      </c>
      <c r="X29" s="166" t="s">
        <v>30</v>
      </c>
      <c r="Y29" s="390" t="s">
        <v>30</v>
      </c>
      <c r="Z29" s="390" t="s">
        <v>30</v>
      </c>
      <c r="AA29" s="390" t="s">
        <v>30</v>
      </c>
      <c r="AB29" s="390" t="s">
        <v>1403</v>
      </c>
    </row>
    <row r="30" spans="1:28" s="62" customFormat="1" x14ac:dyDescent="0.2">
      <c r="A30" s="2835"/>
      <c r="B30" s="166"/>
      <c r="C30" s="166"/>
      <c r="D30" s="167"/>
      <c r="E30" s="166"/>
      <c r="F30" s="166"/>
      <c r="G30" s="389"/>
      <c r="H30" s="389"/>
      <c r="I30" s="389"/>
      <c r="J30" s="166"/>
      <c r="K30" s="390"/>
      <c r="L30" s="166"/>
      <c r="M30" s="166"/>
      <c r="N30" s="166"/>
      <c r="O30" s="166"/>
      <c r="P30" s="166"/>
      <c r="Q30" s="166"/>
      <c r="R30" s="166"/>
      <c r="S30" s="390"/>
      <c r="T30" s="166"/>
      <c r="U30" s="167"/>
      <c r="V30" s="390"/>
      <c r="W30" s="390"/>
      <c r="X30" s="166"/>
      <c r="Y30" s="390"/>
      <c r="Z30" s="390"/>
      <c r="AA30" s="390"/>
      <c r="AB30" s="390"/>
    </row>
    <row r="31" spans="1:28" s="62" customFormat="1" x14ac:dyDescent="0.2">
      <c r="A31" s="161"/>
      <c r="B31" s="156"/>
      <c r="C31" s="156"/>
      <c r="D31" s="158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8"/>
      <c r="V31" s="156"/>
      <c r="W31" s="156"/>
      <c r="X31" s="156"/>
      <c r="Y31" s="156"/>
      <c r="Z31" s="156"/>
      <c r="AA31" s="156"/>
      <c r="AB31" s="156"/>
    </row>
    <row r="32" spans="1:28" s="62" customFormat="1" x14ac:dyDescent="0.2">
      <c r="A32" s="2997" t="s">
        <v>1973</v>
      </c>
      <c r="B32" s="166" t="s">
        <v>7</v>
      </c>
      <c r="C32" s="166" t="s">
        <v>30</v>
      </c>
      <c r="D32" s="167">
        <v>30000000</v>
      </c>
      <c r="E32" s="166" t="s">
        <v>30</v>
      </c>
      <c r="F32" s="166" t="s">
        <v>30</v>
      </c>
      <c r="G32" s="389" t="s">
        <v>30</v>
      </c>
      <c r="H32" s="389" t="s">
        <v>30</v>
      </c>
      <c r="I32" s="389" t="s">
        <v>30</v>
      </c>
      <c r="J32" s="166" t="s">
        <v>30</v>
      </c>
      <c r="K32" s="390" t="s">
        <v>30</v>
      </c>
      <c r="L32" s="166" t="s">
        <v>30</v>
      </c>
      <c r="M32" s="166" t="s">
        <v>30</v>
      </c>
      <c r="N32" s="166" t="s">
        <v>30</v>
      </c>
      <c r="O32" s="166" t="s">
        <v>30</v>
      </c>
      <c r="P32" s="166" t="s">
        <v>30</v>
      </c>
      <c r="Q32" s="166" t="s">
        <v>30</v>
      </c>
      <c r="R32" s="166" t="s">
        <v>30</v>
      </c>
      <c r="S32" s="166" t="s">
        <v>30</v>
      </c>
      <c r="T32" s="166" t="s">
        <v>30</v>
      </c>
      <c r="U32" s="167">
        <v>30000000</v>
      </c>
      <c r="V32" s="166" t="s">
        <v>30</v>
      </c>
      <c r="W32" s="166" t="s">
        <v>30</v>
      </c>
      <c r="X32" s="166" t="s">
        <v>30</v>
      </c>
      <c r="Y32" s="166" t="s">
        <v>30</v>
      </c>
      <c r="Z32" s="166" t="s">
        <v>30</v>
      </c>
      <c r="AA32" s="166" t="s">
        <v>30</v>
      </c>
      <c r="AB32" s="166" t="s">
        <v>1974</v>
      </c>
    </row>
    <row r="33" spans="1:28" s="62" customFormat="1" x14ac:dyDescent="0.2">
      <c r="A33" s="2998"/>
      <c r="B33" s="166"/>
      <c r="C33" s="166"/>
      <c r="D33" s="167"/>
      <c r="E33" s="194"/>
      <c r="F33" s="194"/>
      <c r="G33" s="501"/>
      <c r="H33" s="501"/>
      <c r="I33" s="501"/>
      <c r="J33" s="194"/>
      <c r="K33" s="410"/>
      <c r="L33" s="194"/>
      <c r="M33" s="194"/>
      <c r="N33" s="194"/>
      <c r="O33" s="194"/>
      <c r="P33" s="194"/>
      <c r="Q33" s="194"/>
      <c r="R33" s="194"/>
      <c r="S33" s="166"/>
      <c r="T33" s="166"/>
      <c r="U33" s="167"/>
      <c r="V33" s="166"/>
      <c r="W33" s="166"/>
      <c r="X33" s="166"/>
      <c r="Y33" s="166"/>
      <c r="Z33" s="166"/>
      <c r="AA33" s="166"/>
      <c r="AB33" s="167"/>
    </row>
    <row r="34" spans="1:28" s="62" customFormat="1" x14ac:dyDescent="0.2">
      <c r="A34" s="2997" t="s">
        <v>2016</v>
      </c>
      <c r="B34" s="166" t="s">
        <v>7</v>
      </c>
      <c r="C34" s="166" t="s">
        <v>1958</v>
      </c>
      <c r="D34" s="167">
        <v>72854000</v>
      </c>
      <c r="E34" s="160" t="s">
        <v>1772</v>
      </c>
      <c r="F34" s="160" t="s">
        <v>798</v>
      </c>
      <c r="G34" s="383" t="s">
        <v>1825</v>
      </c>
      <c r="H34" s="383" t="s">
        <v>1825</v>
      </c>
      <c r="I34" s="383" t="s">
        <v>1825</v>
      </c>
      <c r="J34" s="160" t="s">
        <v>297</v>
      </c>
      <c r="K34" s="381" t="s">
        <v>297</v>
      </c>
      <c r="L34" s="160" t="s">
        <v>1825</v>
      </c>
      <c r="M34" s="160" t="s">
        <v>1959</v>
      </c>
      <c r="N34" s="160" t="s">
        <v>1959</v>
      </c>
      <c r="O34" s="160" t="s">
        <v>297</v>
      </c>
      <c r="P34" s="160" t="s">
        <v>297</v>
      </c>
      <c r="Q34" s="160" t="s">
        <v>297</v>
      </c>
      <c r="R34" s="160" t="s">
        <v>297</v>
      </c>
      <c r="S34" s="166" t="s">
        <v>297</v>
      </c>
      <c r="T34" s="166" t="s">
        <v>297</v>
      </c>
      <c r="U34" s="167">
        <v>72854000</v>
      </c>
      <c r="V34" s="166" t="s">
        <v>297</v>
      </c>
      <c r="W34" s="166" t="s">
        <v>297</v>
      </c>
      <c r="X34" s="166" t="s">
        <v>1959</v>
      </c>
      <c r="Y34" s="166" t="s">
        <v>297</v>
      </c>
      <c r="Z34" s="166" t="s">
        <v>297</v>
      </c>
      <c r="AA34" s="166" t="s">
        <v>297</v>
      </c>
      <c r="AB34" s="166" t="s">
        <v>2017</v>
      </c>
    </row>
    <row r="35" spans="1:28" s="62" customFormat="1" x14ac:dyDescent="0.2">
      <c r="A35" s="2998"/>
      <c r="B35" s="166"/>
      <c r="C35" s="166"/>
      <c r="D35" s="167"/>
      <c r="E35" s="166"/>
      <c r="F35" s="166"/>
      <c r="G35" s="389"/>
      <c r="H35" s="389"/>
      <c r="I35" s="389"/>
      <c r="J35" s="166"/>
      <c r="K35" s="390"/>
      <c r="L35" s="166"/>
      <c r="M35" s="166"/>
      <c r="N35" s="166"/>
      <c r="O35" s="166"/>
      <c r="P35" s="166"/>
      <c r="Q35" s="166"/>
      <c r="R35" s="166"/>
      <c r="S35" s="166"/>
      <c r="T35" s="166"/>
      <c r="U35" s="167"/>
      <c r="V35" s="166"/>
      <c r="W35" s="166"/>
      <c r="X35" s="166"/>
      <c r="Y35" s="166"/>
      <c r="Z35" s="166"/>
      <c r="AA35" s="166"/>
      <c r="AB35" s="166"/>
    </row>
    <row r="36" spans="1:28" s="62" customFormat="1" x14ac:dyDescent="0.2">
      <c r="A36" s="156"/>
      <c r="B36" s="156"/>
      <c r="C36" s="156"/>
      <c r="D36" s="158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8"/>
      <c r="V36" s="156"/>
      <c r="W36" s="156"/>
      <c r="X36" s="156"/>
      <c r="Y36" s="156"/>
      <c r="Z36" s="156"/>
      <c r="AA36" s="156"/>
      <c r="AB36" s="156"/>
    </row>
    <row r="37" spans="1:28" s="62" customFormat="1" x14ac:dyDescent="0.2">
      <c r="A37" s="2997" t="s">
        <v>2018</v>
      </c>
      <c r="B37" s="166" t="s">
        <v>1969</v>
      </c>
      <c r="C37" s="166" t="s">
        <v>30</v>
      </c>
      <c r="D37" s="167">
        <v>28000000</v>
      </c>
      <c r="E37" s="166" t="s">
        <v>30</v>
      </c>
      <c r="F37" s="166" t="s">
        <v>30</v>
      </c>
      <c r="G37" s="389" t="s">
        <v>30</v>
      </c>
      <c r="H37" s="389" t="s">
        <v>30</v>
      </c>
      <c r="I37" s="389" t="s">
        <v>30</v>
      </c>
      <c r="J37" s="166" t="s">
        <v>30</v>
      </c>
      <c r="K37" s="390" t="s">
        <v>30</v>
      </c>
      <c r="L37" s="166" t="s">
        <v>30</v>
      </c>
      <c r="M37" s="166" t="s">
        <v>30</v>
      </c>
      <c r="N37" s="166" t="s">
        <v>30</v>
      </c>
      <c r="O37" s="166" t="s">
        <v>30</v>
      </c>
      <c r="P37" s="166" t="s">
        <v>30</v>
      </c>
      <c r="Q37" s="166" t="s">
        <v>30</v>
      </c>
      <c r="R37" s="166" t="s">
        <v>30</v>
      </c>
      <c r="S37" s="166" t="s">
        <v>30</v>
      </c>
      <c r="T37" s="166" t="s">
        <v>30</v>
      </c>
      <c r="U37" s="167">
        <v>28000000</v>
      </c>
      <c r="V37" s="166" t="s">
        <v>30</v>
      </c>
      <c r="W37" s="166" t="s">
        <v>30</v>
      </c>
      <c r="X37" s="166" t="s">
        <v>30</v>
      </c>
      <c r="Y37" s="166" t="s">
        <v>30</v>
      </c>
      <c r="Z37" s="166" t="s">
        <v>30</v>
      </c>
      <c r="AA37" s="166" t="s">
        <v>30</v>
      </c>
      <c r="AB37" s="166" t="s">
        <v>2019</v>
      </c>
    </row>
    <row r="38" spans="1:28" s="62" customFormat="1" x14ac:dyDescent="0.2">
      <c r="A38" s="2998"/>
      <c r="B38" s="166"/>
      <c r="C38" s="166"/>
      <c r="D38" s="167"/>
      <c r="E38" s="166"/>
      <c r="F38" s="166"/>
      <c r="G38" s="389"/>
      <c r="H38" s="389"/>
      <c r="I38" s="389"/>
      <c r="J38" s="166"/>
      <c r="K38" s="390"/>
      <c r="L38" s="166"/>
      <c r="M38" s="166"/>
      <c r="N38" s="166"/>
      <c r="O38" s="166"/>
      <c r="P38" s="166"/>
      <c r="Q38" s="166"/>
      <c r="R38" s="166"/>
      <c r="S38" s="166"/>
      <c r="T38" s="166"/>
      <c r="U38" s="167"/>
      <c r="V38" s="166"/>
      <c r="W38" s="166"/>
      <c r="X38" s="166"/>
      <c r="Y38" s="166"/>
      <c r="Z38" s="166"/>
      <c r="AA38" s="166"/>
      <c r="AB38" s="166"/>
    </row>
    <row r="39" spans="1:28" s="62" customFormat="1" x14ac:dyDescent="0.2">
      <c r="A39" s="156"/>
      <c r="B39" s="156"/>
      <c r="C39" s="156"/>
      <c r="D39" s="158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8"/>
      <c r="V39" s="156"/>
      <c r="W39" s="156"/>
      <c r="X39" s="156"/>
      <c r="Y39" s="156"/>
      <c r="Z39" s="156"/>
      <c r="AA39" s="156"/>
      <c r="AB39" s="156"/>
    </row>
    <row r="40" spans="1:28" s="62" customFormat="1" x14ac:dyDescent="0.2">
      <c r="A40" s="2836" t="s">
        <v>2020</v>
      </c>
      <c r="B40" s="166" t="s">
        <v>1969</v>
      </c>
      <c r="C40" s="166" t="s">
        <v>30</v>
      </c>
      <c r="D40" s="167">
        <v>17000000</v>
      </c>
      <c r="E40" s="166" t="s">
        <v>30</v>
      </c>
      <c r="F40" s="166" t="s">
        <v>30</v>
      </c>
      <c r="G40" s="389" t="s">
        <v>30</v>
      </c>
      <c r="H40" s="389" t="s">
        <v>30</v>
      </c>
      <c r="I40" s="389" t="s">
        <v>30</v>
      </c>
      <c r="J40" s="166" t="s">
        <v>30</v>
      </c>
      <c r="K40" s="390" t="s">
        <v>30</v>
      </c>
      <c r="L40" s="166" t="s">
        <v>30</v>
      </c>
      <c r="M40" s="166" t="s">
        <v>30</v>
      </c>
      <c r="N40" s="166" t="s">
        <v>30</v>
      </c>
      <c r="O40" s="166" t="s">
        <v>30</v>
      </c>
      <c r="P40" s="166" t="s">
        <v>30</v>
      </c>
      <c r="Q40" s="166" t="s">
        <v>30</v>
      </c>
      <c r="R40" s="166" t="s">
        <v>30</v>
      </c>
      <c r="S40" s="390" t="s">
        <v>30</v>
      </c>
      <c r="T40" s="166" t="s">
        <v>30</v>
      </c>
      <c r="U40" s="167">
        <v>17000000</v>
      </c>
      <c r="V40" s="390" t="s">
        <v>30</v>
      </c>
      <c r="W40" s="390" t="s">
        <v>30</v>
      </c>
      <c r="X40" s="166" t="s">
        <v>30</v>
      </c>
      <c r="Y40" s="390" t="s">
        <v>30</v>
      </c>
      <c r="Z40" s="390" t="s">
        <v>30</v>
      </c>
      <c r="AA40" s="390" t="s">
        <v>30</v>
      </c>
      <c r="AB40" s="390" t="s">
        <v>1815</v>
      </c>
    </row>
    <row r="41" spans="1:28" s="62" customFormat="1" x14ac:dyDescent="0.2">
      <c r="A41" s="2835"/>
      <c r="B41" s="166"/>
      <c r="C41" s="166"/>
      <c r="D41" s="167"/>
      <c r="E41" s="166"/>
      <c r="F41" s="166"/>
      <c r="G41" s="389"/>
      <c r="H41" s="389"/>
      <c r="I41" s="389"/>
      <c r="J41" s="166"/>
      <c r="K41" s="390"/>
      <c r="L41" s="166"/>
      <c r="M41" s="166"/>
      <c r="N41" s="166"/>
      <c r="O41" s="166"/>
      <c r="P41" s="166"/>
      <c r="Q41" s="166"/>
      <c r="R41" s="166"/>
      <c r="S41" s="390"/>
      <c r="T41" s="166"/>
      <c r="U41" s="167"/>
      <c r="V41" s="390"/>
      <c r="W41" s="390"/>
      <c r="X41" s="166"/>
      <c r="Y41" s="390"/>
      <c r="Z41" s="390"/>
      <c r="AA41" s="390"/>
      <c r="AB41" s="390"/>
    </row>
    <row r="42" spans="1:28" s="62" customFormat="1" x14ac:dyDescent="0.2">
      <c r="A42" s="156"/>
      <c r="B42" s="156"/>
      <c r="C42" s="156"/>
      <c r="D42" s="158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72"/>
      <c r="T42" s="156"/>
      <c r="U42" s="158"/>
      <c r="V42" s="156"/>
      <c r="W42" s="156"/>
      <c r="X42" s="156"/>
      <c r="Y42" s="156"/>
      <c r="Z42" s="156"/>
      <c r="AA42" s="156"/>
      <c r="AB42" s="156"/>
    </row>
    <row r="43" spans="1:28" s="62" customFormat="1" x14ac:dyDescent="0.2">
      <c r="A43" s="2836" t="s">
        <v>2021</v>
      </c>
      <c r="B43" s="166"/>
      <c r="C43" s="166" t="s">
        <v>30</v>
      </c>
      <c r="D43" s="167">
        <v>30000000</v>
      </c>
      <c r="E43" s="166" t="s">
        <v>30</v>
      </c>
      <c r="F43" s="166" t="s">
        <v>30</v>
      </c>
      <c r="G43" s="389" t="s">
        <v>30</v>
      </c>
      <c r="H43" s="389" t="s">
        <v>30</v>
      </c>
      <c r="I43" s="389" t="s">
        <v>30</v>
      </c>
      <c r="J43" s="166" t="s">
        <v>30</v>
      </c>
      <c r="K43" s="390" t="s">
        <v>30</v>
      </c>
      <c r="L43" s="166" t="s">
        <v>30</v>
      </c>
      <c r="M43" s="166" t="s">
        <v>30</v>
      </c>
      <c r="N43" s="166" t="s">
        <v>30</v>
      </c>
      <c r="O43" s="166" t="s">
        <v>30</v>
      </c>
      <c r="P43" s="166" t="s">
        <v>30</v>
      </c>
      <c r="Q43" s="166" t="s">
        <v>30</v>
      </c>
      <c r="R43" s="166" t="s">
        <v>30</v>
      </c>
      <c r="S43" s="390" t="s">
        <v>30</v>
      </c>
      <c r="T43" s="166" t="s">
        <v>30</v>
      </c>
      <c r="U43" s="167">
        <v>30000000</v>
      </c>
      <c r="V43" s="390" t="s">
        <v>30</v>
      </c>
      <c r="W43" s="390" t="s">
        <v>30</v>
      </c>
      <c r="X43" s="166" t="s">
        <v>30</v>
      </c>
      <c r="Y43" s="390" t="s">
        <v>30</v>
      </c>
      <c r="Z43" s="390" t="s">
        <v>30</v>
      </c>
      <c r="AA43" s="390" t="s">
        <v>30</v>
      </c>
      <c r="AB43" s="390" t="s">
        <v>1974</v>
      </c>
    </row>
    <row r="44" spans="1:28" s="62" customFormat="1" x14ac:dyDescent="0.2">
      <c r="A44" s="2835"/>
      <c r="B44" s="166" t="s">
        <v>7</v>
      </c>
      <c r="C44" s="166"/>
      <c r="D44" s="167"/>
      <c r="E44" s="166"/>
      <c r="F44" s="166"/>
      <c r="G44" s="389"/>
      <c r="H44" s="389"/>
      <c r="I44" s="389"/>
      <c r="J44" s="166"/>
      <c r="K44" s="390"/>
      <c r="L44" s="166"/>
      <c r="M44" s="166"/>
      <c r="N44" s="166"/>
      <c r="O44" s="166"/>
      <c r="P44" s="166"/>
      <c r="Q44" s="166"/>
      <c r="R44" s="166"/>
      <c r="S44" s="390"/>
      <c r="T44" s="166"/>
      <c r="U44" s="167"/>
      <c r="V44" s="390"/>
      <c r="W44" s="390"/>
      <c r="X44" s="166"/>
      <c r="Y44" s="390"/>
      <c r="Z44" s="390"/>
      <c r="AA44" s="390"/>
      <c r="AB44" s="390"/>
    </row>
    <row r="45" spans="1:28" s="62" customFormat="1" x14ac:dyDescent="0.2">
      <c r="A45" s="156"/>
      <c r="B45" s="156"/>
      <c r="C45" s="156"/>
      <c r="D45" s="158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72"/>
      <c r="T45" s="156"/>
      <c r="U45" s="158"/>
      <c r="V45" s="156"/>
      <c r="W45" s="156"/>
      <c r="X45" s="156"/>
      <c r="Y45" s="156"/>
      <c r="Z45" s="156"/>
      <c r="AA45" s="156"/>
      <c r="AB45" s="156"/>
    </row>
    <row r="46" spans="1:28" s="62" customFormat="1" x14ac:dyDescent="0.2">
      <c r="A46" s="2836" t="s">
        <v>2022</v>
      </c>
      <c r="B46" s="166" t="s">
        <v>1969</v>
      </c>
      <c r="C46" s="166" t="s">
        <v>30</v>
      </c>
      <c r="D46" s="167">
        <v>15000000</v>
      </c>
      <c r="E46" s="166" t="s">
        <v>30</v>
      </c>
      <c r="F46" s="166" t="s">
        <v>30</v>
      </c>
      <c r="G46" s="389" t="s">
        <v>30</v>
      </c>
      <c r="H46" s="389" t="s">
        <v>30</v>
      </c>
      <c r="I46" s="389" t="s">
        <v>30</v>
      </c>
      <c r="J46" s="166" t="s">
        <v>30</v>
      </c>
      <c r="K46" s="390" t="s">
        <v>30</v>
      </c>
      <c r="L46" s="166" t="s">
        <v>30</v>
      </c>
      <c r="M46" s="166" t="s">
        <v>30</v>
      </c>
      <c r="N46" s="166" t="s">
        <v>30</v>
      </c>
      <c r="O46" s="166" t="s">
        <v>30</v>
      </c>
      <c r="P46" s="166" t="s">
        <v>30</v>
      </c>
      <c r="Q46" s="166" t="s">
        <v>30</v>
      </c>
      <c r="R46" s="166" t="s">
        <v>30</v>
      </c>
      <c r="S46" s="390" t="s">
        <v>30</v>
      </c>
      <c r="T46" s="166" t="s">
        <v>30</v>
      </c>
      <c r="U46" s="167">
        <v>15000000</v>
      </c>
      <c r="V46" s="390" t="s">
        <v>30</v>
      </c>
      <c r="W46" s="390" t="s">
        <v>30</v>
      </c>
      <c r="X46" s="166" t="s">
        <v>30</v>
      </c>
      <c r="Y46" s="390" t="s">
        <v>30</v>
      </c>
      <c r="Z46" s="390" t="s">
        <v>30</v>
      </c>
      <c r="AA46" s="390" t="s">
        <v>30</v>
      </c>
      <c r="AB46" s="390" t="s">
        <v>2023</v>
      </c>
    </row>
    <row r="47" spans="1:28" s="62" customFormat="1" x14ac:dyDescent="0.2">
      <c r="A47" s="2835"/>
      <c r="B47" s="166"/>
      <c r="C47" s="166"/>
      <c r="D47" s="167"/>
      <c r="E47" s="166"/>
      <c r="F47" s="166"/>
      <c r="G47" s="389"/>
      <c r="H47" s="389"/>
      <c r="I47" s="389"/>
      <c r="J47" s="166"/>
      <c r="K47" s="390"/>
      <c r="L47" s="166"/>
      <c r="M47" s="166"/>
      <c r="N47" s="166"/>
      <c r="O47" s="166"/>
      <c r="P47" s="166"/>
      <c r="Q47" s="166"/>
      <c r="R47" s="166"/>
      <c r="S47" s="390"/>
      <c r="T47" s="166"/>
      <c r="U47" s="167"/>
      <c r="V47" s="390"/>
      <c r="W47" s="390"/>
      <c r="X47" s="166"/>
      <c r="Y47" s="390"/>
      <c r="Z47" s="390"/>
      <c r="AA47" s="390"/>
      <c r="AB47" s="390"/>
    </row>
    <row r="48" spans="1:28" s="62" customFormat="1" x14ac:dyDescent="0.2">
      <c r="A48" s="156"/>
      <c r="B48" s="156"/>
      <c r="C48" s="156"/>
      <c r="D48" s="158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72"/>
      <c r="T48" s="156"/>
      <c r="U48" s="158"/>
      <c r="V48" s="156"/>
      <c r="W48" s="156"/>
      <c r="X48" s="156"/>
      <c r="Y48" s="156"/>
      <c r="Z48" s="156"/>
      <c r="AA48" s="156"/>
      <c r="AB48" s="156"/>
    </row>
    <row r="49" spans="1:28" s="62" customFormat="1" x14ac:dyDescent="0.2">
      <c r="A49" s="2836" t="s">
        <v>2024</v>
      </c>
      <c r="B49" s="166" t="s">
        <v>7</v>
      </c>
      <c r="C49" s="166" t="s">
        <v>30</v>
      </c>
      <c r="D49" s="167">
        <v>50000000</v>
      </c>
      <c r="E49" s="166" t="s">
        <v>30</v>
      </c>
      <c r="F49" s="166" t="s">
        <v>30</v>
      </c>
      <c r="G49" s="389" t="s">
        <v>30</v>
      </c>
      <c r="H49" s="389" t="s">
        <v>30</v>
      </c>
      <c r="I49" s="389" t="s">
        <v>30</v>
      </c>
      <c r="J49" s="166" t="s">
        <v>30</v>
      </c>
      <c r="K49" s="390" t="s">
        <v>30</v>
      </c>
      <c r="L49" s="166" t="s">
        <v>30</v>
      </c>
      <c r="M49" s="166" t="s">
        <v>30</v>
      </c>
      <c r="N49" s="166" t="s">
        <v>30</v>
      </c>
      <c r="O49" s="166" t="s">
        <v>30</v>
      </c>
      <c r="P49" s="166" t="s">
        <v>30</v>
      </c>
      <c r="Q49" s="166" t="s">
        <v>30</v>
      </c>
      <c r="R49" s="166" t="s">
        <v>30</v>
      </c>
      <c r="S49" s="390" t="s">
        <v>30</v>
      </c>
      <c r="T49" s="166" t="s">
        <v>30</v>
      </c>
      <c r="U49" s="167">
        <v>50000000</v>
      </c>
      <c r="V49" s="390" t="s">
        <v>30</v>
      </c>
      <c r="W49" s="390" t="s">
        <v>30</v>
      </c>
      <c r="X49" s="166" t="s">
        <v>30</v>
      </c>
      <c r="Y49" s="390" t="s">
        <v>30</v>
      </c>
      <c r="Z49" s="390" t="s">
        <v>30</v>
      </c>
      <c r="AA49" s="390" t="s">
        <v>30</v>
      </c>
      <c r="AB49" s="390" t="s">
        <v>773</v>
      </c>
    </row>
    <row r="50" spans="1:28" s="62" customFormat="1" x14ac:dyDescent="0.2">
      <c r="A50" s="2835"/>
      <c r="B50" s="166"/>
      <c r="C50" s="166"/>
      <c r="D50" s="167"/>
      <c r="E50" s="166"/>
      <c r="F50" s="166"/>
      <c r="G50" s="389"/>
      <c r="H50" s="389"/>
      <c r="I50" s="389"/>
      <c r="J50" s="166"/>
      <c r="K50" s="390"/>
      <c r="L50" s="166"/>
      <c r="M50" s="166"/>
      <c r="N50" s="166"/>
      <c r="O50" s="166"/>
      <c r="P50" s="166"/>
      <c r="Q50" s="166"/>
      <c r="R50" s="166"/>
      <c r="S50" s="390"/>
      <c r="T50" s="166"/>
      <c r="U50" s="167"/>
      <c r="V50" s="390"/>
      <c r="W50" s="390"/>
      <c r="X50" s="166"/>
      <c r="Y50" s="390"/>
      <c r="Z50" s="390"/>
      <c r="AA50" s="390"/>
      <c r="AB50" s="390"/>
    </row>
    <row r="51" spans="1:28" s="62" customFormat="1" x14ac:dyDescent="0.2">
      <c r="A51" s="156"/>
      <c r="B51" s="156"/>
      <c r="C51" s="156"/>
      <c r="D51" s="158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72"/>
      <c r="T51" s="156"/>
      <c r="U51" s="158"/>
      <c r="V51" s="156"/>
      <c r="W51" s="156"/>
      <c r="X51" s="156"/>
      <c r="Y51" s="156"/>
      <c r="Z51" s="156"/>
      <c r="AA51" s="156"/>
      <c r="AB51" s="156"/>
    </row>
    <row r="52" spans="1:28" s="62" customFormat="1" x14ac:dyDescent="0.2">
      <c r="A52" s="2836" t="s">
        <v>2025</v>
      </c>
      <c r="B52" s="166" t="s">
        <v>1969</v>
      </c>
      <c r="C52" s="166" t="s">
        <v>30</v>
      </c>
      <c r="D52" s="167">
        <v>4000000</v>
      </c>
      <c r="E52" s="166" t="s">
        <v>30</v>
      </c>
      <c r="F52" s="166" t="s">
        <v>30</v>
      </c>
      <c r="G52" s="389" t="s">
        <v>30</v>
      </c>
      <c r="H52" s="389" t="s">
        <v>30</v>
      </c>
      <c r="I52" s="389" t="s">
        <v>30</v>
      </c>
      <c r="J52" s="166" t="s">
        <v>30</v>
      </c>
      <c r="K52" s="390" t="s">
        <v>30</v>
      </c>
      <c r="L52" s="166" t="s">
        <v>30</v>
      </c>
      <c r="M52" s="166" t="s">
        <v>30</v>
      </c>
      <c r="N52" s="166" t="s">
        <v>30</v>
      </c>
      <c r="O52" s="166" t="s">
        <v>30</v>
      </c>
      <c r="P52" s="166" t="s">
        <v>30</v>
      </c>
      <c r="Q52" s="166" t="s">
        <v>30</v>
      </c>
      <c r="R52" s="166" t="s">
        <v>30</v>
      </c>
      <c r="S52" s="390" t="s">
        <v>30</v>
      </c>
      <c r="T52" s="166" t="s">
        <v>30</v>
      </c>
      <c r="U52" s="167">
        <v>4000000</v>
      </c>
      <c r="V52" s="390" t="s">
        <v>30</v>
      </c>
      <c r="W52" s="390" t="s">
        <v>30</v>
      </c>
      <c r="X52" s="166" t="s">
        <v>30</v>
      </c>
      <c r="Y52" s="390" t="s">
        <v>30</v>
      </c>
      <c r="Z52" s="390" t="s">
        <v>30</v>
      </c>
      <c r="AA52" s="390" t="s">
        <v>30</v>
      </c>
      <c r="AB52" s="390" t="s">
        <v>2026</v>
      </c>
    </row>
    <row r="53" spans="1:28" s="62" customFormat="1" x14ac:dyDescent="0.2">
      <c r="A53" s="2835"/>
      <c r="B53" s="166"/>
      <c r="C53" s="166"/>
      <c r="D53" s="167" t="s">
        <v>1988</v>
      </c>
      <c r="E53" s="166"/>
      <c r="F53" s="166"/>
      <c r="G53" s="389"/>
      <c r="H53" s="389"/>
      <c r="I53" s="389"/>
      <c r="J53" s="166"/>
      <c r="K53" s="390"/>
      <c r="L53" s="166"/>
      <c r="M53" s="166"/>
      <c r="N53" s="166"/>
      <c r="O53" s="166"/>
      <c r="P53" s="166"/>
      <c r="Q53" s="166"/>
      <c r="R53" s="166"/>
      <c r="S53" s="390"/>
      <c r="T53" s="166"/>
      <c r="U53" s="167"/>
      <c r="V53" s="390"/>
      <c r="W53" s="390"/>
      <c r="X53" s="166"/>
      <c r="Y53" s="390"/>
      <c r="Z53" s="390"/>
      <c r="AA53" s="390"/>
      <c r="AB53" s="390"/>
    </row>
    <row r="54" spans="1:28" s="62" customFormat="1" x14ac:dyDescent="0.2">
      <c r="A54" s="156"/>
      <c r="B54" s="156"/>
      <c r="C54" s="156"/>
      <c r="D54" s="158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72"/>
      <c r="T54" s="156"/>
      <c r="U54" s="158"/>
      <c r="V54" s="156"/>
      <c r="W54" s="156"/>
      <c r="X54" s="156"/>
      <c r="Y54" s="156"/>
      <c r="Z54" s="156"/>
      <c r="AA54" s="156"/>
      <c r="AB54" s="156"/>
    </row>
    <row r="55" spans="1:28" s="62" customFormat="1" x14ac:dyDescent="0.2">
      <c r="A55" s="2836" t="s">
        <v>2027</v>
      </c>
      <c r="B55" s="166" t="s">
        <v>1969</v>
      </c>
      <c r="C55" s="166"/>
      <c r="D55" s="167">
        <v>3000000</v>
      </c>
      <c r="E55" s="166" t="s">
        <v>30</v>
      </c>
      <c r="F55" s="166" t="s">
        <v>30</v>
      </c>
      <c r="G55" s="389" t="s">
        <v>30</v>
      </c>
      <c r="H55" s="389" t="s">
        <v>30</v>
      </c>
      <c r="I55" s="389" t="s">
        <v>30</v>
      </c>
      <c r="J55" s="166" t="s">
        <v>30</v>
      </c>
      <c r="K55" s="390" t="s">
        <v>30</v>
      </c>
      <c r="L55" s="166" t="s">
        <v>30</v>
      </c>
      <c r="M55" s="166" t="s">
        <v>30</v>
      </c>
      <c r="N55" s="166" t="s">
        <v>30</v>
      </c>
      <c r="O55" s="166" t="s">
        <v>30</v>
      </c>
      <c r="P55" s="166" t="s">
        <v>30</v>
      </c>
      <c r="Q55" s="166" t="s">
        <v>30</v>
      </c>
      <c r="R55" s="166" t="s">
        <v>30</v>
      </c>
      <c r="S55" s="390" t="s">
        <v>30</v>
      </c>
      <c r="T55" s="166" t="s">
        <v>30</v>
      </c>
      <c r="U55" s="167">
        <v>3000000</v>
      </c>
      <c r="V55" s="390" t="s">
        <v>30</v>
      </c>
      <c r="W55" s="390" t="s">
        <v>30</v>
      </c>
      <c r="X55" s="166" t="s">
        <v>30</v>
      </c>
      <c r="Y55" s="390" t="s">
        <v>30</v>
      </c>
      <c r="Z55" s="390" t="s">
        <v>30</v>
      </c>
      <c r="AA55" s="390" t="s">
        <v>30</v>
      </c>
      <c r="AB55" s="390" t="s">
        <v>2028</v>
      </c>
    </row>
    <row r="56" spans="1:28" s="62" customFormat="1" x14ac:dyDescent="0.2">
      <c r="A56" s="2835"/>
      <c r="B56" s="166"/>
      <c r="C56" s="166"/>
      <c r="D56" s="167"/>
      <c r="E56" s="166"/>
      <c r="F56" s="166"/>
      <c r="G56" s="389"/>
      <c r="H56" s="389"/>
      <c r="I56" s="389"/>
      <c r="J56" s="166"/>
      <c r="K56" s="390"/>
      <c r="L56" s="166"/>
      <c r="M56" s="166"/>
      <c r="N56" s="166"/>
      <c r="O56" s="166"/>
      <c r="P56" s="166"/>
      <c r="Q56" s="166"/>
      <c r="R56" s="166"/>
      <c r="S56" s="390"/>
      <c r="T56" s="166"/>
      <c r="U56" s="167"/>
      <c r="V56" s="390"/>
      <c r="W56" s="390"/>
      <c r="X56" s="166"/>
      <c r="Y56" s="390"/>
      <c r="Z56" s="390"/>
      <c r="AA56" s="390"/>
      <c r="AB56" s="390"/>
    </row>
    <row r="57" spans="1:28" s="62" customFormat="1" x14ac:dyDescent="0.2">
      <c r="A57" s="161"/>
      <c r="B57" s="156"/>
      <c r="C57" s="156"/>
      <c r="D57" s="158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72"/>
      <c r="T57" s="156"/>
      <c r="U57" s="158"/>
      <c r="V57" s="156"/>
      <c r="W57" s="156"/>
      <c r="X57" s="156"/>
      <c r="Y57" s="156"/>
      <c r="Z57" s="156"/>
      <c r="AA57" s="156"/>
      <c r="AB57" s="156"/>
    </row>
    <row r="58" spans="1:28" s="62" customFormat="1" x14ac:dyDescent="0.2">
      <c r="A58" s="2836"/>
      <c r="B58" s="166"/>
      <c r="C58" s="166"/>
      <c r="D58" s="167"/>
      <c r="E58" s="166"/>
      <c r="F58" s="166"/>
      <c r="G58" s="389"/>
      <c r="H58" s="389"/>
      <c r="I58" s="389"/>
      <c r="J58" s="166"/>
      <c r="K58" s="390"/>
      <c r="L58" s="166"/>
      <c r="M58" s="166"/>
      <c r="N58" s="166"/>
      <c r="O58" s="166"/>
      <c r="P58" s="166"/>
      <c r="Q58" s="166"/>
      <c r="R58" s="166"/>
      <c r="S58" s="390"/>
      <c r="T58" s="166"/>
      <c r="U58" s="167"/>
      <c r="V58" s="390"/>
      <c r="W58" s="390"/>
      <c r="X58" s="166"/>
      <c r="Y58" s="390"/>
      <c r="Z58" s="390"/>
      <c r="AA58" s="390"/>
      <c r="AB58" s="390"/>
    </row>
    <row r="59" spans="1:28" s="62" customFormat="1" ht="15.75" thickBot="1" x14ac:dyDescent="0.25">
      <c r="A59" s="2949"/>
      <c r="B59" s="194"/>
      <c r="C59" s="194"/>
      <c r="D59" s="408"/>
      <c r="E59" s="194"/>
      <c r="F59" s="194"/>
      <c r="G59" s="501"/>
      <c r="H59" s="501"/>
      <c r="I59" s="501"/>
      <c r="J59" s="194"/>
      <c r="K59" s="410"/>
      <c r="L59" s="194"/>
      <c r="M59" s="194"/>
      <c r="N59" s="194"/>
      <c r="O59" s="194"/>
      <c r="P59" s="194"/>
      <c r="Q59" s="194"/>
      <c r="R59" s="194"/>
      <c r="S59" s="502"/>
      <c r="T59" s="503"/>
      <c r="U59" s="408"/>
      <c r="V59" s="410"/>
      <c r="W59" s="410"/>
      <c r="X59" s="194"/>
      <c r="Y59" s="410"/>
      <c r="Z59" s="410"/>
      <c r="AA59" s="410"/>
      <c r="AB59" s="408"/>
    </row>
    <row r="60" spans="1:28" s="62" customFormat="1" ht="15.75" thickTop="1" x14ac:dyDescent="0.2">
      <c r="A60" s="174" t="s">
        <v>144</v>
      </c>
      <c r="B60" s="176"/>
      <c r="C60" s="176"/>
      <c r="D60" s="173">
        <f>D34+D37+D40+D43+D46+D49+D52+D55+D58</f>
        <v>219854000</v>
      </c>
      <c r="E60" s="176"/>
      <c r="F60" s="176"/>
      <c r="G60" s="176"/>
      <c r="H60" s="176"/>
      <c r="I60" s="176"/>
      <c r="J60" s="176"/>
      <c r="K60" s="394"/>
      <c r="L60" s="176"/>
      <c r="M60" s="176"/>
      <c r="N60" s="176"/>
      <c r="O60" s="176"/>
      <c r="P60" s="176"/>
      <c r="Q60" s="176"/>
      <c r="R60" s="176"/>
      <c r="S60" s="504"/>
      <c r="T60" s="153"/>
      <c r="U60" s="173">
        <f>U34+U37+U40+U43+U46+U49+U52+U55+U58</f>
        <v>219854000</v>
      </c>
      <c r="V60" s="176"/>
      <c r="W60" s="176"/>
      <c r="X60" s="176"/>
      <c r="Y60" s="176"/>
      <c r="Z60" s="176"/>
      <c r="AA60" s="176"/>
      <c r="AB60" s="173">
        <f>AB34+AB37+AB40+AB43+AB46+AB49+AB52+AB55+AB58</f>
        <v>219854000</v>
      </c>
    </row>
    <row r="61" spans="1:28" s="62" customFormat="1" x14ac:dyDescent="0.2">
      <c r="A61" s="177"/>
      <c r="B61" s="177"/>
      <c r="C61" s="177"/>
      <c r="D61" s="167"/>
      <c r="E61" s="177"/>
      <c r="F61" s="177"/>
      <c r="G61" s="177"/>
      <c r="H61" s="177"/>
      <c r="I61" s="177"/>
      <c r="J61" s="177"/>
      <c r="K61" s="71"/>
      <c r="L61" s="177"/>
      <c r="M61" s="177"/>
      <c r="N61" s="177"/>
      <c r="O61" s="177"/>
      <c r="P61" s="177"/>
      <c r="Q61" s="177"/>
      <c r="R61" s="177"/>
      <c r="S61" s="71"/>
      <c r="T61" s="177"/>
      <c r="U61" s="167">
        <f>U35+U38+U41+U44+U47+U50+U53+U56+U59</f>
        <v>0</v>
      </c>
      <c r="V61" s="177"/>
      <c r="W61" s="177"/>
      <c r="X61" s="177"/>
      <c r="Y61" s="177"/>
      <c r="Z61" s="177"/>
      <c r="AA61" s="177"/>
      <c r="AB61" s="167"/>
    </row>
    <row r="62" spans="1:28" s="62" customFormat="1" x14ac:dyDescent="0.2">
      <c r="A62" s="152" t="s">
        <v>145</v>
      </c>
      <c r="S62" s="61"/>
      <c r="T62" s="61"/>
      <c r="U62" s="61"/>
    </row>
    <row r="63" spans="1:28" s="62" customFormat="1" x14ac:dyDescent="0.2">
      <c r="A63" s="152"/>
      <c r="T63" s="61"/>
      <c r="U63" s="61"/>
      <c r="V63" s="61"/>
    </row>
    <row r="65" spans="1:21" s="62" customFormat="1" x14ac:dyDescent="0.2">
      <c r="A65" s="3062" t="s">
        <v>1495</v>
      </c>
      <c r="B65" s="3062"/>
      <c r="C65" s="3062"/>
      <c r="D65" s="3062"/>
      <c r="E65" s="3062"/>
      <c r="F65" s="3062"/>
      <c r="G65" s="3062"/>
      <c r="H65" s="2845" t="s">
        <v>147</v>
      </c>
      <c r="I65" s="2846"/>
      <c r="J65" s="76" t="s">
        <v>509</v>
      </c>
      <c r="K65" s="70"/>
      <c r="L65" s="71"/>
      <c r="S65" s="61"/>
    </row>
    <row r="66" spans="1:21" s="96" customFormat="1" ht="30" x14ac:dyDescent="0.25">
      <c r="A66" s="95" t="s">
        <v>571</v>
      </c>
      <c r="B66" s="65" t="s">
        <v>1997</v>
      </c>
      <c r="C66" s="2909" t="s">
        <v>149</v>
      </c>
      <c r="D66" s="2902"/>
      <c r="E66" s="2902"/>
      <c r="F66" s="2902"/>
      <c r="G66" s="2903"/>
      <c r="H66" s="2847"/>
      <c r="I66" s="2848"/>
      <c r="J66" s="101" t="s">
        <v>150</v>
      </c>
      <c r="K66" s="2902" t="s">
        <v>151</v>
      </c>
      <c r="L66" s="2903"/>
      <c r="M66" s="2909" t="s">
        <v>152</v>
      </c>
      <c r="N66" s="2903"/>
      <c r="O66" s="2909" t="s">
        <v>84</v>
      </c>
      <c r="P66" s="2902"/>
      <c r="Q66" s="2902"/>
      <c r="R66" s="2902"/>
      <c r="S66" s="493"/>
      <c r="T66" s="558" t="s">
        <v>85</v>
      </c>
      <c r="U66" s="559"/>
    </row>
    <row r="67" spans="1:21" s="96" customFormat="1" ht="45.75" thickBot="1" x14ac:dyDescent="0.3">
      <c r="A67" s="470" t="s">
        <v>512</v>
      </c>
      <c r="B67" s="453" t="s">
        <v>153</v>
      </c>
      <c r="C67" s="453" t="s">
        <v>154</v>
      </c>
      <c r="D67" s="453" t="s">
        <v>155</v>
      </c>
      <c r="E67" s="453" t="s">
        <v>156</v>
      </c>
      <c r="F67" s="453" t="s">
        <v>220</v>
      </c>
      <c r="G67" s="451" t="s">
        <v>483</v>
      </c>
      <c r="H67" s="437" t="s">
        <v>92</v>
      </c>
      <c r="I67" s="437" t="s">
        <v>685</v>
      </c>
      <c r="J67" s="453" t="s">
        <v>159</v>
      </c>
      <c r="K67" s="453" t="s">
        <v>160</v>
      </c>
      <c r="L67" s="453" t="s">
        <v>161</v>
      </c>
      <c r="M67" s="453" t="s">
        <v>162</v>
      </c>
      <c r="N67" s="437" t="s">
        <v>685</v>
      </c>
      <c r="O67" s="437" t="s">
        <v>4325</v>
      </c>
      <c r="P67" s="437" t="s">
        <v>104</v>
      </c>
      <c r="Q67" s="437" t="s">
        <v>165</v>
      </c>
      <c r="R67" s="457" t="s">
        <v>166</v>
      </c>
      <c r="S67" s="735" t="s">
        <v>167</v>
      </c>
      <c r="T67" s="101" t="s">
        <v>168</v>
      </c>
      <c r="U67" s="101" t="s">
        <v>169</v>
      </c>
    </row>
    <row r="68" spans="1:21" s="62" customFormat="1" ht="15.75" thickTop="1" x14ac:dyDescent="0.2">
      <c r="A68" s="2825" t="s">
        <v>114</v>
      </c>
      <c r="B68" s="160"/>
      <c r="C68" s="380"/>
      <c r="D68" s="380"/>
      <c r="E68" s="160"/>
      <c r="F68" s="160" t="s">
        <v>170</v>
      </c>
      <c r="G68" s="160"/>
      <c r="H68" s="160" t="s">
        <v>171</v>
      </c>
      <c r="I68" s="160" t="s">
        <v>116</v>
      </c>
      <c r="J68" s="160" t="s">
        <v>117</v>
      </c>
      <c r="K68" s="231" t="s">
        <v>1705</v>
      </c>
      <c r="L68" s="231" t="s">
        <v>173</v>
      </c>
      <c r="M68" s="231" t="s">
        <v>171</v>
      </c>
      <c r="N68" s="231" t="s">
        <v>116</v>
      </c>
      <c r="O68" s="380"/>
      <c r="P68" s="231" t="s">
        <v>117</v>
      </c>
      <c r="Q68" s="231" t="s">
        <v>116</v>
      </c>
      <c r="R68" s="231" t="s">
        <v>693</v>
      </c>
      <c r="S68" s="160"/>
      <c r="T68" s="160"/>
      <c r="U68" s="160"/>
    </row>
    <row r="69" spans="1:21" s="62" customFormat="1" x14ac:dyDescent="0.2">
      <c r="A69" s="2842"/>
      <c r="B69" s="166"/>
      <c r="C69" s="167"/>
      <c r="D69" s="167"/>
      <c r="E69" s="166"/>
      <c r="F69" s="160" t="s">
        <v>175</v>
      </c>
      <c r="G69" s="166"/>
      <c r="H69" s="160"/>
      <c r="I69" s="166"/>
      <c r="J69" s="166"/>
      <c r="K69" s="166"/>
      <c r="L69" s="166"/>
      <c r="M69" s="166"/>
      <c r="N69" s="166"/>
      <c r="O69" s="167"/>
      <c r="P69" s="166"/>
      <c r="Q69" s="166"/>
      <c r="R69" s="166"/>
      <c r="S69" s="160"/>
      <c r="T69" s="160"/>
      <c r="U69" s="160"/>
    </row>
    <row r="70" spans="1:21" s="62" customFormat="1" ht="15.75" thickBot="1" x14ac:dyDescent="0.25">
      <c r="A70" s="500" t="s">
        <v>121</v>
      </c>
      <c r="B70" s="460"/>
      <c r="C70" s="402"/>
      <c r="D70" s="402"/>
      <c r="E70" s="460"/>
      <c r="F70" s="460"/>
      <c r="G70" s="460"/>
      <c r="H70" s="460"/>
      <c r="I70" s="460"/>
      <c r="J70" s="461"/>
      <c r="K70" s="461"/>
      <c r="L70" s="460"/>
      <c r="M70" s="460"/>
      <c r="N70" s="460"/>
      <c r="O70" s="402"/>
      <c r="P70" s="460"/>
      <c r="Q70" s="460"/>
      <c r="R70" s="460"/>
      <c r="S70" s="460"/>
      <c r="T70" s="460"/>
      <c r="U70" s="460"/>
    </row>
    <row r="71" spans="1:21" s="62" customFormat="1" x14ac:dyDescent="0.2">
      <c r="A71" s="2834" t="s">
        <v>1998</v>
      </c>
      <c r="B71" s="160" t="s">
        <v>1977</v>
      </c>
      <c r="C71" s="380">
        <v>1</v>
      </c>
      <c r="D71" s="382">
        <v>7687890</v>
      </c>
      <c r="E71" s="160" t="s">
        <v>1969</v>
      </c>
      <c r="F71" s="160" t="s">
        <v>1999</v>
      </c>
      <c r="G71" s="160" t="s">
        <v>1772</v>
      </c>
      <c r="H71" s="160" t="s">
        <v>1978</v>
      </c>
      <c r="I71" s="160" t="s">
        <v>179</v>
      </c>
      <c r="J71" s="160" t="s">
        <v>1978</v>
      </c>
      <c r="K71" s="160" t="s">
        <v>1978</v>
      </c>
      <c r="L71" s="160" t="s">
        <v>297</v>
      </c>
      <c r="M71" s="160" t="s">
        <v>1978</v>
      </c>
      <c r="N71" s="160" t="s">
        <v>297</v>
      </c>
      <c r="O71" s="380">
        <v>7687890</v>
      </c>
      <c r="P71" s="160" t="s">
        <v>1825</v>
      </c>
      <c r="Q71" s="160" t="s">
        <v>1980</v>
      </c>
      <c r="R71" s="160" t="s">
        <v>1980</v>
      </c>
      <c r="S71" s="160" t="s">
        <v>2000</v>
      </c>
      <c r="T71" s="160"/>
      <c r="U71" s="160"/>
    </row>
    <row r="72" spans="1:21" s="62" customFormat="1" x14ac:dyDescent="0.2">
      <c r="A72" s="2904"/>
      <c r="B72" s="166"/>
      <c r="C72" s="167"/>
      <c r="D72" s="388"/>
      <c r="E72" s="166"/>
      <c r="F72" s="160"/>
      <c r="G72" s="166"/>
      <c r="H72" s="160"/>
      <c r="I72" s="166"/>
      <c r="J72" s="166"/>
      <c r="K72" s="166"/>
      <c r="L72" s="166"/>
      <c r="M72" s="166"/>
      <c r="N72" s="166"/>
      <c r="O72" s="167"/>
      <c r="P72" s="166"/>
      <c r="Q72" s="166"/>
      <c r="R72" s="166"/>
      <c r="S72" s="166"/>
      <c r="T72" s="166"/>
      <c r="U72" s="166"/>
    </row>
    <row r="73" spans="1:21" s="62" customFormat="1" ht="30" x14ac:dyDescent="0.2">
      <c r="A73" s="156"/>
      <c r="B73" s="156"/>
      <c r="C73" s="158"/>
      <c r="D73" s="386"/>
      <c r="E73" s="156"/>
      <c r="F73" s="156"/>
      <c r="G73" s="156"/>
      <c r="H73" s="156"/>
      <c r="I73" s="156"/>
      <c r="J73" s="169"/>
      <c r="K73" s="169"/>
      <c r="L73" s="156"/>
      <c r="M73" s="156"/>
      <c r="N73" s="156"/>
      <c r="O73" s="158"/>
      <c r="P73" s="170" t="s">
        <v>707</v>
      </c>
      <c r="Q73" s="170"/>
      <c r="R73" s="156"/>
      <c r="S73" s="156"/>
      <c r="T73" s="156"/>
      <c r="U73" s="156"/>
    </row>
    <row r="74" spans="1:21" s="62" customFormat="1" x14ac:dyDescent="0.2">
      <c r="A74" s="2836" t="s">
        <v>2001</v>
      </c>
      <c r="B74" s="166" t="s">
        <v>2002</v>
      </c>
      <c r="C74" s="167">
        <v>1</v>
      </c>
      <c r="D74" s="388">
        <v>15611500</v>
      </c>
      <c r="E74" s="166" t="s">
        <v>1969</v>
      </c>
      <c r="F74" s="160" t="s">
        <v>1978</v>
      </c>
      <c r="G74" s="166" t="s">
        <v>30</v>
      </c>
      <c r="H74" s="160" t="s">
        <v>30</v>
      </c>
      <c r="I74" s="166" t="s">
        <v>30</v>
      </c>
      <c r="J74" s="166" t="s">
        <v>30</v>
      </c>
      <c r="K74" s="166" t="s">
        <v>30</v>
      </c>
      <c r="L74" s="166" t="s">
        <v>30</v>
      </c>
      <c r="M74" s="166" t="s">
        <v>30</v>
      </c>
      <c r="N74" s="166" t="s">
        <v>30</v>
      </c>
      <c r="O74" s="167">
        <v>15611500</v>
      </c>
      <c r="P74" s="166" t="s">
        <v>30</v>
      </c>
      <c r="Q74" s="166" t="s">
        <v>30</v>
      </c>
      <c r="R74" s="166" t="s">
        <v>30</v>
      </c>
      <c r="S74" s="166" t="s">
        <v>30</v>
      </c>
      <c r="T74" s="166"/>
      <c r="U74" s="166"/>
    </row>
    <row r="75" spans="1:21" s="62" customFormat="1" x14ac:dyDescent="0.2">
      <c r="A75" s="2904"/>
      <c r="B75" s="166"/>
      <c r="C75" s="167"/>
      <c r="D75" s="388"/>
      <c r="E75" s="166"/>
      <c r="F75" s="160"/>
      <c r="G75" s="166"/>
      <c r="H75" s="160"/>
      <c r="I75" s="166"/>
      <c r="J75" s="166"/>
      <c r="K75" s="166"/>
      <c r="L75" s="166"/>
      <c r="M75" s="166"/>
      <c r="N75" s="166"/>
      <c r="O75" s="167"/>
      <c r="P75" s="166"/>
      <c r="Q75" s="166"/>
      <c r="R75" s="166"/>
      <c r="S75" s="166"/>
      <c r="T75" s="166"/>
      <c r="U75" s="166"/>
    </row>
    <row r="76" spans="1:21" s="62" customFormat="1" x14ac:dyDescent="0.2">
      <c r="A76" s="156"/>
      <c r="B76" s="156"/>
      <c r="C76" s="158"/>
      <c r="D76" s="386"/>
      <c r="E76" s="156"/>
      <c r="F76" s="156"/>
      <c r="G76" s="156"/>
      <c r="H76" s="156"/>
      <c r="I76" s="156"/>
      <c r="J76" s="169"/>
      <c r="K76" s="169"/>
      <c r="L76" s="156"/>
      <c r="M76" s="156"/>
      <c r="N76" s="156"/>
      <c r="O76" s="158"/>
      <c r="P76" s="156"/>
      <c r="Q76" s="156"/>
      <c r="R76" s="156"/>
      <c r="S76" s="156"/>
      <c r="T76" s="156"/>
      <c r="U76" s="156"/>
    </row>
    <row r="77" spans="1:21" s="62" customFormat="1" x14ac:dyDescent="0.2">
      <c r="A77" s="2836" t="s">
        <v>2003</v>
      </c>
      <c r="B77" s="166" t="s">
        <v>2004</v>
      </c>
      <c r="C77" s="167">
        <v>1</v>
      </c>
      <c r="D77" s="1026">
        <v>10143000</v>
      </c>
      <c r="E77" s="166" t="s">
        <v>1969</v>
      </c>
      <c r="F77" s="160" t="s">
        <v>1978</v>
      </c>
      <c r="G77" s="166" t="s">
        <v>30</v>
      </c>
      <c r="H77" s="160" t="s">
        <v>30</v>
      </c>
      <c r="I77" s="166" t="s">
        <v>30</v>
      </c>
      <c r="J77" s="166" t="s">
        <v>30</v>
      </c>
      <c r="K77" s="166" t="s">
        <v>30</v>
      </c>
      <c r="L77" s="166" t="s">
        <v>30</v>
      </c>
      <c r="M77" s="166" t="s">
        <v>30</v>
      </c>
      <c r="N77" s="166" t="s">
        <v>30</v>
      </c>
      <c r="O77" s="167">
        <v>10143000</v>
      </c>
      <c r="P77" s="166" t="s">
        <v>30</v>
      </c>
      <c r="Q77" s="166" t="s">
        <v>30</v>
      </c>
      <c r="R77" s="166" t="s">
        <v>30</v>
      </c>
      <c r="S77" s="166" t="s">
        <v>30</v>
      </c>
      <c r="T77" s="166"/>
      <c r="U77" s="166"/>
    </row>
    <row r="78" spans="1:21" s="62" customFormat="1" x14ac:dyDescent="0.2">
      <c r="A78" s="2904"/>
      <c r="B78" s="166"/>
      <c r="C78" s="167"/>
      <c r="D78" s="388"/>
      <c r="E78" s="166"/>
      <c r="F78" s="160"/>
      <c r="G78" s="166"/>
      <c r="H78" s="160"/>
      <c r="I78" s="166"/>
      <c r="J78" s="166"/>
      <c r="K78" s="166"/>
      <c r="L78" s="166"/>
      <c r="M78" s="166"/>
      <c r="N78" s="166"/>
      <c r="O78" s="167"/>
      <c r="P78" s="166"/>
      <c r="Q78" s="166"/>
      <c r="R78" s="166"/>
      <c r="S78" s="166"/>
      <c r="T78" s="166"/>
      <c r="U78" s="166"/>
    </row>
    <row r="79" spans="1:21" s="62" customFormat="1" x14ac:dyDescent="0.2">
      <c r="A79" s="156"/>
      <c r="B79" s="156"/>
      <c r="C79" s="158"/>
      <c r="D79" s="386"/>
      <c r="E79" s="156"/>
      <c r="F79" s="156"/>
      <c r="G79" s="156"/>
      <c r="H79" s="156"/>
      <c r="I79" s="156"/>
      <c r="J79" s="169"/>
      <c r="K79" s="169"/>
      <c r="L79" s="156"/>
      <c r="M79" s="156"/>
      <c r="N79" s="156"/>
      <c r="O79" s="158"/>
      <c r="P79" s="156"/>
      <c r="Q79" s="156"/>
      <c r="R79" s="156"/>
      <c r="S79" s="156"/>
      <c r="T79" s="156"/>
      <c r="U79" s="156"/>
    </row>
    <row r="80" spans="1:21" s="62" customFormat="1" x14ac:dyDescent="0.2">
      <c r="A80" s="2836" t="s">
        <v>2005</v>
      </c>
      <c r="B80" s="166" t="s">
        <v>2006</v>
      </c>
      <c r="C80" s="167">
        <v>1</v>
      </c>
      <c r="D80" s="388">
        <v>10000000</v>
      </c>
      <c r="E80" s="166" t="s">
        <v>1969</v>
      </c>
      <c r="F80" s="160" t="s">
        <v>1978</v>
      </c>
      <c r="G80" s="166" t="s">
        <v>30</v>
      </c>
      <c r="H80" s="160" t="s">
        <v>30</v>
      </c>
      <c r="I80" s="166" t="s">
        <v>30</v>
      </c>
      <c r="J80" s="166" t="s">
        <v>30</v>
      </c>
      <c r="K80" s="166" t="s">
        <v>30</v>
      </c>
      <c r="L80" s="166" t="s">
        <v>30</v>
      </c>
      <c r="M80" s="166" t="s">
        <v>30</v>
      </c>
      <c r="N80" s="166" t="s">
        <v>30</v>
      </c>
      <c r="O80" s="167">
        <v>10000000</v>
      </c>
      <c r="P80" s="166" t="s">
        <v>30</v>
      </c>
      <c r="Q80" s="166" t="s">
        <v>30</v>
      </c>
      <c r="R80" s="166" t="s">
        <v>30</v>
      </c>
      <c r="S80" s="166" t="s">
        <v>30</v>
      </c>
      <c r="T80" s="166"/>
      <c r="U80" s="166"/>
    </row>
    <row r="81" spans="1:24" s="62" customFormat="1" x14ac:dyDescent="0.2">
      <c r="A81" s="2904"/>
      <c r="B81" s="166"/>
      <c r="C81" s="167"/>
      <c r="D81" s="388"/>
      <c r="E81" s="166"/>
      <c r="F81" s="160"/>
      <c r="G81" s="166"/>
      <c r="H81" s="160"/>
      <c r="I81" s="166"/>
      <c r="J81" s="166"/>
      <c r="K81" s="166"/>
      <c r="L81" s="166"/>
      <c r="M81" s="166"/>
      <c r="N81" s="166"/>
      <c r="O81" s="167"/>
      <c r="P81" s="166"/>
      <c r="Q81" s="166"/>
      <c r="R81" s="166"/>
      <c r="S81" s="166"/>
      <c r="T81" s="166"/>
      <c r="U81" s="166"/>
    </row>
    <row r="82" spans="1:24" s="62" customFormat="1" x14ac:dyDescent="0.2">
      <c r="A82" s="156"/>
      <c r="B82" s="156"/>
      <c r="C82" s="158"/>
      <c r="D82" s="386"/>
      <c r="E82" s="156"/>
      <c r="F82" s="156"/>
      <c r="G82" s="156"/>
      <c r="H82" s="156"/>
      <c r="I82" s="156"/>
      <c r="J82" s="169"/>
      <c r="K82" s="169"/>
      <c r="L82" s="156"/>
      <c r="M82" s="156"/>
      <c r="N82" s="156"/>
      <c r="O82" s="158"/>
      <c r="P82" s="156"/>
      <c r="Q82" s="156"/>
      <c r="R82" s="156"/>
      <c r="S82" s="156"/>
      <c r="T82" s="156"/>
      <c r="U82" s="156"/>
    </row>
    <row r="83" spans="1:24" s="62" customFormat="1" x14ac:dyDescent="0.2">
      <c r="A83" s="2836" t="s">
        <v>2007</v>
      </c>
      <c r="B83" s="166" t="s">
        <v>2008</v>
      </c>
      <c r="C83" s="167">
        <v>1</v>
      </c>
      <c r="D83" s="388">
        <v>100000000</v>
      </c>
      <c r="E83" s="166" t="s">
        <v>7</v>
      </c>
      <c r="F83" s="160" t="s">
        <v>1978</v>
      </c>
      <c r="G83" s="690" t="s">
        <v>2009</v>
      </c>
      <c r="H83" s="160" t="s">
        <v>30</v>
      </c>
      <c r="I83" s="166" t="s">
        <v>30</v>
      </c>
      <c r="J83" s="166" t="s">
        <v>30</v>
      </c>
      <c r="K83" s="166" t="s">
        <v>30</v>
      </c>
      <c r="L83" s="166" t="s">
        <v>30</v>
      </c>
      <c r="M83" s="166" t="s">
        <v>30</v>
      </c>
      <c r="N83" s="166" t="s">
        <v>30</v>
      </c>
      <c r="O83" s="167">
        <v>100000000</v>
      </c>
      <c r="P83" s="166" t="s">
        <v>30</v>
      </c>
      <c r="Q83" s="166" t="s">
        <v>30</v>
      </c>
      <c r="R83" s="166" t="s">
        <v>30</v>
      </c>
      <c r="S83" s="166" t="s">
        <v>30</v>
      </c>
      <c r="T83" s="166"/>
      <c r="U83" s="166"/>
    </row>
    <row r="84" spans="1:24" s="62" customFormat="1" x14ac:dyDescent="0.2">
      <c r="A84" s="2904"/>
      <c r="B84" s="166"/>
      <c r="C84" s="167"/>
      <c r="D84" s="388"/>
      <c r="E84" s="166"/>
      <c r="F84" s="160"/>
      <c r="G84" s="166"/>
      <c r="H84" s="160"/>
      <c r="I84" s="166"/>
      <c r="J84" s="166"/>
      <c r="K84" s="166"/>
      <c r="L84" s="166"/>
      <c r="M84" s="166"/>
      <c r="N84" s="166"/>
      <c r="O84" s="167"/>
      <c r="P84" s="166"/>
      <c r="Q84" s="166"/>
      <c r="R84" s="166"/>
      <c r="S84" s="166"/>
      <c r="T84" s="166"/>
      <c r="U84" s="166"/>
    </row>
    <row r="85" spans="1:24" s="62" customFormat="1" x14ac:dyDescent="0.2">
      <c r="A85" s="156"/>
      <c r="B85" s="156"/>
      <c r="C85" s="158"/>
      <c r="D85" s="386"/>
      <c r="E85" s="156"/>
      <c r="F85" s="156"/>
      <c r="G85" s="156"/>
      <c r="H85" s="156"/>
      <c r="I85" s="156"/>
      <c r="J85" s="169"/>
      <c r="K85" s="169"/>
      <c r="L85" s="156"/>
      <c r="M85" s="156"/>
      <c r="N85" s="156"/>
      <c r="O85" s="158"/>
      <c r="P85" s="156"/>
      <c r="Q85" s="156"/>
      <c r="R85" s="156"/>
      <c r="S85" s="156"/>
      <c r="T85" s="156"/>
      <c r="U85" s="156"/>
    </row>
    <row r="86" spans="1:24" s="62" customFormat="1" x14ac:dyDescent="0.2">
      <c r="A86" s="2836" t="s">
        <v>2010</v>
      </c>
      <c r="B86" s="166" t="s">
        <v>2011</v>
      </c>
      <c r="C86" s="167">
        <v>1</v>
      </c>
      <c r="D86" s="388">
        <v>1000000</v>
      </c>
      <c r="E86" s="166" t="s">
        <v>1969</v>
      </c>
      <c r="F86" s="160" t="s">
        <v>1978</v>
      </c>
      <c r="G86" s="166" t="s">
        <v>30</v>
      </c>
      <c r="H86" s="160" t="s">
        <v>30</v>
      </c>
      <c r="I86" s="166" t="s">
        <v>30</v>
      </c>
      <c r="J86" s="166" t="s">
        <v>30</v>
      </c>
      <c r="K86" s="166" t="s">
        <v>30</v>
      </c>
      <c r="L86" s="166" t="s">
        <v>30</v>
      </c>
      <c r="M86" s="166" t="s">
        <v>30</v>
      </c>
      <c r="N86" s="166" t="s">
        <v>30</v>
      </c>
      <c r="O86" s="167">
        <v>1000000</v>
      </c>
      <c r="P86" s="166" t="s">
        <v>30</v>
      </c>
      <c r="Q86" s="166" t="s">
        <v>30</v>
      </c>
      <c r="R86" s="166" t="s">
        <v>30</v>
      </c>
      <c r="S86" s="166" t="s">
        <v>30</v>
      </c>
      <c r="T86" s="166"/>
      <c r="U86" s="166"/>
    </row>
    <row r="87" spans="1:24" s="62" customFormat="1" x14ac:dyDescent="0.2">
      <c r="A87" s="2904"/>
      <c r="B87" s="166"/>
      <c r="C87" s="167"/>
      <c r="D87" s="388"/>
      <c r="E87" s="166"/>
      <c r="F87" s="160"/>
      <c r="G87" s="166"/>
      <c r="H87" s="160"/>
      <c r="I87" s="166"/>
      <c r="J87" s="166"/>
      <c r="K87" s="166"/>
      <c r="L87" s="166"/>
      <c r="M87" s="690"/>
      <c r="N87" s="166"/>
      <c r="O87" s="167"/>
      <c r="P87" s="166"/>
      <c r="Q87" s="166"/>
      <c r="R87" s="166"/>
      <c r="S87" s="166"/>
      <c r="T87" s="166"/>
      <c r="U87" s="166"/>
    </row>
    <row r="88" spans="1:24" s="62" customFormat="1" x14ac:dyDescent="0.2">
      <c r="A88" s="156"/>
      <c r="B88" s="156"/>
      <c r="C88" s="158"/>
      <c r="D88" s="386"/>
      <c r="E88" s="156"/>
      <c r="F88" s="156"/>
      <c r="G88" s="156"/>
      <c r="H88" s="156"/>
      <c r="I88" s="156"/>
      <c r="J88" s="169"/>
      <c r="K88" s="169"/>
      <c r="L88" s="156"/>
      <c r="M88" s="156"/>
      <c r="N88" s="156"/>
      <c r="O88" s="158"/>
      <c r="P88" s="156"/>
      <c r="Q88" s="156"/>
      <c r="R88" s="156"/>
      <c r="S88" s="156"/>
      <c r="T88" s="156"/>
      <c r="U88" s="156"/>
    </row>
    <row r="89" spans="1:24" s="62" customFormat="1" x14ac:dyDescent="0.2">
      <c r="A89" s="2836" t="s">
        <v>2012</v>
      </c>
      <c r="B89" s="166" t="s">
        <v>2013</v>
      </c>
      <c r="C89" s="167">
        <v>1</v>
      </c>
      <c r="D89" s="388">
        <v>2000000</v>
      </c>
      <c r="E89" s="166" t="s">
        <v>1969</v>
      </c>
      <c r="F89" s="160" t="s">
        <v>297</v>
      </c>
      <c r="G89" s="166" t="s">
        <v>30</v>
      </c>
      <c r="H89" s="160" t="s">
        <v>30</v>
      </c>
      <c r="I89" s="166" t="s">
        <v>30</v>
      </c>
      <c r="J89" s="166" t="s">
        <v>30</v>
      </c>
      <c r="K89" s="166" t="s">
        <v>30</v>
      </c>
      <c r="L89" s="166" t="s">
        <v>30</v>
      </c>
      <c r="M89" s="166" t="s">
        <v>30</v>
      </c>
      <c r="N89" s="166" t="s">
        <v>30</v>
      </c>
      <c r="O89" s="167">
        <v>2000000</v>
      </c>
      <c r="P89" s="166" t="s">
        <v>30</v>
      </c>
      <c r="Q89" s="166" t="s">
        <v>30</v>
      </c>
      <c r="R89" s="166" t="s">
        <v>30</v>
      </c>
      <c r="S89" s="166" t="s">
        <v>30</v>
      </c>
      <c r="T89" s="166"/>
      <c r="U89" s="166"/>
    </row>
    <row r="90" spans="1:24" s="62" customFormat="1" x14ac:dyDescent="0.2">
      <c r="A90" s="2904"/>
      <c r="B90" s="166"/>
      <c r="C90" s="167"/>
      <c r="D90" s="388"/>
      <c r="E90" s="166"/>
      <c r="F90" s="160"/>
      <c r="G90" s="166"/>
      <c r="H90" s="160"/>
      <c r="I90" s="166"/>
      <c r="J90" s="166"/>
      <c r="K90" s="166"/>
      <c r="L90" s="166"/>
      <c r="M90" s="166"/>
      <c r="N90" s="166"/>
      <c r="O90" s="167"/>
      <c r="P90" s="166"/>
      <c r="Q90" s="166"/>
      <c r="R90" s="166"/>
      <c r="S90" s="166"/>
      <c r="T90" s="166"/>
      <c r="U90" s="166"/>
    </row>
    <row r="91" spans="1:24" s="62" customFormat="1" ht="15.75" thickBot="1" x14ac:dyDescent="0.25">
      <c r="A91" s="156"/>
      <c r="B91" s="156"/>
      <c r="C91" s="158"/>
      <c r="D91" s="386"/>
      <c r="E91" s="156"/>
      <c r="F91" s="156"/>
      <c r="G91" s="156"/>
      <c r="H91" s="156"/>
      <c r="I91" s="156"/>
      <c r="J91" s="169"/>
      <c r="K91" s="169"/>
      <c r="L91" s="156"/>
      <c r="M91" s="156"/>
      <c r="N91" s="156"/>
      <c r="O91" s="158"/>
      <c r="P91" s="156"/>
      <c r="Q91" s="156"/>
      <c r="R91" s="156"/>
      <c r="S91" s="156"/>
      <c r="T91" s="156"/>
      <c r="U91" s="156"/>
    </row>
    <row r="92" spans="1:24" s="62" customFormat="1" ht="15.75" thickTop="1" x14ac:dyDescent="0.2">
      <c r="A92" s="174" t="s">
        <v>144</v>
      </c>
      <c r="B92" s="176"/>
      <c r="C92" s="173"/>
      <c r="D92" s="395">
        <f>D71+D74+D77+D80+D83+D86+D89</f>
        <v>146442390</v>
      </c>
      <c r="E92" s="153"/>
      <c r="F92" s="175"/>
      <c r="G92" s="176"/>
      <c r="H92" s="175"/>
      <c r="I92" s="176"/>
      <c r="J92" s="176"/>
      <c r="K92" s="176"/>
      <c r="L92" s="176"/>
      <c r="M92" s="176"/>
      <c r="N92" s="176"/>
      <c r="O92" s="173">
        <v>146442390</v>
      </c>
      <c r="P92" s="176"/>
      <c r="Q92" s="176"/>
      <c r="R92" s="176"/>
      <c r="S92" s="163"/>
      <c r="T92" s="163"/>
      <c r="U92" s="163"/>
      <c r="X92" s="150"/>
    </row>
    <row r="93" spans="1:24" s="62" customFormat="1" x14ac:dyDescent="0.2">
      <c r="A93" s="177"/>
      <c r="B93" s="177"/>
      <c r="C93" s="167"/>
      <c r="D93" s="388"/>
      <c r="E93" s="177"/>
      <c r="F93" s="168"/>
      <c r="G93" s="177"/>
      <c r="H93" s="168"/>
      <c r="I93" s="177"/>
      <c r="J93" s="177"/>
      <c r="K93" s="177"/>
      <c r="L93" s="177"/>
      <c r="M93" s="177"/>
      <c r="N93" s="177"/>
      <c r="O93" s="167" t="e">
        <f>O72+O75+O78+O81+O84+O87+O90+#REF!+#REF!</f>
        <v>#REF!</v>
      </c>
      <c r="P93" s="177"/>
      <c r="Q93" s="177"/>
      <c r="R93" s="177"/>
      <c r="S93" s="156"/>
      <c r="T93" s="156"/>
      <c r="U93" s="156"/>
    </row>
    <row r="94" spans="1:24" s="62" customFormat="1" x14ac:dyDescent="0.2">
      <c r="A94" s="152" t="s">
        <v>145</v>
      </c>
      <c r="D94" s="62" t="s">
        <v>2014</v>
      </c>
      <c r="R94" s="61"/>
      <c r="S94" s="61"/>
      <c r="T94" s="150"/>
    </row>
    <row r="95" spans="1:24" s="62" customFormat="1" x14ac:dyDescent="0.2">
      <c r="A95" s="152"/>
      <c r="R95" s="61"/>
      <c r="S95" s="61"/>
      <c r="T95" s="150"/>
    </row>
    <row r="96" spans="1:24" s="62" customFormat="1" x14ac:dyDescent="0.2">
      <c r="A96" s="152"/>
      <c r="T96" s="61"/>
      <c r="U96" s="61"/>
      <c r="V96" s="150"/>
    </row>
    <row r="98" spans="1:23" s="62" customFormat="1" x14ac:dyDescent="0.2">
      <c r="A98" s="3062" t="s">
        <v>2015</v>
      </c>
      <c r="B98" s="3062"/>
      <c r="C98" s="3062"/>
      <c r="D98" s="3062"/>
      <c r="E98" s="3062"/>
      <c r="F98" s="3062"/>
      <c r="G98" s="3062"/>
      <c r="H98" s="3062"/>
      <c r="I98" s="2845" t="s">
        <v>147</v>
      </c>
      <c r="J98" s="2846"/>
      <c r="K98" s="76" t="s">
        <v>509</v>
      </c>
      <c r="L98" s="70"/>
      <c r="M98" s="71"/>
      <c r="T98" s="61"/>
    </row>
    <row r="99" spans="1:23" s="62" customFormat="1" ht="30" x14ac:dyDescent="0.2">
      <c r="A99" s="95" t="s">
        <v>571</v>
      </c>
      <c r="B99" s="151" t="s">
        <v>1975</v>
      </c>
      <c r="C99" s="2902" t="s">
        <v>215</v>
      </c>
      <c r="D99" s="2902"/>
      <c r="E99" s="2902"/>
      <c r="F99" s="2902"/>
      <c r="G99" s="2902"/>
      <c r="H99" s="2903"/>
      <c r="I99" s="2847"/>
      <c r="J99" s="2848"/>
      <c r="K99" s="101" t="s">
        <v>150</v>
      </c>
      <c r="L99" s="2902" t="s">
        <v>151</v>
      </c>
      <c r="M99" s="2903"/>
      <c r="N99" s="2909" t="s">
        <v>152</v>
      </c>
      <c r="O99" s="2903"/>
      <c r="P99" s="2909" t="s">
        <v>84</v>
      </c>
      <c r="Q99" s="2902"/>
      <c r="R99" s="2902"/>
      <c r="S99" s="2902"/>
      <c r="T99" s="2902" t="s">
        <v>85</v>
      </c>
      <c r="U99" s="2902"/>
      <c r="V99" s="2902"/>
      <c r="W99" s="2903"/>
    </row>
    <row r="100" spans="1:23" s="458" customFormat="1" ht="45.75" thickBot="1" x14ac:dyDescent="0.3">
      <c r="A100" s="245" t="s">
        <v>512</v>
      </c>
      <c r="B100" s="506" t="s">
        <v>153</v>
      </c>
      <c r="C100" s="451" t="s">
        <v>217</v>
      </c>
      <c r="D100" s="451" t="s">
        <v>218</v>
      </c>
      <c r="E100" s="451" t="s">
        <v>156</v>
      </c>
      <c r="F100" s="451" t="s">
        <v>219</v>
      </c>
      <c r="G100" s="451" t="s">
        <v>220</v>
      </c>
      <c r="H100" s="451" t="s">
        <v>483</v>
      </c>
      <c r="I100" s="437" t="s">
        <v>92</v>
      </c>
      <c r="J100" s="437" t="s">
        <v>685</v>
      </c>
      <c r="K100" s="453" t="s">
        <v>159</v>
      </c>
      <c r="L100" s="453" t="s">
        <v>160</v>
      </c>
      <c r="M100" s="453" t="s">
        <v>161</v>
      </c>
      <c r="N100" s="453" t="s">
        <v>162</v>
      </c>
      <c r="O100" s="437" t="s">
        <v>685</v>
      </c>
      <c r="P100" s="437" t="s">
        <v>4325</v>
      </c>
      <c r="Q100" s="437" t="s">
        <v>104</v>
      </c>
      <c r="R100" s="457" t="s">
        <v>221</v>
      </c>
      <c r="S100" s="101" t="s">
        <v>166</v>
      </c>
      <c r="T100" s="453" t="s">
        <v>108</v>
      </c>
      <c r="U100" s="453" t="s">
        <v>222</v>
      </c>
      <c r="V100" s="453" t="s">
        <v>223</v>
      </c>
      <c r="W100" s="453" t="s">
        <v>111</v>
      </c>
    </row>
    <row r="101" spans="1:23" s="62" customFormat="1" ht="15.75" thickTop="1" x14ac:dyDescent="0.2">
      <c r="A101" s="2825" t="s">
        <v>114</v>
      </c>
      <c r="B101" s="459"/>
      <c r="C101" s="160"/>
      <c r="D101" s="160"/>
      <c r="E101" s="160"/>
      <c r="F101" s="380"/>
      <c r="G101" s="160" t="s">
        <v>170</v>
      </c>
      <c r="H101" s="160"/>
      <c r="I101" s="231" t="s">
        <v>171</v>
      </c>
      <c r="J101" s="231" t="s">
        <v>116</v>
      </c>
      <c r="K101" s="231" t="s">
        <v>117</v>
      </c>
      <c r="L101" s="231" t="s">
        <v>1705</v>
      </c>
      <c r="M101" s="231" t="s">
        <v>173</v>
      </c>
      <c r="N101" s="231" t="s">
        <v>171</v>
      </c>
      <c r="O101" s="231" t="s">
        <v>116</v>
      </c>
      <c r="P101" s="160"/>
      <c r="Q101" s="231" t="s">
        <v>225</v>
      </c>
      <c r="R101" s="383" t="s">
        <v>116</v>
      </c>
      <c r="S101" s="672" t="s">
        <v>693</v>
      </c>
      <c r="T101" s="381"/>
      <c r="U101" s="160"/>
      <c r="V101" s="160"/>
      <c r="W101" s="160"/>
    </row>
    <row r="102" spans="1:23" s="62" customFormat="1" x14ac:dyDescent="0.2">
      <c r="A102" s="2842"/>
      <c r="B102" s="166"/>
      <c r="C102" s="166"/>
      <c r="D102" s="166"/>
      <c r="E102" s="166"/>
      <c r="F102" s="167"/>
      <c r="G102" s="160" t="s">
        <v>175</v>
      </c>
      <c r="H102" s="166"/>
      <c r="I102" s="160"/>
      <c r="J102" s="166"/>
      <c r="K102" s="166"/>
      <c r="L102" s="166"/>
      <c r="M102" s="166"/>
      <c r="N102" s="166"/>
      <c r="O102" s="166"/>
      <c r="P102" s="167"/>
      <c r="Q102" s="166"/>
      <c r="R102" s="389"/>
      <c r="S102" s="389"/>
      <c r="T102" s="390"/>
      <c r="U102" s="166"/>
      <c r="V102" s="166"/>
      <c r="W102" s="166"/>
    </row>
    <row r="103" spans="1:23" s="62" customFormat="1" ht="15.75" thickBot="1" x14ac:dyDescent="0.25">
      <c r="A103" s="500" t="s">
        <v>121</v>
      </c>
      <c r="B103" s="460"/>
      <c r="C103" s="460"/>
      <c r="D103" s="460"/>
      <c r="E103" s="460"/>
      <c r="F103" s="402"/>
      <c r="G103" s="460"/>
      <c r="H103" s="460"/>
      <c r="I103" s="460"/>
      <c r="J103" s="460"/>
      <c r="K103" s="461"/>
      <c r="L103" s="461"/>
      <c r="M103" s="460"/>
      <c r="N103" s="460"/>
      <c r="O103" s="460"/>
      <c r="P103" s="402"/>
      <c r="Q103" s="460"/>
      <c r="R103" s="461"/>
      <c r="S103" s="461"/>
      <c r="T103" s="462"/>
      <c r="U103" s="460"/>
      <c r="V103" s="460"/>
      <c r="W103" s="460"/>
    </row>
    <row r="104" spans="1:23" s="62" customFormat="1" x14ac:dyDescent="0.2">
      <c r="A104" s="2834" t="s">
        <v>1976</v>
      </c>
      <c r="B104" s="166" t="s">
        <v>1977</v>
      </c>
      <c r="C104" s="160" t="s">
        <v>5</v>
      </c>
      <c r="D104" s="160" t="s">
        <v>1958</v>
      </c>
      <c r="E104" s="160" t="s">
        <v>29</v>
      </c>
      <c r="F104" s="380">
        <v>5200000</v>
      </c>
      <c r="G104" s="160" t="s">
        <v>1978</v>
      </c>
      <c r="H104" s="160" t="s">
        <v>1772</v>
      </c>
      <c r="I104" s="160" t="s">
        <v>693</v>
      </c>
      <c r="J104" s="160" t="s">
        <v>297</v>
      </c>
      <c r="K104" s="160" t="s">
        <v>1978</v>
      </c>
      <c r="L104" s="160" t="s">
        <v>1978</v>
      </c>
      <c r="M104" s="160" t="s">
        <v>1979</v>
      </c>
      <c r="N104" s="160" t="s">
        <v>1978</v>
      </c>
      <c r="O104" s="160" t="s">
        <v>297</v>
      </c>
      <c r="P104" s="380">
        <v>5200000</v>
      </c>
      <c r="Q104" s="160" t="s">
        <v>297</v>
      </c>
      <c r="R104" s="383" t="s">
        <v>297</v>
      </c>
      <c r="S104" s="383" t="s">
        <v>1980</v>
      </c>
      <c r="T104" s="381"/>
      <c r="U104" s="160"/>
      <c r="V104" s="160"/>
      <c r="W104" s="160" t="s">
        <v>1981</v>
      </c>
    </row>
    <row r="105" spans="1:23" s="62" customFormat="1" x14ac:dyDescent="0.2">
      <c r="A105" s="2904"/>
      <c r="C105" s="166"/>
      <c r="D105" s="166"/>
      <c r="E105" s="166"/>
      <c r="F105" s="167"/>
      <c r="G105" s="160"/>
      <c r="H105" s="166"/>
      <c r="I105" s="160"/>
      <c r="J105" s="160"/>
      <c r="K105" s="160"/>
      <c r="L105" s="160"/>
      <c r="M105" s="160"/>
      <c r="N105" s="160"/>
      <c r="O105" s="160"/>
      <c r="P105" s="380"/>
      <c r="Q105" s="160"/>
      <c r="R105" s="383"/>
      <c r="S105" s="383"/>
      <c r="T105" s="381"/>
      <c r="U105" s="160"/>
      <c r="V105" s="160"/>
      <c r="W105" s="160"/>
    </row>
    <row r="106" spans="1:23" s="62" customFormat="1" x14ac:dyDescent="0.2">
      <c r="A106" s="156"/>
      <c r="B106" s="156"/>
      <c r="C106" s="156"/>
      <c r="D106" s="156"/>
      <c r="E106" s="156"/>
      <c r="F106" s="158"/>
      <c r="G106" s="156"/>
      <c r="H106" s="156"/>
      <c r="I106" s="156"/>
      <c r="J106" s="156"/>
      <c r="K106" s="1027" t="s">
        <v>747</v>
      </c>
      <c r="L106" s="169"/>
      <c r="M106" s="156"/>
      <c r="N106" s="156"/>
      <c r="O106" s="156"/>
      <c r="P106" s="158"/>
      <c r="Q106" s="156"/>
      <c r="R106" s="169"/>
      <c r="S106" s="169"/>
      <c r="T106" s="172"/>
      <c r="U106" s="156"/>
      <c r="V106" s="156"/>
      <c r="W106" s="156"/>
    </row>
    <row r="107" spans="1:23" s="62" customFormat="1" x14ac:dyDescent="0.2">
      <c r="A107" s="2836" t="s">
        <v>1982</v>
      </c>
      <c r="B107" s="166"/>
      <c r="C107" s="166" t="s">
        <v>28</v>
      </c>
      <c r="D107" s="166" t="s">
        <v>1958</v>
      </c>
      <c r="E107" s="166" t="s">
        <v>1969</v>
      </c>
      <c r="F107" s="167">
        <v>2500000</v>
      </c>
      <c r="G107" s="160" t="s">
        <v>30</v>
      </c>
      <c r="H107" s="166" t="s">
        <v>30</v>
      </c>
      <c r="I107" s="160" t="s">
        <v>1983</v>
      </c>
      <c r="J107" s="166" t="s">
        <v>30</v>
      </c>
      <c r="K107" s="166" t="s">
        <v>30</v>
      </c>
      <c r="L107" s="166" t="s">
        <v>30</v>
      </c>
      <c r="M107" s="166" t="s">
        <v>30</v>
      </c>
      <c r="N107" s="166" t="s">
        <v>30</v>
      </c>
      <c r="O107" s="166" t="s">
        <v>30</v>
      </c>
      <c r="P107" s="167">
        <v>2500000</v>
      </c>
      <c r="Q107" s="166" t="s">
        <v>30</v>
      </c>
      <c r="R107" s="389" t="s">
        <v>30</v>
      </c>
      <c r="S107" s="389" t="s">
        <v>30</v>
      </c>
      <c r="T107" s="390"/>
      <c r="U107" s="166"/>
      <c r="V107" s="166"/>
      <c r="W107" s="166" t="s">
        <v>1984</v>
      </c>
    </row>
    <row r="108" spans="1:23" s="62" customFormat="1" x14ac:dyDescent="0.2">
      <c r="A108" s="2904"/>
      <c r="B108" s="166"/>
      <c r="C108" s="166"/>
      <c r="D108" s="166"/>
      <c r="E108" s="166"/>
      <c r="F108" s="167"/>
      <c r="G108" s="160"/>
      <c r="H108" s="690"/>
      <c r="I108" s="160"/>
      <c r="J108" s="166"/>
      <c r="K108" s="166"/>
      <c r="L108" s="166"/>
      <c r="M108" s="166"/>
      <c r="N108" s="166"/>
      <c r="O108" s="166"/>
      <c r="P108" s="167"/>
      <c r="Q108" s="166"/>
      <c r="R108" s="389"/>
      <c r="S108" s="389"/>
      <c r="T108" s="390"/>
      <c r="U108" s="166"/>
      <c r="V108" s="166"/>
      <c r="W108" s="166"/>
    </row>
    <row r="109" spans="1:23" s="62" customFormat="1" x14ac:dyDescent="0.2">
      <c r="A109" s="156"/>
      <c r="B109" s="156"/>
      <c r="C109" s="156"/>
      <c r="D109" s="156"/>
      <c r="E109" s="156"/>
      <c r="F109" s="158"/>
      <c r="G109" s="156"/>
      <c r="H109" s="156"/>
      <c r="I109" s="156"/>
      <c r="J109" s="169"/>
      <c r="K109" s="169"/>
      <c r="L109" s="156"/>
      <c r="M109" s="156"/>
      <c r="N109" s="156"/>
      <c r="O109" s="156"/>
      <c r="P109" s="158"/>
      <c r="Q109" s="156"/>
      <c r="R109" s="169"/>
      <c r="S109" s="169"/>
      <c r="T109" s="172"/>
      <c r="U109" s="156"/>
      <c r="V109" s="156"/>
      <c r="W109" s="156"/>
    </row>
    <row r="110" spans="1:23" s="62" customFormat="1" x14ac:dyDescent="0.2">
      <c r="A110" s="2836" t="s">
        <v>1985</v>
      </c>
      <c r="B110" s="166"/>
      <c r="C110" s="166" t="s">
        <v>33</v>
      </c>
      <c r="D110" s="166" t="s">
        <v>1958</v>
      </c>
      <c r="E110" s="166" t="s">
        <v>1969</v>
      </c>
      <c r="F110" s="167">
        <v>2500000</v>
      </c>
      <c r="G110" s="160" t="s">
        <v>30</v>
      </c>
      <c r="H110" s="166" t="s">
        <v>30</v>
      </c>
      <c r="I110" s="166" t="s">
        <v>30</v>
      </c>
      <c r="J110" s="166" t="s">
        <v>30</v>
      </c>
      <c r="K110" s="166" t="s">
        <v>30</v>
      </c>
      <c r="L110" s="166" t="s">
        <v>30</v>
      </c>
      <c r="M110" s="166" t="s">
        <v>30</v>
      </c>
      <c r="N110" s="166" t="s">
        <v>30</v>
      </c>
      <c r="O110" s="166" t="s">
        <v>30</v>
      </c>
      <c r="P110" s="167">
        <v>2500000</v>
      </c>
      <c r="Q110" s="166" t="s">
        <v>30</v>
      </c>
      <c r="R110" s="406" t="s">
        <v>30</v>
      </c>
      <c r="S110" s="406" t="s">
        <v>30</v>
      </c>
      <c r="T110" s="390"/>
      <c r="U110" s="390"/>
      <c r="V110" s="390"/>
      <c r="W110" s="390" t="s">
        <v>1984</v>
      </c>
    </row>
    <row r="111" spans="1:23" s="62" customFormat="1" x14ac:dyDescent="0.2">
      <c r="A111" s="2904"/>
      <c r="B111" s="166"/>
      <c r="C111" s="166"/>
      <c r="D111" s="166"/>
      <c r="E111" s="166"/>
      <c r="F111" s="167"/>
      <c r="G111" s="160"/>
      <c r="H111" s="166"/>
      <c r="I111" s="166"/>
      <c r="J111" s="166"/>
      <c r="K111" s="166"/>
      <c r="L111" s="166"/>
      <c r="M111" s="166"/>
      <c r="N111" s="166"/>
      <c r="O111" s="166"/>
      <c r="P111" s="167"/>
      <c r="Q111" s="166"/>
      <c r="R111" s="406"/>
      <c r="S111" s="406"/>
      <c r="T111" s="390"/>
      <c r="U111" s="390"/>
      <c r="V111" s="390"/>
      <c r="W111" s="390"/>
    </row>
    <row r="112" spans="1:23" s="62" customFormat="1" x14ac:dyDescent="0.2">
      <c r="A112" s="156"/>
      <c r="B112" s="156"/>
      <c r="C112" s="156"/>
      <c r="D112" s="156"/>
      <c r="E112" s="156"/>
      <c r="F112" s="158"/>
      <c r="G112" s="156"/>
      <c r="H112" s="156"/>
      <c r="I112" s="156"/>
      <c r="J112" s="169"/>
      <c r="K112" s="169"/>
      <c r="L112" s="156"/>
      <c r="M112" s="156"/>
      <c r="N112" s="156"/>
      <c r="O112" s="156"/>
      <c r="P112" s="158"/>
      <c r="Q112" s="156"/>
      <c r="R112" s="169"/>
      <c r="S112" s="169"/>
      <c r="T112" s="172"/>
      <c r="U112" s="156"/>
      <c r="V112" s="156"/>
      <c r="W112" s="156"/>
    </row>
    <row r="113" spans="1:23" s="62" customFormat="1" x14ac:dyDescent="0.2">
      <c r="A113" s="2836" t="s">
        <v>1986</v>
      </c>
      <c r="B113" s="166"/>
      <c r="C113" s="166" t="s">
        <v>35</v>
      </c>
      <c r="D113" s="166" t="s">
        <v>1958</v>
      </c>
      <c r="E113" s="166" t="s">
        <v>7</v>
      </c>
      <c r="F113" s="167">
        <v>100000000</v>
      </c>
      <c r="G113" s="160" t="s">
        <v>30</v>
      </c>
      <c r="H113" s="166" t="s">
        <v>30</v>
      </c>
      <c r="I113" s="166" t="s">
        <v>30</v>
      </c>
      <c r="J113" s="166" t="s">
        <v>30</v>
      </c>
      <c r="K113" s="166" t="s">
        <v>30</v>
      </c>
      <c r="L113" s="166" t="s">
        <v>30</v>
      </c>
      <c r="M113" s="166" t="s">
        <v>30</v>
      </c>
      <c r="N113" s="166" t="s">
        <v>30</v>
      </c>
      <c r="O113" s="166" t="s">
        <v>30</v>
      </c>
      <c r="P113" s="167">
        <v>100000000</v>
      </c>
      <c r="Q113" s="166" t="s">
        <v>30</v>
      </c>
      <c r="R113" s="406" t="s">
        <v>30</v>
      </c>
      <c r="S113" s="406" t="s">
        <v>30</v>
      </c>
      <c r="T113" s="390"/>
      <c r="U113" s="390"/>
      <c r="V113" s="390"/>
      <c r="W113" s="390" t="s">
        <v>1849</v>
      </c>
    </row>
    <row r="114" spans="1:23" s="62" customFormat="1" x14ac:dyDescent="0.2">
      <c r="A114" s="2904"/>
      <c r="B114" s="166"/>
      <c r="C114" s="166"/>
      <c r="D114" s="166"/>
      <c r="E114" s="166"/>
      <c r="F114" s="167"/>
      <c r="G114" s="160"/>
      <c r="H114" s="166"/>
      <c r="I114" s="166"/>
      <c r="J114" s="166"/>
      <c r="K114" s="166"/>
      <c r="L114" s="166"/>
      <c r="M114" s="166"/>
      <c r="N114" s="166"/>
      <c r="O114" s="166"/>
      <c r="P114" s="167"/>
      <c r="Q114" s="166"/>
      <c r="R114" s="406"/>
      <c r="S114" s="406"/>
      <c r="T114" s="390"/>
      <c r="U114" s="390"/>
      <c r="V114" s="390"/>
      <c r="W114" s="390"/>
    </row>
    <row r="115" spans="1:23" s="62" customFormat="1" x14ac:dyDescent="0.2">
      <c r="A115" s="156"/>
      <c r="B115" s="156"/>
      <c r="C115" s="156"/>
      <c r="D115" s="156"/>
      <c r="E115" s="156"/>
      <c r="F115" s="158"/>
      <c r="G115" s="156"/>
      <c r="H115" s="156"/>
      <c r="I115" s="156"/>
      <c r="J115" s="169"/>
      <c r="K115" s="169"/>
      <c r="L115" s="156"/>
      <c r="M115" s="156"/>
      <c r="N115" s="156"/>
      <c r="O115" s="156"/>
      <c r="P115" s="158"/>
      <c r="Q115" s="156"/>
      <c r="R115" s="169"/>
      <c r="S115" s="169"/>
      <c r="T115" s="172"/>
      <c r="U115" s="156"/>
      <c r="V115" s="156"/>
      <c r="W115" s="156"/>
    </row>
    <row r="116" spans="1:23" s="62" customFormat="1" x14ac:dyDescent="0.2">
      <c r="A116" s="2836" t="s">
        <v>1987</v>
      </c>
      <c r="B116" s="166"/>
      <c r="C116" s="166" t="s">
        <v>37</v>
      </c>
      <c r="D116" s="166" t="s">
        <v>1958</v>
      </c>
      <c r="E116" s="166" t="s">
        <v>1969</v>
      </c>
      <c r="F116" s="167">
        <v>2500000</v>
      </c>
      <c r="G116" s="160" t="s">
        <v>30</v>
      </c>
      <c r="H116" s="166" t="s">
        <v>30</v>
      </c>
      <c r="I116" s="166" t="s">
        <v>30</v>
      </c>
      <c r="J116" s="166" t="s">
        <v>30</v>
      </c>
      <c r="K116" s="166" t="s">
        <v>30</v>
      </c>
      <c r="L116" s="166" t="s">
        <v>30</v>
      </c>
      <c r="M116" s="166" t="s">
        <v>30</v>
      </c>
      <c r="N116" s="166" t="s">
        <v>30</v>
      </c>
      <c r="O116" s="166" t="s">
        <v>30</v>
      </c>
      <c r="P116" s="167">
        <v>2500000</v>
      </c>
      <c r="Q116" s="166" t="s">
        <v>30</v>
      </c>
      <c r="R116" s="406" t="s">
        <v>30</v>
      </c>
      <c r="S116" s="406" t="s">
        <v>30</v>
      </c>
      <c r="T116" s="390"/>
      <c r="U116" s="390"/>
      <c r="V116" s="390"/>
      <c r="W116" s="390" t="s">
        <v>1984</v>
      </c>
    </row>
    <row r="117" spans="1:23" s="62" customFormat="1" x14ac:dyDescent="0.2">
      <c r="A117" s="2904"/>
      <c r="B117" s="166"/>
      <c r="C117" s="166"/>
      <c r="D117" s="166"/>
      <c r="E117" s="166"/>
      <c r="F117" s="167"/>
      <c r="G117" s="160"/>
      <c r="H117" s="166"/>
      <c r="I117" s="166"/>
      <c r="J117" s="166"/>
      <c r="K117" s="166"/>
      <c r="L117" s="166"/>
      <c r="M117" s="166"/>
      <c r="N117" s="166"/>
      <c r="O117" s="166"/>
      <c r="P117" s="167"/>
      <c r="Q117" s="166"/>
      <c r="R117" s="406"/>
      <c r="S117" s="406"/>
      <c r="T117" s="390"/>
      <c r="U117" s="390"/>
      <c r="V117" s="390"/>
      <c r="W117" s="390" t="s">
        <v>1988</v>
      </c>
    </row>
    <row r="118" spans="1:23" s="62" customFormat="1" x14ac:dyDescent="0.2">
      <c r="A118" s="156"/>
      <c r="B118" s="156"/>
      <c r="C118" s="156"/>
      <c r="D118" s="156"/>
      <c r="E118" s="156"/>
      <c r="F118" s="158"/>
      <c r="G118" s="156"/>
      <c r="H118" s="156"/>
      <c r="I118" s="156"/>
      <c r="J118" s="169"/>
      <c r="K118" s="169"/>
      <c r="L118" s="156"/>
      <c r="M118" s="156"/>
      <c r="N118" s="156"/>
      <c r="O118" s="156"/>
      <c r="P118" s="158"/>
      <c r="Q118" s="156"/>
      <c r="R118" s="169"/>
      <c r="S118" s="169"/>
      <c r="T118" s="172"/>
      <c r="U118" s="156"/>
      <c r="V118" s="156"/>
      <c r="W118" s="156"/>
    </row>
    <row r="119" spans="1:23" s="62" customFormat="1" x14ac:dyDescent="0.2">
      <c r="A119" s="2836" t="s">
        <v>1989</v>
      </c>
      <c r="B119" s="166"/>
      <c r="C119" s="166" t="s">
        <v>39</v>
      </c>
      <c r="D119" s="166" t="s">
        <v>1958</v>
      </c>
      <c r="E119" s="166" t="s">
        <v>1969</v>
      </c>
      <c r="F119" s="167">
        <v>5000000</v>
      </c>
      <c r="G119" s="160" t="s">
        <v>30</v>
      </c>
      <c r="H119" s="166" t="s">
        <v>30</v>
      </c>
      <c r="I119" s="166" t="s">
        <v>30</v>
      </c>
      <c r="J119" s="166" t="s">
        <v>30</v>
      </c>
      <c r="K119" s="166" t="s">
        <v>30</v>
      </c>
      <c r="L119" s="166" t="s">
        <v>30</v>
      </c>
      <c r="M119" s="166" t="s">
        <v>30</v>
      </c>
      <c r="N119" s="166" t="s">
        <v>30</v>
      </c>
      <c r="O119" s="166" t="s">
        <v>30</v>
      </c>
      <c r="P119" s="167">
        <v>5000000</v>
      </c>
      <c r="Q119" s="166" t="s">
        <v>30</v>
      </c>
      <c r="R119" s="406" t="s">
        <v>30</v>
      </c>
      <c r="S119" s="406" t="s">
        <v>30</v>
      </c>
      <c r="T119" s="390"/>
      <c r="U119" s="390"/>
      <c r="V119" s="390"/>
      <c r="W119" s="390" t="s">
        <v>1990</v>
      </c>
    </row>
    <row r="120" spans="1:23" s="62" customFormat="1" x14ac:dyDescent="0.2">
      <c r="A120" s="2904"/>
      <c r="B120" s="166"/>
      <c r="C120" s="166"/>
      <c r="D120" s="166"/>
      <c r="E120" s="166"/>
      <c r="F120" s="167"/>
      <c r="G120" s="160"/>
      <c r="H120" s="690"/>
      <c r="I120" s="690"/>
      <c r="J120" s="166"/>
      <c r="K120" s="166"/>
      <c r="L120" s="166"/>
      <c r="M120" s="166"/>
      <c r="N120" s="166"/>
      <c r="O120" s="166"/>
      <c r="P120" s="167"/>
      <c r="Q120" s="166"/>
      <c r="R120" s="406"/>
      <c r="S120" s="406"/>
      <c r="T120" s="390"/>
      <c r="U120" s="390"/>
      <c r="V120" s="390"/>
      <c r="W120" s="390"/>
    </row>
    <row r="121" spans="1:23" s="62" customFormat="1" x14ac:dyDescent="0.2">
      <c r="A121" s="156"/>
      <c r="B121" s="156"/>
      <c r="C121" s="156"/>
      <c r="D121" s="156"/>
      <c r="E121" s="156"/>
      <c r="F121" s="158"/>
      <c r="G121" s="156"/>
      <c r="H121" s="156"/>
      <c r="I121" s="156"/>
      <c r="J121" s="169"/>
      <c r="K121" s="169"/>
      <c r="L121" s="156"/>
      <c r="M121" s="156"/>
      <c r="N121" s="156"/>
      <c r="O121" s="156"/>
      <c r="P121" s="158"/>
      <c r="Q121" s="156"/>
      <c r="R121" s="169"/>
      <c r="S121" s="169"/>
      <c r="T121" s="172"/>
      <c r="U121" s="156"/>
      <c r="V121" s="156"/>
      <c r="W121" s="156"/>
    </row>
    <row r="122" spans="1:23" s="62" customFormat="1" x14ac:dyDescent="0.2">
      <c r="A122" s="2836" t="s">
        <v>1991</v>
      </c>
      <c r="B122" s="166"/>
      <c r="C122" s="166" t="s">
        <v>42</v>
      </c>
      <c r="D122" s="166" t="s">
        <v>1958</v>
      </c>
      <c r="E122" s="166" t="s">
        <v>1969</v>
      </c>
      <c r="F122" s="167">
        <v>2750000</v>
      </c>
      <c r="G122" s="160" t="s">
        <v>30</v>
      </c>
      <c r="H122" s="166" t="s">
        <v>30</v>
      </c>
      <c r="I122" s="166" t="s">
        <v>30</v>
      </c>
      <c r="J122" s="166" t="s">
        <v>30</v>
      </c>
      <c r="K122" s="166" t="s">
        <v>30</v>
      </c>
      <c r="L122" s="166" t="s">
        <v>30</v>
      </c>
      <c r="M122" s="166" t="s">
        <v>30</v>
      </c>
      <c r="N122" s="166" t="s">
        <v>30</v>
      </c>
      <c r="O122" s="166" t="s">
        <v>30</v>
      </c>
      <c r="P122" s="167">
        <v>2750000</v>
      </c>
      <c r="Q122" s="166" t="s">
        <v>30</v>
      </c>
      <c r="R122" s="406" t="s">
        <v>30</v>
      </c>
      <c r="S122" s="406" t="s">
        <v>30</v>
      </c>
      <c r="T122" s="390"/>
      <c r="U122" s="390"/>
      <c r="V122" s="390"/>
      <c r="W122" s="390" t="s">
        <v>1992</v>
      </c>
    </row>
    <row r="123" spans="1:23" s="62" customFormat="1" x14ac:dyDescent="0.2">
      <c r="A123" s="2904"/>
      <c r="B123" s="166"/>
      <c r="C123" s="166"/>
      <c r="D123" s="166"/>
      <c r="E123" s="166"/>
      <c r="F123" s="167"/>
      <c r="G123" s="160"/>
      <c r="H123" s="166"/>
      <c r="I123" s="166"/>
      <c r="J123" s="166"/>
      <c r="K123" s="166"/>
      <c r="L123" s="166"/>
      <c r="M123" s="166"/>
      <c r="N123" s="166"/>
      <c r="O123" s="166"/>
      <c r="P123" s="167"/>
      <c r="Q123" s="166"/>
      <c r="R123" s="406"/>
      <c r="S123" s="406"/>
      <c r="T123" s="390"/>
      <c r="U123" s="390"/>
      <c r="V123" s="390"/>
      <c r="W123" s="390"/>
    </row>
    <row r="124" spans="1:23" s="62" customFormat="1" x14ac:dyDescent="0.2">
      <c r="A124" s="156"/>
      <c r="B124" s="156"/>
      <c r="C124" s="156"/>
      <c r="D124" s="156"/>
      <c r="E124" s="156"/>
      <c r="F124" s="158"/>
      <c r="G124" s="156"/>
      <c r="H124" s="156"/>
      <c r="I124" s="156"/>
      <c r="J124" s="169"/>
      <c r="K124" s="169"/>
      <c r="L124" s="156"/>
      <c r="M124" s="156"/>
      <c r="N124" s="156"/>
      <c r="O124" s="156"/>
      <c r="P124" s="158"/>
      <c r="Q124" s="156"/>
      <c r="R124" s="169"/>
      <c r="S124" s="169"/>
      <c r="T124" s="172"/>
      <c r="U124" s="156"/>
      <c r="V124" s="156"/>
      <c r="W124" s="156"/>
    </row>
    <row r="125" spans="1:23" s="62" customFormat="1" x14ac:dyDescent="0.2">
      <c r="A125" s="2836" t="s">
        <v>1993</v>
      </c>
      <c r="B125" s="166"/>
      <c r="C125" s="166" t="s">
        <v>44</v>
      </c>
      <c r="D125" s="166" t="s">
        <v>1958</v>
      </c>
      <c r="E125" s="166" t="s">
        <v>29</v>
      </c>
      <c r="F125" s="167">
        <v>6400000</v>
      </c>
      <c r="G125" s="160" t="s">
        <v>30</v>
      </c>
      <c r="H125" s="166" t="s">
        <v>30</v>
      </c>
      <c r="I125" s="166" t="s">
        <v>30</v>
      </c>
      <c r="J125" s="166" t="s">
        <v>30</v>
      </c>
      <c r="K125" s="166" t="s">
        <v>30</v>
      </c>
      <c r="L125" s="166" t="s">
        <v>30</v>
      </c>
      <c r="M125" s="166" t="s">
        <v>30</v>
      </c>
      <c r="N125" s="166" t="s">
        <v>30</v>
      </c>
      <c r="O125" s="166" t="s">
        <v>30</v>
      </c>
      <c r="P125" s="167">
        <v>6400000</v>
      </c>
      <c r="Q125" s="166" t="s">
        <v>30</v>
      </c>
      <c r="R125" s="406" t="s">
        <v>30</v>
      </c>
      <c r="S125" s="406" t="s">
        <v>30</v>
      </c>
      <c r="T125" s="390"/>
      <c r="U125" s="390"/>
      <c r="V125" s="390"/>
      <c r="W125" s="390" t="s">
        <v>1994</v>
      </c>
    </row>
    <row r="126" spans="1:23" s="62" customFormat="1" x14ac:dyDescent="0.2">
      <c r="A126" s="2904"/>
      <c r="B126" s="166"/>
      <c r="C126" s="166"/>
      <c r="D126" s="166"/>
      <c r="E126" s="166"/>
      <c r="F126" s="167"/>
      <c r="G126" s="160"/>
      <c r="H126" s="166"/>
      <c r="I126" s="166"/>
      <c r="J126" s="166"/>
      <c r="K126" s="690"/>
      <c r="L126" s="166"/>
      <c r="M126" s="166"/>
      <c r="N126" s="166"/>
      <c r="O126" s="166"/>
      <c r="P126" s="167"/>
      <c r="Q126" s="166"/>
      <c r="R126" s="406"/>
      <c r="S126" s="406"/>
      <c r="T126" s="390"/>
      <c r="U126" s="390"/>
      <c r="V126" s="390"/>
      <c r="W126" s="390"/>
    </row>
    <row r="127" spans="1:23" s="62" customFormat="1" x14ac:dyDescent="0.2">
      <c r="A127" s="156"/>
      <c r="B127" s="156"/>
      <c r="C127" s="156"/>
      <c r="D127" s="156"/>
      <c r="E127" s="156"/>
      <c r="F127" s="158"/>
      <c r="G127" s="156"/>
      <c r="H127" s="156"/>
      <c r="I127" s="156"/>
      <c r="J127" s="156"/>
      <c r="K127" s="156"/>
      <c r="L127" s="156"/>
      <c r="M127" s="156"/>
      <c r="N127" s="156"/>
      <c r="O127" s="156"/>
      <c r="P127" s="158"/>
      <c r="Q127" s="156"/>
      <c r="R127" s="156"/>
      <c r="S127" s="156"/>
      <c r="T127" s="156"/>
      <c r="U127" s="156"/>
      <c r="V127" s="156"/>
      <c r="W127" s="156"/>
    </row>
    <row r="128" spans="1:23" s="62" customFormat="1" x14ac:dyDescent="0.2">
      <c r="A128" s="2987" t="s">
        <v>1995</v>
      </c>
      <c r="B128" s="166"/>
      <c r="C128" s="166" t="s">
        <v>46</v>
      </c>
      <c r="D128" s="166" t="s">
        <v>1958</v>
      </c>
      <c r="E128" s="166" t="s">
        <v>29</v>
      </c>
      <c r="F128" s="167">
        <v>83719000</v>
      </c>
      <c r="G128" s="166" t="s">
        <v>30</v>
      </c>
      <c r="H128" s="166" t="s">
        <v>30</v>
      </c>
      <c r="I128" s="166" t="s">
        <v>30</v>
      </c>
      <c r="J128" s="166" t="s">
        <v>30</v>
      </c>
      <c r="K128" s="166" t="s">
        <v>30</v>
      </c>
      <c r="L128" s="166" t="s">
        <v>30</v>
      </c>
      <c r="M128" s="166" t="s">
        <v>30</v>
      </c>
      <c r="N128" s="166" t="s">
        <v>30</v>
      </c>
      <c r="O128" s="166" t="s">
        <v>30</v>
      </c>
      <c r="P128" s="167">
        <v>83719000</v>
      </c>
      <c r="Q128" s="166" t="s">
        <v>30</v>
      </c>
      <c r="R128" s="166" t="s">
        <v>30</v>
      </c>
      <c r="S128" s="166" t="s">
        <v>30</v>
      </c>
      <c r="T128" s="166"/>
      <c r="U128" s="166"/>
      <c r="V128" s="166"/>
      <c r="W128" s="390" t="s">
        <v>1996</v>
      </c>
    </row>
    <row r="129" spans="1:23" s="62" customFormat="1" x14ac:dyDescent="0.2">
      <c r="A129" s="3221"/>
      <c r="B129" s="166"/>
      <c r="C129" s="166"/>
      <c r="D129" s="166"/>
      <c r="E129" s="166"/>
      <c r="F129" s="167"/>
      <c r="G129" s="166"/>
      <c r="H129" s="166"/>
      <c r="I129" s="166"/>
      <c r="J129" s="166"/>
      <c r="K129" s="166"/>
      <c r="L129" s="166"/>
      <c r="M129" s="166"/>
      <c r="N129" s="166"/>
      <c r="O129" s="166"/>
      <c r="P129" s="167"/>
      <c r="Q129" s="166"/>
      <c r="R129" s="166"/>
      <c r="S129" s="166"/>
      <c r="T129" s="166"/>
      <c r="U129" s="166"/>
      <c r="V129" s="166"/>
      <c r="W129" s="390"/>
    </row>
    <row r="130" spans="1:23" s="62" customFormat="1" x14ac:dyDescent="0.2">
      <c r="A130" s="2997" t="s">
        <v>2029</v>
      </c>
      <c r="B130" s="166" t="s">
        <v>1977</v>
      </c>
      <c r="C130" s="166" t="s">
        <v>48</v>
      </c>
      <c r="D130" s="166" t="s">
        <v>1958</v>
      </c>
      <c r="E130" s="166" t="s">
        <v>1969</v>
      </c>
      <c r="F130" s="167">
        <v>2050000</v>
      </c>
      <c r="G130" s="166" t="s">
        <v>1978</v>
      </c>
      <c r="H130" s="166" t="s">
        <v>1772</v>
      </c>
      <c r="I130" s="166" t="s">
        <v>1978</v>
      </c>
      <c r="J130" s="166" t="s">
        <v>297</v>
      </c>
      <c r="K130" s="166" t="s">
        <v>1978</v>
      </c>
      <c r="L130" s="166" t="s">
        <v>1978</v>
      </c>
      <c r="M130" s="166" t="s">
        <v>1979</v>
      </c>
      <c r="N130" s="166" t="s">
        <v>1983</v>
      </c>
      <c r="O130" s="166" t="s">
        <v>297</v>
      </c>
      <c r="P130" s="167">
        <v>2050000</v>
      </c>
      <c r="Q130" s="166" t="s">
        <v>297</v>
      </c>
      <c r="R130" s="166" t="s">
        <v>1978</v>
      </c>
      <c r="S130" s="166" t="s">
        <v>1978</v>
      </c>
      <c r="T130" s="166" t="s">
        <v>297</v>
      </c>
      <c r="U130" s="166"/>
      <c r="V130" s="166"/>
      <c r="W130" s="160" t="s">
        <v>2030</v>
      </c>
    </row>
    <row r="131" spans="1:23" s="62" customFormat="1" x14ac:dyDescent="0.2">
      <c r="A131" s="2997"/>
      <c r="B131" s="177"/>
      <c r="C131" s="166"/>
      <c r="D131" s="166"/>
      <c r="E131" s="166"/>
      <c r="F131" s="167"/>
      <c r="G131" s="166"/>
      <c r="H131" s="166"/>
      <c r="I131" s="166"/>
      <c r="J131" s="166"/>
      <c r="K131" s="166"/>
      <c r="L131" s="166"/>
      <c r="M131" s="166"/>
      <c r="N131" s="166"/>
      <c r="O131" s="166"/>
      <c r="P131" s="167"/>
      <c r="Q131" s="166"/>
      <c r="R131" s="166"/>
      <c r="S131" s="166"/>
      <c r="T131" s="166"/>
      <c r="U131" s="166"/>
      <c r="V131" s="166"/>
      <c r="W131" s="160"/>
    </row>
    <row r="132" spans="1:23" s="62" customFormat="1" x14ac:dyDescent="0.2">
      <c r="A132" s="156"/>
      <c r="B132" s="156"/>
      <c r="C132" s="156"/>
      <c r="D132" s="156"/>
      <c r="E132" s="156"/>
      <c r="F132" s="158"/>
      <c r="G132" s="156"/>
      <c r="H132" s="156"/>
      <c r="I132" s="156"/>
      <c r="J132" s="156"/>
      <c r="K132" s="156"/>
      <c r="L132" s="156"/>
      <c r="M132" s="156"/>
      <c r="N132" s="156"/>
      <c r="O132" s="156"/>
      <c r="P132" s="158"/>
      <c r="Q132" s="156"/>
      <c r="R132" s="156"/>
      <c r="S132" s="156"/>
      <c r="T132" s="156"/>
      <c r="U132" s="156"/>
      <c r="V132" s="156"/>
      <c r="W132" s="156"/>
    </row>
    <row r="133" spans="1:23" s="62" customFormat="1" x14ac:dyDescent="0.2">
      <c r="A133" s="2997" t="s">
        <v>2031</v>
      </c>
      <c r="B133" s="166"/>
      <c r="C133" s="166" t="s">
        <v>50</v>
      </c>
      <c r="D133" s="166" t="s">
        <v>1958</v>
      </c>
      <c r="E133" s="166" t="s">
        <v>1969</v>
      </c>
      <c r="F133" s="167">
        <v>2000000</v>
      </c>
      <c r="G133" s="166" t="s">
        <v>30</v>
      </c>
      <c r="H133" s="166" t="s">
        <v>30</v>
      </c>
      <c r="I133" s="166" t="s">
        <v>30</v>
      </c>
      <c r="J133" s="166" t="s">
        <v>30</v>
      </c>
      <c r="K133" s="166" t="s">
        <v>30</v>
      </c>
      <c r="L133" s="166" t="s">
        <v>30</v>
      </c>
      <c r="M133" s="166" t="s">
        <v>30</v>
      </c>
      <c r="N133" s="166" t="s">
        <v>30</v>
      </c>
      <c r="O133" s="690" t="s">
        <v>747</v>
      </c>
      <c r="P133" s="167">
        <v>2000000</v>
      </c>
      <c r="Q133" s="166" t="s">
        <v>30</v>
      </c>
      <c r="R133" s="166" t="s">
        <v>30</v>
      </c>
      <c r="S133" s="166" t="s">
        <v>30</v>
      </c>
      <c r="T133" s="166" t="s">
        <v>30</v>
      </c>
      <c r="U133" s="166"/>
      <c r="V133" s="166"/>
      <c r="W133" s="166" t="s">
        <v>2032</v>
      </c>
    </row>
    <row r="134" spans="1:23" s="62" customFormat="1" x14ac:dyDescent="0.2">
      <c r="A134" s="2997"/>
      <c r="B134" s="166"/>
      <c r="C134" s="166"/>
      <c r="D134" s="166"/>
      <c r="E134" s="166"/>
      <c r="F134" s="167"/>
      <c r="G134" s="166"/>
      <c r="H134" s="166"/>
      <c r="I134" s="166"/>
      <c r="J134" s="166"/>
      <c r="K134" s="166"/>
      <c r="L134" s="166"/>
      <c r="M134" s="166"/>
      <c r="N134" s="166"/>
      <c r="O134" s="166"/>
      <c r="P134" s="167"/>
      <c r="Q134" s="166"/>
      <c r="R134" s="166"/>
      <c r="S134" s="166"/>
      <c r="T134" s="166"/>
      <c r="U134" s="166"/>
      <c r="V134" s="166"/>
      <c r="W134" s="166"/>
    </row>
    <row r="135" spans="1:23" s="62" customFormat="1" x14ac:dyDescent="0.2">
      <c r="A135" s="156"/>
      <c r="B135" s="156"/>
      <c r="C135" s="156"/>
      <c r="D135" s="156"/>
      <c r="E135" s="156"/>
      <c r="F135" s="158"/>
      <c r="G135" s="156"/>
      <c r="H135" s="156"/>
      <c r="I135" s="156"/>
      <c r="J135" s="156"/>
      <c r="K135" s="156"/>
      <c r="L135" s="156"/>
      <c r="M135" s="156"/>
      <c r="N135" s="156"/>
      <c r="O135" s="156"/>
      <c r="P135" s="158"/>
      <c r="Q135" s="156"/>
      <c r="R135" s="156"/>
      <c r="S135" s="156"/>
      <c r="T135" s="156"/>
      <c r="U135" s="156"/>
      <c r="V135" s="156"/>
      <c r="W135" s="156"/>
    </row>
    <row r="136" spans="1:23" s="62" customFormat="1" x14ac:dyDescent="0.2">
      <c r="A136" s="2997" t="s">
        <v>2033</v>
      </c>
      <c r="B136" s="166"/>
      <c r="C136" s="166" t="s">
        <v>52</v>
      </c>
      <c r="D136" s="166" t="s">
        <v>1958</v>
      </c>
      <c r="E136" s="166" t="s">
        <v>1969</v>
      </c>
      <c r="F136" s="167">
        <v>200000</v>
      </c>
      <c r="G136" s="166" t="s">
        <v>30</v>
      </c>
      <c r="H136" s="166" t="s">
        <v>30</v>
      </c>
      <c r="I136" s="166" t="s">
        <v>30</v>
      </c>
      <c r="J136" s="166" t="s">
        <v>30</v>
      </c>
      <c r="K136" s="166" t="s">
        <v>30</v>
      </c>
      <c r="L136" s="166" t="s">
        <v>30</v>
      </c>
      <c r="M136" s="166" t="s">
        <v>30</v>
      </c>
      <c r="N136" s="166" t="s">
        <v>30</v>
      </c>
      <c r="O136" s="690" t="s">
        <v>747</v>
      </c>
      <c r="P136" s="167">
        <v>200000</v>
      </c>
      <c r="Q136" s="166" t="s">
        <v>30</v>
      </c>
      <c r="R136" s="166" t="s">
        <v>30</v>
      </c>
      <c r="S136" s="166" t="s">
        <v>30</v>
      </c>
      <c r="T136" s="166" t="s">
        <v>30</v>
      </c>
      <c r="U136" s="166"/>
      <c r="V136" s="166"/>
      <c r="W136" s="390" t="s">
        <v>2034</v>
      </c>
    </row>
    <row r="137" spans="1:23" s="62" customFormat="1" x14ac:dyDescent="0.2">
      <c r="A137" s="2997"/>
      <c r="B137" s="166"/>
      <c r="C137" s="166"/>
      <c r="D137" s="166"/>
      <c r="E137" s="166"/>
      <c r="F137" s="167"/>
      <c r="G137" s="166"/>
      <c r="H137" s="166"/>
      <c r="I137" s="166"/>
      <c r="J137" s="166"/>
      <c r="K137" s="166"/>
      <c r="L137" s="166"/>
      <c r="M137" s="166"/>
      <c r="N137" s="166"/>
      <c r="O137" s="166"/>
      <c r="P137" s="167"/>
      <c r="Q137" s="166"/>
      <c r="R137" s="166"/>
      <c r="S137" s="166"/>
      <c r="T137" s="166"/>
      <c r="U137" s="166"/>
      <c r="V137" s="166"/>
      <c r="W137" s="390"/>
    </row>
    <row r="138" spans="1:23" s="62" customFormat="1" x14ac:dyDescent="0.2">
      <c r="A138" s="156"/>
      <c r="B138" s="156"/>
      <c r="C138" s="156"/>
      <c r="D138" s="156"/>
      <c r="E138" s="156"/>
      <c r="F138" s="158"/>
      <c r="G138" s="156"/>
      <c r="H138" s="156"/>
      <c r="I138" s="156"/>
      <c r="J138" s="156"/>
      <c r="K138" s="156"/>
      <c r="L138" s="156"/>
      <c r="M138" s="156"/>
      <c r="N138" s="156"/>
      <c r="O138" s="156"/>
      <c r="P138" s="158"/>
      <c r="Q138" s="156"/>
      <c r="R138" s="156"/>
      <c r="S138" s="156"/>
      <c r="T138" s="156"/>
      <c r="U138" s="156"/>
      <c r="V138" s="156"/>
      <c r="W138" s="156"/>
    </row>
    <row r="139" spans="1:23" s="62" customFormat="1" x14ac:dyDescent="0.2">
      <c r="A139" s="2997" t="s">
        <v>2035</v>
      </c>
      <c r="B139" s="166" t="s">
        <v>2036</v>
      </c>
      <c r="C139" s="166" t="s">
        <v>5</v>
      </c>
      <c r="D139" s="166" t="s">
        <v>1958</v>
      </c>
      <c r="E139" s="166" t="s">
        <v>1969</v>
      </c>
      <c r="F139" s="167">
        <v>5000000</v>
      </c>
      <c r="G139" s="166" t="s">
        <v>30</v>
      </c>
      <c r="H139" s="166" t="s">
        <v>30</v>
      </c>
      <c r="I139" s="166" t="s">
        <v>30</v>
      </c>
      <c r="J139" s="166" t="s">
        <v>30</v>
      </c>
      <c r="K139" s="166" t="s">
        <v>30</v>
      </c>
      <c r="L139" s="166" t="s">
        <v>30</v>
      </c>
      <c r="M139" s="166" t="s">
        <v>30</v>
      </c>
      <c r="N139" s="166" t="s">
        <v>30</v>
      </c>
      <c r="O139" s="690" t="s">
        <v>747</v>
      </c>
      <c r="P139" s="167">
        <v>5000000</v>
      </c>
      <c r="Q139" s="166" t="s">
        <v>30</v>
      </c>
      <c r="R139" s="166" t="s">
        <v>30</v>
      </c>
      <c r="S139" s="166" t="s">
        <v>30</v>
      </c>
      <c r="T139" s="166" t="s">
        <v>30</v>
      </c>
      <c r="U139" s="166"/>
      <c r="V139" s="166"/>
      <c r="W139" s="390" t="s">
        <v>1990</v>
      </c>
    </row>
    <row r="140" spans="1:23" s="62" customFormat="1" x14ac:dyDescent="0.2">
      <c r="A140" s="2997"/>
      <c r="B140" s="166"/>
      <c r="C140" s="166"/>
      <c r="D140" s="166"/>
      <c r="E140" s="166"/>
      <c r="F140" s="167"/>
      <c r="G140" s="166"/>
      <c r="H140" s="166"/>
      <c r="I140" s="166"/>
      <c r="J140" s="166"/>
      <c r="K140" s="166"/>
      <c r="L140" s="166"/>
      <c r="M140" s="166"/>
      <c r="N140" s="166"/>
      <c r="O140" s="166"/>
      <c r="P140" s="167"/>
      <c r="Q140" s="166"/>
      <c r="R140" s="166"/>
      <c r="S140" s="166"/>
      <c r="T140" s="166"/>
      <c r="U140" s="166"/>
      <c r="V140" s="166"/>
      <c r="W140" s="390"/>
    </row>
    <row r="141" spans="1:23" s="62" customFormat="1" x14ac:dyDescent="0.2">
      <c r="A141" s="156"/>
      <c r="B141" s="156"/>
      <c r="C141" s="156"/>
      <c r="D141" s="156"/>
      <c r="E141" s="156"/>
      <c r="F141" s="158"/>
      <c r="G141" s="156"/>
      <c r="H141" s="156"/>
      <c r="I141" s="156"/>
      <c r="J141" s="156"/>
      <c r="K141" s="156"/>
      <c r="L141" s="156"/>
      <c r="M141" s="156"/>
      <c r="N141" s="156"/>
      <c r="O141" s="156"/>
      <c r="P141" s="158"/>
      <c r="Q141" s="156"/>
      <c r="R141" s="156"/>
      <c r="S141" s="156"/>
      <c r="T141" s="156"/>
      <c r="U141" s="156"/>
      <c r="V141" s="156"/>
      <c r="W141" s="156"/>
    </row>
    <row r="142" spans="1:23" s="62" customFormat="1" x14ac:dyDescent="0.2">
      <c r="A142" s="2997" t="s">
        <v>2037</v>
      </c>
      <c r="B142" s="166" t="s">
        <v>2004</v>
      </c>
      <c r="C142" s="166" t="s">
        <v>5</v>
      </c>
      <c r="D142" s="166" t="s">
        <v>1958</v>
      </c>
      <c r="E142" s="166" t="s">
        <v>1969</v>
      </c>
      <c r="F142" s="167">
        <v>100000000</v>
      </c>
      <c r="G142" s="166" t="s">
        <v>30</v>
      </c>
      <c r="H142" s="166" t="s">
        <v>30</v>
      </c>
      <c r="I142" s="166" t="s">
        <v>30</v>
      </c>
      <c r="J142" s="166" t="s">
        <v>30</v>
      </c>
      <c r="K142" s="166" t="s">
        <v>30</v>
      </c>
      <c r="L142" s="166" t="s">
        <v>30</v>
      </c>
      <c r="M142" s="166" t="s">
        <v>30</v>
      </c>
      <c r="N142" s="690" t="s">
        <v>30</v>
      </c>
      <c r="O142" s="166" t="s">
        <v>30</v>
      </c>
      <c r="P142" s="167">
        <v>100000000</v>
      </c>
      <c r="Q142" s="166" t="s">
        <v>30</v>
      </c>
      <c r="R142" s="166" t="s">
        <v>30</v>
      </c>
      <c r="S142" s="166" t="s">
        <v>30</v>
      </c>
      <c r="T142" s="166" t="s">
        <v>30</v>
      </c>
      <c r="U142" s="166"/>
      <c r="V142" s="166"/>
      <c r="W142" s="390" t="s">
        <v>1849</v>
      </c>
    </row>
    <row r="143" spans="1:23" s="62" customFormat="1" x14ac:dyDescent="0.2">
      <c r="A143" s="2997"/>
      <c r="B143" s="166"/>
      <c r="C143" s="166"/>
      <c r="D143" s="166"/>
      <c r="E143" s="166"/>
      <c r="F143" s="167"/>
      <c r="G143" s="166"/>
      <c r="H143" s="166"/>
      <c r="I143" s="166"/>
      <c r="J143" s="166"/>
      <c r="K143" s="166"/>
      <c r="L143" s="166"/>
      <c r="M143" s="166"/>
      <c r="N143" s="166"/>
      <c r="O143" s="166"/>
      <c r="P143" s="167"/>
      <c r="Q143" s="166"/>
      <c r="R143" s="166"/>
      <c r="S143" s="166"/>
      <c r="T143" s="166"/>
      <c r="U143" s="166"/>
      <c r="V143" s="166"/>
      <c r="W143" s="390"/>
    </row>
    <row r="144" spans="1:23" s="62" customFormat="1" ht="15.75" thickBot="1" x14ac:dyDescent="0.25">
      <c r="A144" s="156"/>
      <c r="B144" s="156"/>
      <c r="C144" s="156"/>
      <c r="D144" s="156"/>
      <c r="E144" s="156"/>
      <c r="F144" s="158"/>
      <c r="G144" s="156"/>
      <c r="H144" s="156"/>
      <c r="I144" s="156"/>
      <c r="J144" s="169"/>
      <c r="K144" s="169"/>
      <c r="L144" s="156"/>
      <c r="M144" s="156"/>
      <c r="N144" s="156"/>
      <c r="O144" s="156"/>
      <c r="P144" s="158"/>
      <c r="Q144" s="156"/>
      <c r="R144" s="169"/>
      <c r="S144" s="169"/>
      <c r="T144" s="172"/>
      <c r="U144" s="156"/>
      <c r="V144" s="156"/>
      <c r="W144" s="156"/>
    </row>
    <row r="145" spans="1:23" s="62" customFormat="1" ht="15.75" thickTop="1" x14ac:dyDescent="0.2">
      <c r="A145" s="174" t="s">
        <v>144</v>
      </c>
      <c r="B145" s="176"/>
      <c r="C145" s="176"/>
      <c r="D145" s="176"/>
      <c r="E145" s="176"/>
      <c r="F145" s="173">
        <f>F130+F133+F136+F139+F142</f>
        <v>109250000</v>
      </c>
      <c r="G145" s="175"/>
      <c r="H145" s="176"/>
      <c r="I145" s="176"/>
      <c r="J145" s="176"/>
      <c r="K145" s="176"/>
      <c r="L145" s="176"/>
      <c r="M145" s="176"/>
      <c r="N145" s="176"/>
      <c r="O145" s="176"/>
      <c r="P145" s="173" t="e">
        <f>P130+P133+P136+P139+P142+#REF!+#REF!+#REF!+#REF!</f>
        <v>#REF!</v>
      </c>
      <c r="Q145" s="176"/>
      <c r="R145" s="392"/>
      <c r="S145" s="392"/>
      <c r="T145" s="394"/>
      <c r="U145" s="176"/>
      <c r="V145" s="176"/>
      <c r="W145" s="173">
        <f>W130+W133+W136+W139+W142</f>
        <v>109250000</v>
      </c>
    </row>
    <row r="146" spans="1:23" s="62" customFormat="1" x14ac:dyDescent="0.2">
      <c r="A146" s="177"/>
      <c r="B146" s="177"/>
      <c r="C146" s="177"/>
      <c r="D146" s="177"/>
      <c r="E146" s="177"/>
      <c r="F146" s="167"/>
      <c r="G146" s="168"/>
      <c r="H146" s="177"/>
      <c r="I146" s="177"/>
      <c r="J146" s="177"/>
      <c r="K146" s="177"/>
      <c r="L146" s="177"/>
      <c r="M146" s="177"/>
      <c r="N146" s="177"/>
      <c r="O146" s="177"/>
      <c r="P146" s="167" t="e">
        <f>P131+P134+P137+P140+P143+#REF!+#REF!+#REF!+#REF!</f>
        <v>#REF!</v>
      </c>
      <c r="Q146" s="177"/>
      <c r="R146" s="76"/>
      <c r="S146" s="76"/>
      <c r="T146" s="71"/>
      <c r="U146" s="177"/>
      <c r="V146" s="177"/>
      <c r="W146" s="167"/>
    </row>
    <row r="147" spans="1:23" s="62" customFormat="1" x14ac:dyDescent="0.2">
      <c r="A147" s="152" t="s">
        <v>145</v>
      </c>
      <c r="T147" s="61"/>
    </row>
  </sheetData>
  <mergeCells count="65">
    <mergeCell ref="I1:J2"/>
    <mergeCell ref="A136:A137"/>
    <mergeCell ref="A139:A140"/>
    <mergeCell ref="A142:A143"/>
    <mergeCell ref="A133:A134"/>
    <mergeCell ref="A130:A131"/>
    <mergeCell ref="A89:A90"/>
    <mergeCell ref="A119:A120"/>
    <mergeCell ref="A122:A123"/>
    <mergeCell ref="A125:A126"/>
    <mergeCell ref="A128:A129"/>
    <mergeCell ref="A101:A102"/>
    <mergeCell ref="A104:A105"/>
    <mergeCell ref="A107:A108"/>
    <mergeCell ref="A110:A111"/>
    <mergeCell ref="A113:A114"/>
    <mergeCell ref="A116:A117"/>
    <mergeCell ref="N99:O99"/>
    <mergeCell ref="A58:A59"/>
    <mergeCell ref="A34:A35"/>
    <mergeCell ref="A37:A38"/>
    <mergeCell ref="A40:A41"/>
    <mergeCell ref="P99:S99"/>
    <mergeCell ref="C66:G66"/>
    <mergeCell ref="A2:G2"/>
    <mergeCell ref="A65:G65"/>
    <mergeCell ref="A98:H98"/>
    <mergeCell ref="A43:A44"/>
    <mergeCell ref="A46:A47"/>
    <mergeCell ref="A49:A50"/>
    <mergeCell ref="A52:A53"/>
    <mergeCell ref="A74:A75"/>
    <mergeCell ref="A77:A78"/>
    <mergeCell ref="A80:A81"/>
    <mergeCell ref="A83:A84"/>
    <mergeCell ref="A86:A87"/>
    <mergeCell ref="A14:A15"/>
    <mergeCell ref="A55:A56"/>
    <mergeCell ref="T99:W99"/>
    <mergeCell ref="A17:A18"/>
    <mergeCell ref="A20:A21"/>
    <mergeCell ref="A23:A24"/>
    <mergeCell ref="A26:A27"/>
    <mergeCell ref="A29:A30"/>
    <mergeCell ref="A32:A33"/>
    <mergeCell ref="K66:L66"/>
    <mergeCell ref="M66:N66"/>
    <mergeCell ref="O66:R66"/>
    <mergeCell ref="A68:A69"/>
    <mergeCell ref="A71:A72"/>
    <mergeCell ref="H65:I66"/>
    <mergeCell ref="I98:J99"/>
    <mergeCell ref="C99:H99"/>
    <mergeCell ref="L99:M99"/>
    <mergeCell ref="U3:X3"/>
    <mergeCell ref="Y3:AB3"/>
    <mergeCell ref="A5:A6"/>
    <mergeCell ref="A8:A9"/>
    <mergeCell ref="A11:A12"/>
    <mergeCell ref="F3:G3"/>
    <mergeCell ref="J3:K3"/>
    <mergeCell ref="L3:M3"/>
    <mergeCell ref="N3:R3"/>
    <mergeCell ref="S3:T3"/>
    <mergeCell ref="A3:B3"/>
  </mergeCells>
  <pageMargins left="0.25" right="0.25" top="0.75" bottom="0.75" header="0.3" footer="0.3"/>
  <pageSetup paperSize="8" scale="80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3"/>
  <sheetViews>
    <sheetView topLeftCell="K1" zoomScale="63" zoomScaleNormal="63" workbookViewId="0">
      <selection activeCell="A33" sqref="A33"/>
    </sheetView>
  </sheetViews>
  <sheetFormatPr defaultRowHeight="15" x14ac:dyDescent="0.2"/>
  <cols>
    <col min="1" max="1" width="48" style="205" customWidth="1"/>
    <col min="2" max="2" width="13.7109375" style="205" customWidth="1"/>
    <col min="3" max="3" width="13.42578125" style="205" customWidth="1"/>
    <col min="4" max="4" width="16.42578125" style="205" customWidth="1"/>
    <col min="5" max="5" width="18.140625" style="205" customWidth="1"/>
    <col min="6" max="6" width="16.28515625" style="205" customWidth="1"/>
    <col min="7" max="7" width="19" style="205" customWidth="1"/>
    <col min="8" max="8" width="19.28515625" style="205" customWidth="1"/>
    <col min="9" max="9" width="20.7109375" style="205" customWidth="1"/>
    <col min="10" max="10" width="18.7109375" style="205" customWidth="1"/>
    <col min="11" max="11" width="21" style="205" customWidth="1"/>
    <col min="12" max="12" width="17" style="205" customWidth="1"/>
    <col min="13" max="13" width="20.42578125" style="205" customWidth="1"/>
    <col min="14" max="14" width="18.140625" style="205" customWidth="1"/>
    <col min="15" max="15" width="20.28515625" style="205" customWidth="1"/>
    <col min="16" max="16" width="17.42578125" style="205" customWidth="1"/>
    <col min="17" max="17" width="15.85546875" style="205" customWidth="1"/>
    <col min="18" max="18" width="17.140625" style="205" bestFit="1" customWidth="1"/>
    <col min="19" max="19" width="15.5703125" style="205" bestFit="1" customWidth="1"/>
    <col min="20" max="20" width="17.85546875" style="205" customWidth="1"/>
    <col min="21" max="21" width="16.7109375" style="205" customWidth="1"/>
    <col min="22" max="22" width="17.85546875" style="205" customWidth="1"/>
    <col min="23" max="23" width="16.7109375" style="205" customWidth="1"/>
    <col min="24" max="24" width="13.5703125" style="205" customWidth="1"/>
    <col min="25" max="25" width="16.42578125" style="205" bestFit="1" customWidth="1"/>
    <col min="26" max="27" width="9.85546875" style="205" bestFit="1" customWidth="1"/>
    <col min="28" max="28" width="7.5703125" style="205" bestFit="1" customWidth="1"/>
    <col min="29" max="29" width="32.85546875" style="205" customWidth="1"/>
    <col min="30" max="30" width="24.140625" style="205" customWidth="1"/>
    <col min="31" max="31" width="28.7109375" style="205" customWidth="1"/>
    <col min="32" max="16384" width="9.140625" style="205"/>
  </cols>
  <sheetData>
    <row r="1" spans="1:28" s="62" customFormat="1" ht="18.75" x14ac:dyDescent="0.25">
      <c r="A1" s="468" t="s">
        <v>4332</v>
      </c>
      <c r="B1" s="149"/>
      <c r="C1" s="152"/>
      <c r="G1" s="1255"/>
      <c r="H1" s="61"/>
      <c r="T1" s="61"/>
      <c r="U1" s="61"/>
      <c r="V1" s="61"/>
      <c r="W1" s="61"/>
      <c r="AB1" s="61"/>
    </row>
    <row r="2" spans="1:28" s="62" customFormat="1" ht="18" x14ac:dyDescent="0.2">
      <c r="A2" s="3220" t="s">
        <v>569</v>
      </c>
      <c r="B2" s="3220"/>
      <c r="C2" s="538"/>
      <c r="D2" s="538"/>
      <c r="E2" s="538"/>
      <c r="F2" s="538"/>
      <c r="G2" s="1025"/>
      <c r="H2" s="2845" t="s">
        <v>77</v>
      </c>
      <c r="I2" s="2846"/>
      <c r="R2" s="61"/>
      <c r="S2" s="61"/>
      <c r="T2" s="61"/>
    </row>
    <row r="3" spans="1:28" s="96" customFormat="1" ht="30" x14ac:dyDescent="0.2">
      <c r="A3" s="95" t="s">
        <v>571</v>
      </c>
      <c r="B3" s="65"/>
      <c r="C3" s="87" t="s">
        <v>79</v>
      </c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2999"/>
      <c r="P3" s="2999"/>
      <c r="Q3" s="2999"/>
      <c r="R3" s="3000"/>
      <c r="S3" s="2902"/>
      <c r="T3" s="2903"/>
      <c r="U3" s="2837" t="s">
        <v>84</v>
      </c>
      <c r="V3" s="2841"/>
      <c r="W3" s="2841"/>
      <c r="X3" s="2838"/>
      <c r="Y3" s="2909" t="s">
        <v>85</v>
      </c>
      <c r="Z3" s="2902"/>
      <c r="AA3" s="2902"/>
      <c r="AB3" s="2903"/>
    </row>
    <row r="4" spans="1:28" s="96" customFormat="1" ht="60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3" t="s">
        <v>4342</v>
      </c>
      <c r="F4" s="453" t="s">
        <v>92</v>
      </c>
      <c r="G4" s="437" t="s">
        <v>685</v>
      </c>
      <c r="H4" s="453" t="s">
        <v>94</v>
      </c>
      <c r="I4" s="451" t="s">
        <v>95</v>
      </c>
      <c r="J4" s="453" t="s">
        <v>96</v>
      </c>
      <c r="K4" s="437" t="s">
        <v>685</v>
      </c>
      <c r="L4" s="451" t="s">
        <v>98</v>
      </c>
      <c r="M4" s="451" t="s">
        <v>99</v>
      </c>
      <c r="N4" s="453" t="s">
        <v>100</v>
      </c>
      <c r="O4" s="453" t="s">
        <v>1789</v>
      </c>
      <c r="P4" s="453" t="s">
        <v>1790</v>
      </c>
      <c r="Q4" s="453" t="s">
        <v>102</v>
      </c>
      <c r="R4" s="437" t="s">
        <v>4330</v>
      </c>
      <c r="S4" s="453" t="s">
        <v>96</v>
      </c>
      <c r="T4" s="437" t="s">
        <v>103</v>
      </c>
      <c r="U4" s="453" t="s">
        <v>105</v>
      </c>
      <c r="V4" s="453" t="s">
        <v>1791</v>
      </c>
      <c r="W4" s="453" t="s">
        <v>1792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</row>
    <row r="5" spans="1:28" s="62" customFormat="1" ht="15.75" thickTop="1" x14ac:dyDescent="0.2">
      <c r="A5" s="560" t="s">
        <v>114</v>
      </c>
      <c r="B5" s="459"/>
      <c r="C5" s="459"/>
      <c r="D5" s="495"/>
      <c r="E5" s="459"/>
      <c r="F5" s="496" t="s">
        <v>1793</v>
      </c>
      <c r="G5" s="497" t="s">
        <v>117</v>
      </c>
      <c r="H5" s="496" t="s">
        <v>117</v>
      </c>
      <c r="I5" s="496" t="s">
        <v>117</v>
      </c>
      <c r="J5" s="459"/>
      <c r="K5" s="498" t="s">
        <v>117</v>
      </c>
      <c r="L5" s="497" t="s">
        <v>1794</v>
      </c>
      <c r="M5" s="497" t="s">
        <v>687</v>
      </c>
      <c r="N5" s="497" t="s">
        <v>693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1795</v>
      </c>
      <c r="W5" s="499"/>
      <c r="X5" s="497" t="s">
        <v>693</v>
      </c>
      <c r="Y5" s="160"/>
      <c r="Z5" s="160"/>
      <c r="AA5" s="160"/>
      <c r="AB5" s="160"/>
    </row>
    <row r="6" spans="1:28" s="62" customFormat="1" ht="15.75" thickBot="1" x14ac:dyDescent="0.25">
      <c r="A6" s="500" t="s">
        <v>121</v>
      </c>
      <c r="B6" s="460"/>
      <c r="C6" s="460"/>
      <c r="D6" s="402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2"/>
      <c r="T6" s="460"/>
      <c r="U6" s="402"/>
      <c r="V6" s="460"/>
      <c r="W6" s="460"/>
      <c r="X6" s="460"/>
      <c r="Y6" s="460"/>
      <c r="Z6" s="460"/>
      <c r="AA6" s="460"/>
      <c r="AB6" s="460"/>
    </row>
    <row r="7" spans="1:28" s="62" customFormat="1" x14ac:dyDescent="0.2">
      <c r="A7" s="2834" t="s">
        <v>2038</v>
      </c>
      <c r="B7" s="160" t="s">
        <v>2039</v>
      </c>
      <c r="C7" s="160" t="s">
        <v>372</v>
      </c>
      <c r="D7" s="380">
        <v>2700708</v>
      </c>
      <c r="E7" s="160"/>
      <c r="F7" s="160"/>
      <c r="G7" s="383"/>
      <c r="H7" s="383"/>
      <c r="I7" s="383"/>
      <c r="J7" s="160"/>
      <c r="K7" s="381"/>
      <c r="L7" s="160"/>
      <c r="M7" s="160"/>
      <c r="N7" s="160"/>
      <c r="O7" s="160"/>
      <c r="P7" s="160"/>
      <c r="Q7" s="160"/>
      <c r="R7" s="160"/>
      <c r="S7" s="381"/>
      <c r="T7" s="160"/>
      <c r="U7" s="380"/>
      <c r="V7" s="381"/>
      <c r="W7" s="381"/>
      <c r="X7" s="160"/>
      <c r="Y7" s="160"/>
      <c r="Z7" s="160"/>
      <c r="AA7" s="160"/>
      <c r="AB7" s="160"/>
    </row>
    <row r="8" spans="1:28" s="62" customFormat="1" x14ac:dyDescent="0.2">
      <c r="A8" s="2835"/>
      <c r="B8" s="166"/>
      <c r="C8" s="166"/>
      <c r="D8" s="167"/>
      <c r="E8" s="166"/>
      <c r="F8" s="166"/>
      <c r="G8" s="389"/>
      <c r="H8" s="389"/>
      <c r="I8" s="389"/>
      <c r="J8" s="166"/>
      <c r="K8" s="390"/>
      <c r="L8" s="166"/>
      <c r="M8" s="166"/>
      <c r="N8" s="166"/>
      <c r="O8" s="166"/>
      <c r="P8" s="166"/>
      <c r="Q8" s="166"/>
      <c r="R8" s="166"/>
      <c r="S8" s="390"/>
      <c r="T8" s="166"/>
      <c r="U8" s="167"/>
      <c r="V8" s="390"/>
      <c r="W8" s="390"/>
      <c r="X8" s="166"/>
      <c r="Y8" s="160"/>
      <c r="Z8" s="160"/>
      <c r="AA8" s="160"/>
      <c r="AB8" s="160"/>
    </row>
    <row r="9" spans="1:28" s="62" customFormat="1" ht="15.75" thickBot="1" x14ac:dyDescent="0.25">
      <c r="A9" s="156"/>
      <c r="B9" s="156"/>
      <c r="C9" s="156"/>
      <c r="D9" s="158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72"/>
      <c r="T9" s="156"/>
      <c r="U9" s="158"/>
      <c r="V9" s="156"/>
      <c r="W9" s="156"/>
      <c r="X9" s="156"/>
      <c r="Y9" s="156"/>
      <c r="Z9" s="156"/>
      <c r="AA9" s="156"/>
      <c r="AB9" s="156"/>
    </row>
    <row r="10" spans="1:28" s="62" customFormat="1" ht="15.75" thickTop="1" x14ac:dyDescent="0.2">
      <c r="A10" s="174" t="s">
        <v>144</v>
      </c>
      <c r="B10" s="176"/>
      <c r="C10" s="176"/>
      <c r="D10" s="173">
        <f>D7</f>
        <v>2700708</v>
      </c>
      <c r="E10" s="176"/>
      <c r="F10" s="176"/>
      <c r="G10" s="176"/>
      <c r="H10" s="176"/>
      <c r="I10" s="176"/>
      <c r="J10" s="176"/>
      <c r="K10" s="394"/>
      <c r="L10" s="176"/>
      <c r="M10" s="176"/>
      <c r="N10" s="176"/>
      <c r="O10" s="176"/>
      <c r="P10" s="176"/>
      <c r="Q10" s="176"/>
      <c r="R10" s="176"/>
      <c r="S10" s="504"/>
      <c r="T10" s="153"/>
      <c r="U10" s="173"/>
      <c r="V10" s="176"/>
      <c r="W10" s="176"/>
      <c r="X10" s="176"/>
      <c r="Y10" s="176"/>
      <c r="Z10" s="176"/>
      <c r="AA10" s="176"/>
      <c r="AB10" s="173"/>
    </row>
    <row r="11" spans="1:28" s="62" customFormat="1" x14ac:dyDescent="0.2">
      <c r="A11" s="177"/>
      <c r="B11" s="177"/>
      <c r="C11" s="177"/>
      <c r="D11" s="167"/>
      <c r="E11" s="177"/>
      <c r="F11" s="177"/>
      <c r="G11" s="177"/>
      <c r="H11" s="177"/>
      <c r="I11" s="177"/>
      <c r="J11" s="177"/>
      <c r="K11" s="71"/>
      <c r="L11" s="177"/>
      <c r="M11" s="177"/>
      <c r="N11" s="177"/>
      <c r="O11" s="177"/>
      <c r="P11" s="177"/>
      <c r="Q11" s="177"/>
      <c r="R11" s="177"/>
      <c r="S11" s="71"/>
      <c r="T11" s="177"/>
      <c r="U11" s="167"/>
      <c r="V11" s="177"/>
      <c r="W11" s="177"/>
      <c r="X11" s="177"/>
      <c r="Y11" s="177"/>
      <c r="Z11" s="177"/>
      <c r="AA11" s="177"/>
      <c r="AB11" s="167"/>
    </row>
    <row r="12" spans="1:28" s="62" customFormat="1" x14ac:dyDescent="0.2">
      <c r="A12" s="152"/>
      <c r="R12" s="61"/>
      <c r="S12" s="61"/>
      <c r="T12" s="61"/>
    </row>
    <row r="15" spans="1:28" s="62" customFormat="1" ht="18" x14ac:dyDescent="0.25">
      <c r="A15" s="468" t="s">
        <v>586</v>
      </c>
      <c r="B15" s="1426" t="s">
        <v>2040</v>
      </c>
    </row>
    <row r="16" spans="1:28" s="62" customFormat="1" ht="18" x14ac:dyDescent="0.2">
      <c r="A16" s="3004" t="s">
        <v>6428</v>
      </c>
      <c r="B16" s="3004"/>
      <c r="C16" s="3004"/>
      <c r="D16" s="3004"/>
      <c r="E16" s="3004"/>
      <c r="F16" s="3004"/>
      <c r="G16" s="3004"/>
      <c r="H16" s="3004"/>
      <c r="I16" s="2845" t="s">
        <v>147</v>
      </c>
      <c r="J16" s="2846"/>
      <c r="K16" s="76" t="s">
        <v>509</v>
      </c>
      <c r="L16" s="70"/>
      <c r="M16" s="71"/>
    </row>
    <row r="17" spans="1:23" s="62" customFormat="1" ht="45" x14ac:dyDescent="0.2">
      <c r="A17" s="95" t="s">
        <v>571</v>
      </c>
      <c r="B17" s="151"/>
      <c r="C17" s="2902" t="s">
        <v>215</v>
      </c>
      <c r="D17" s="2902"/>
      <c r="E17" s="2902"/>
      <c r="F17" s="2902"/>
      <c r="G17" s="2902"/>
      <c r="H17" s="2903"/>
      <c r="I17" s="2847"/>
      <c r="J17" s="2848"/>
      <c r="K17" s="101" t="s">
        <v>150</v>
      </c>
      <c r="L17" s="2902" t="s">
        <v>151</v>
      </c>
      <c r="M17" s="2903"/>
      <c r="N17" s="2909" t="s">
        <v>152</v>
      </c>
      <c r="O17" s="2903"/>
      <c r="P17" s="2909" t="s">
        <v>84</v>
      </c>
      <c r="Q17" s="2902"/>
      <c r="R17" s="2902"/>
      <c r="S17" s="2902"/>
      <c r="T17" s="2902" t="s">
        <v>85</v>
      </c>
      <c r="U17" s="2902"/>
      <c r="V17" s="2902"/>
      <c r="W17" s="2903"/>
    </row>
    <row r="18" spans="1:23" s="458" customFormat="1" ht="57.75" customHeight="1" thickBot="1" x14ac:dyDescent="0.3">
      <c r="A18" s="245" t="s">
        <v>512</v>
      </c>
      <c r="B18" s="506" t="s">
        <v>153</v>
      </c>
      <c r="C18" s="451" t="s">
        <v>217</v>
      </c>
      <c r="D18" s="451" t="s">
        <v>218</v>
      </c>
      <c r="E18" s="451" t="s">
        <v>156</v>
      </c>
      <c r="F18" s="451" t="s">
        <v>219</v>
      </c>
      <c r="G18" s="451" t="s">
        <v>220</v>
      </c>
      <c r="H18" s="451" t="s">
        <v>483</v>
      </c>
      <c r="I18" s="437" t="s">
        <v>92</v>
      </c>
      <c r="J18" s="437" t="s">
        <v>685</v>
      </c>
      <c r="K18" s="453" t="s">
        <v>159</v>
      </c>
      <c r="L18" s="453" t="s">
        <v>160</v>
      </c>
      <c r="M18" s="453" t="s">
        <v>161</v>
      </c>
      <c r="N18" s="453" t="s">
        <v>162</v>
      </c>
      <c r="O18" s="437" t="s">
        <v>685</v>
      </c>
      <c r="P18" s="437" t="s">
        <v>4325</v>
      </c>
      <c r="Q18" s="437" t="s">
        <v>104</v>
      </c>
      <c r="R18" s="457" t="s">
        <v>221</v>
      </c>
      <c r="S18" s="101" t="s">
        <v>166</v>
      </c>
      <c r="T18" s="453" t="s">
        <v>108</v>
      </c>
      <c r="U18" s="453" t="s">
        <v>222</v>
      </c>
      <c r="V18" s="453" t="s">
        <v>223</v>
      </c>
      <c r="W18" s="453" t="s">
        <v>111</v>
      </c>
    </row>
    <row r="19" spans="1:23" s="62" customFormat="1" ht="15.75" thickTop="1" x14ac:dyDescent="0.2">
      <c r="A19" s="2825" t="s">
        <v>114</v>
      </c>
      <c r="B19" s="459"/>
      <c r="C19" s="160"/>
      <c r="D19" s="160"/>
      <c r="E19" s="160"/>
      <c r="F19" s="380"/>
      <c r="G19" s="160" t="s">
        <v>170</v>
      </c>
      <c r="H19" s="160"/>
      <c r="I19" s="231" t="s">
        <v>171</v>
      </c>
      <c r="J19" s="231" t="s">
        <v>116</v>
      </c>
      <c r="K19" s="231" t="s">
        <v>117</v>
      </c>
      <c r="L19" s="231" t="s">
        <v>1705</v>
      </c>
      <c r="M19" s="231" t="s">
        <v>173</v>
      </c>
      <c r="N19" s="231" t="s">
        <v>171</v>
      </c>
      <c r="O19" s="231" t="s">
        <v>116</v>
      </c>
      <c r="P19" s="160"/>
      <c r="Q19" s="231" t="s">
        <v>225</v>
      </c>
      <c r="R19" s="383" t="s">
        <v>116</v>
      </c>
      <c r="S19" s="672" t="s">
        <v>693</v>
      </c>
      <c r="T19" s="459"/>
      <c r="U19" s="160"/>
      <c r="V19" s="160"/>
      <c r="W19" s="160"/>
    </row>
    <row r="20" spans="1:23" s="62" customFormat="1" x14ac:dyDescent="0.2">
      <c r="A20" s="2842"/>
      <c r="B20" s="166"/>
      <c r="C20" s="166"/>
      <c r="D20" s="166"/>
      <c r="E20" s="166"/>
      <c r="F20" s="167"/>
      <c r="G20" s="160" t="s">
        <v>175</v>
      </c>
      <c r="H20" s="166"/>
      <c r="I20" s="160"/>
      <c r="J20" s="166"/>
      <c r="K20" s="166"/>
      <c r="L20" s="166"/>
      <c r="M20" s="166"/>
      <c r="N20" s="166"/>
      <c r="O20" s="166"/>
      <c r="P20" s="167"/>
      <c r="Q20" s="166"/>
      <c r="R20" s="389"/>
      <c r="S20" s="389"/>
      <c r="T20" s="166"/>
      <c r="U20" s="166"/>
      <c r="V20" s="166"/>
      <c r="W20" s="166"/>
    </row>
    <row r="21" spans="1:23" s="62" customFormat="1" ht="15.75" thickBot="1" x14ac:dyDescent="0.25">
      <c r="A21" s="500" t="s">
        <v>121</v>
      </c>
      <c r="B21" s="460"/>
      <c r="C21" s="460"/>
      <c r="D21" s="460"/>
      <c r="E21" s="460"/>
      <c r="F21" s="402"/>
      <c r="G21" s="460"/>
      <c r="H21" s="460"/>
      <c r="I21" s="460"/>
      <c r="J21" s="460"/>
      <c r="K21" s="461"/>
      <c r="L21" s="461"/>
      <c r="M21" s="460"/>
      <c r="N21" s="460"/>
      <c r="O21" s="460"/>
      <c r="P21" s="402"/>
      <c r="Q21" s="460"/>
      <c r="R21" s="461"/>
      <c r="S21" s="461"/>
      <c r="T21" s="460"/>
      <c r="U21" s="460"/>
      <c r="V21" s="460"/>
      <c r="W21" s="460"/>
    </row>
    <row r="22" spans="1:23" s="62" customFormat="1" x14ac:dyDescent="0.2">
      <c r="A22" s="2834" t="s">
        <v>2041</v>
      </c>
      <c r="B22" s="160" t="s">
        <v>1026</v>
      </c>
      <c r="C22" s="160" t="s">
        <v>1026</v>
      </c>
      <c r="D22" s="380" t="s">
        <v>6</v>
      </c>
      <c r="E22" s="160" t="s">
        <v>7</v>
      </c>
      <c r="F22" s="380">
        <v>2700708</v>
      </c>
      <c r="G22" s="160" t="s">
        <v>1772</v>
      </c>
      <c r="H22" s="160" t="s">
        <v>2042</v>
      </c>
      <c r="I22" s="160" t="s">
        <v>1800</v>
      </c>
      <c r="J22" s="160" t="s">
        <v>179</v>
      </c>
      <c r="K22" s="160" t="s">
        <v>2043</v>
      </c>
      <c r="L22" s="160" t="s">
        <v>1801</v>
      </c>
      <c r="M22" s="160" t="s">
        <v>1879</v>
      </c>
      <c r="N22" s="231" t="s">
        <v>2044</v>
      </c>
      <c r="O22" s="160" t="s">
        <v>179</v>
      </c>
      <c r="P22" s="380">
        <v>2700708</v>
      </c>
      <c r="Q22" s="160" t="s">
        <v>179</v>
      </c>
      <c r="R22" s="231" t="s">
        <v>2045</v>
      </c>
      <c r="S22" s="672" t="s">
        <v>2046</v>
      </c>
      <c r="T22" s="160" t="s">
        <v>2047</v>
      </c>
      <c r="U22" s="160" t="s">
        <v>1905</v>
      </c>
      <c r="V22" s="160" t="s">
        <v>1906</v>
      </c>
      <c r="W22" s="380">
        <v>2700708</v>
      </c>
    </row>
    <row r="23" spans="1:23" s="62" customFormat="1" x14ac:dyDescent="0.2">
      <c r="A23" s="2835"/>
      <c r="B23" s="166"/>
      <c r="C23" s="166"/>
      <c r="D23" s="167"/>
      <c r="E23" s="166"/>
      <c r="F23" s="167"/>
      <c r="G23" s="160"/>
      <c r="H23" s="166"/>
      <c r="I23" s="160"/>
      <c r="J23" s="160"/>
      <c r="K23" s="160"/>
      <c r="L23" s="160"/>
      <c r="M23" s="160"/>
      <c r="N23" s="160"/>
      <c r="O23" s="160"/>
      <c r="P23" s="380"/>
      <c r="Q23" s="160"/>
      <c r="R23" s="383"/>
      <c r="S23" s="383"/>
      <c r="T23" s="160"/>
      <c r="U23" s="160"/>
      <c r="V23" s="160"/>
      <c r="W23" s="160"/>
    </row>
    <row r="24" spans="1:23" s="62" customFormat="1" x14ac:dyDescent="0.2">
      <c r="A24" s="156"/>
      <c r="B24" s="156"/>
      <c r="C24" s="156"/>
      <c r="D24" s="156"/>
      <c r="E24" s="156"/>
      <c r="F24" s="158"/>
      <c r="G24" s="156"/>
      <c r="H24" s="156"/>
      <c r="I24" s="156"/>
      <c r="J24" s="156"/>
      <c r="K24" s="169"/>
      <c r="L24" s="169"/>
      <c r="M24" s="156"/>
      <c r="N24" s="156"/>
      <c r="O24" s="156"/>
      <c r="P24" s="158"/>
      <c r="Q24" s="156"/>
      <c r="R24" s="169"/>
      <c r="S24" s="169"/>
      <c r="T24" s="156"/>
      <c r="U24" s="156"/>
      <c r="V24" s="156"/>
      <c r="W24" s="156"/>
    </row>
    <row r="25" spans="1:23" s="62" customFormat="1" x14ac:dyDescent="0.2">
      <c r="A25" s="2836" t="s">
        <v>2048</v>
      </c>
      <c r="B25" s="166" t="s">
        <v>1039</v>
      </c>
      <c r="C25" s="160" t="s">
        <v>1026</v>
      </c>
      <c r="D25" s="380" t="s">
        <v>6</v>
      </c>
      <c r="E25" s="160" t="s">
        <v>7</v>
      </c>
      <c r="F25" s="380">
        <v>5401416</v>
      </c>
      <c r="G25" s="160" t="s">
        <v>1772</v>
      </c>
      <c r="H25" s="160" t="s">
        <v>2042</v>
      </c>
      <c r="I25" s="160" t="s">
        <v>179</v>
      </c>
      <c r="J25" s="160" t="s">
        <v>179</v>
      </c>
      <c r="K25" s="160" t="s">
        <v>2043</v>
      </c>
      <c r="L25" s="160" t="s">
        <v>1801</v>
      </c>
      <c r="M25" s="160" t="s">
        <v>1879</v>
      </c>
      <c r="N25" s="231" t="s">
        <v>2044</v>
      </c>
      <c r="O25" s="160" t="s">
        <v>179</v>
      </c>
      <c r="P25" s="380">
        <v>5401416</v>
      </c>
      <c r="Q25" s="160" t="s">
        <v>179</v>
      </c>
      <c r="R25" s="231" t="s">
        <v>2045</v>
      </c>
      <c r="S25" s="672" t="s">
        <v>2046</v>
      </c>
      <c r="T25" s="160" t="s">
        <v>2047</v>
      </c>
      <c r="U25" s="160" t="s">
        <v>1905</v>
      </c>
      <c r="V25" s="160" t="s">
        <v>1906</v>
      </c>
      <c r="W25" s="380">
        <v>5401416</v>
      </c>
    </row>
    <row r="26" spans="1:23" s="62" customFormat="1" x14ac:dyDescent="0.2">
      <c r="A26" s="2904"/>
      <c r="B26" s="166"/>
      <c r="C26" s="166"/>
      <c r="D26" s="166"/>
      <c r="E26" s="166"/>
      <c r="F26" s="167"/>
      <c r="G26" s="160"/>
      <c r="H26" s="166"/>
      <c r="I26" s="160"/>
      <c r="J26" s="166"/>
      <c r="K26" s="166"/>
      <c r="L26" s="166"/>
      <c r="M26" s="166"/>
      <c r="N26" s="166"/>
      <c r="O26" s="166"/>
      <c r="P26" s="167"/>
      <c r="Q26" s="166"/>
      <c r="R26" s="389"/>
      <c r="S26" s="389"/>
      <c r="T26" s="166"/>
      <c r="U26" s="166"/>
      <c r="V26" s="166"/>
      <c r="W26" s="167"/>
    </row>
    <row r="27" spans="1:23" s="62" customFormat="1" x14ac:dyDescent="0.2">
      <c r="A27" s="156"/>
      <c r="B27" s="156"/>
      <c r="C27" s="156"/>
      <c r="D27" s="156"/>
      <c r="E27" s="156"/>
      <c r="F27" s="158"/>
      <c r="G27" s="156"/>
      <c r="H27" s="156"/>
      <c r="I27" s="156"/>
      <c r="J27" s="169"/>
      <c r="K27" s="169"/>
      <c r="L27" s="156"/>
      <c r="M27" s="156"/>
      <c r="N27" s="156"/>
      <c r="O27" s="156"/>
      <c r="P27" s="158"/>
      <c r="Q27" s="156"/>
      <c r="R27" s="169"/>
      <c r="S27" s="169"/>
      <c r="T27" s="156"/>
      <c r="U27" s="156"/>
      <c r="V27" s="156"/>
      <c r="W27" s="158"/>
    </row>
    <row r="28" spans="1:23" s="62" customFormat="1" x14ac:dyDescent="0.2">
      <c r="A28" s="2836" t="s">
        <v>2049</v>
      </c>
      <c r="B28" s="166" t="s">
        <v>1042</v>
      </c>
      <c r="C28" s="160" t="s">
        <v>1026</v>
      </c>
      <c r="D28" s="380" t="s">
        <v>6</v>
      </c>
      <c r="E28" s="160" t="s">
        <v>7</v>
      </c>
      <c r="F28" s="380">
        <v>3780991</v>
      </c>
      <c r="G28" s="160" t="s">
        <v>1772</v>
      </c>
      <c r="H28" s="160" t="s">
        <v>2042</v>
      </c>
      <c r="I28" s="160" t="s">
        <v>179</v>
      </c>
      <c r="J28" s="160" t="s">
        <v>179</v>
      </c>
      <c r="K28" s="160" t="s">
        <v>2043</v>
      </c>
      <c r="L28" s="160" t="s">
        <v>1801</v>
      </c>
      <c r="M28" s="160" t="s">
        <v>1879</v>
      </c>
      <c r="N28" s="231" t="s">
        <v>2044</v>
      </c>
      <c r="O28" s="160" t="s">
        <v>179</v>
      </c>
      <c r="P28" s="380">
        <v>3780991</v>
      </c>
      <c r="Q28" s="160" t="s">
        <v>179</v>
      </c>
      <c r="R28" s="231" t="s">
        <v>2045</v>
      </c>
      <c r="S28" s="672" t="s">
        <v>2046</v>
      </c>
      <c r="T28" s="160" t="s">
        <v>2047</v>
      </c>
      <c r="U28" s="160" t="s">
        <v>1905</v>
      </c>
      <c r="V28" s="160" t="s">
        <v>1906</v>
      </c>
      <c r="W28" s="380">
        <v>3780991</v>
      </c>
    </row>
    <row r="29" spans="1:23" s="62" customFormat="1" x14ac:dyDescent="0.2">
      <c r="A29" s="2904"/>
      <c r="B29" s="166"/>
      <c r="C29" s="166"/>
      <c r="D29" s="166"/>
      <c r="E29" s="166"/>
      <c r="F29" s="167"/>
      <c r="G29" s="160"/>
      <c r="H29" s="166"/>
      <c r="I29" s="166"/>
      <c r="J29" s="166"/>
      <c r="K29" s="166"/>
      <c r="L29" s="166"/>
      <c r="M29" s="166"/>
      <c r="N29" s="166"/>
      <c r="O29" s="166"/>
      <c r="P29" s="167"/>
      <c r="Q29" s="166"/>
      <c r="R29" s="406"/>
      <c r="S29" s="406"/>
      <c r="T29" s="166"/>
      <c r="U29" s="390"/>
      <c r="V29" s="390"/>
      <c r="W29" s="390"/>
    </row>
    <row r="30" spans="1:23" s="62" customFormat="1" ht="15.75" thickBot="1" x14ac:dyDescent="0.25">
      <c r="A30" s="156"/>
      <c r="B30" s="156"/>
      <c r="C30" s="156"/>
      <c r="D30" s="156"/>
      <c r="E30" s="156"/>
      <c r="F30" s="158"/>
      <c r="G30" s="156"/>
      <c r="H30" s="156"/>
      <c r="I30" s="156"/>
      <c r="J30" s="169"/>
      <c r="K30" s="169"/>
      <c r="L30" s="156"/>
      <c r="M30" s="156"/>
      <c r="N30" s="156"/>
      <c r="O30" s="156"/>
      <c r="P30" s="158"/>
      <c r="Q30" s="156"/>
      <c r="R30" s="169"/>
      <c r="S30" s="169"/>
      <c r="T30" s="156"/>
      <c r="U30" s="156"/>
      <c r="V30" s="156"/>
      <c r="W30" s="156"/>
    </row>
    <row r="31" spans="1:23" s="62" customFormat="1" ht="15.75" thickTop="1" x14ac:dyDescent="0.2">
      <c r="A31" s="174" t="s">
        <v>144</v>
      </c>
      <c r="B31" s="176"/>
      <c r="C31" s="176"/>
      <c r="D31" s="176"/>
      <c r="E31" s="176"/>
      <c r="F31" s="173">
        <f>F22+F25+F28</f>
        <v>11883115</v>
      </c>
      <c r="G31" s="175"/>
      <c r="H31" s="176"/>
      <c r="I31" s="176"/>
      <c r="J31" s="176"/>
      <c r="K31" s="176"/>
      <c r="L31" s="176"/>
      <c r="M31" s="176"/>
      <c r="N31" s="176"/>
      <c r="O31" s="176"/>
      <c r="P31" s="173">
        <f>P22+P25+P28</f>
        <v>11883115</v>
      </c>
      <c r="Q31" s="176"/>
      <c r="R31" s="392"/>
      <c r="S31" s="392"/>
      <c r="T31" s="176"/>
      <c r="U31" s="176"/>
      <c r="V31" s="176"/>
      <c r="W31" s="173">
        <f>W22+W25+W28</f>
        <v>11883115</v>
      </c>
    </row>
    <row r="32" spans="1:23" s="62" customFormat="1" x14ac:dyDescent="0.2">
      <c r="A32" s="177"/>
      <c r="B32" s="177"/>
      <c r="C32" s="177"/>
      <c r="D32" s="177"/>
      <c r="E32" s="177"/>
      <c r="F32" s="167"/>
      <c r="G32" s="168"/>
      <c r="H32" s="177"/>
      <c r="I32" s="177"/>
      <c r="J32" s="177"/>
      <c r="K32" s="177"/>
      <c r="L32" s="177"/>
      <c r="M32" s="177"/>
      <c r="N32" s="177"/>
      <c r="O32" s="177"/>
      <c r="P32" s="167"/>
      <c r="Q32" s="177"/>
      <c r="R32" s="76"/>
      <c r="S32" s="76"/>
      <c r="T32" s="177"/>
      <c r="U32" s="177"/>
      <c r="V32" s="177"/>
      <c r="W32" s="167"/>
    </row>
    <row r="33" spans="1:1" s="62" customFormat="1" x14ac:dyDescent="0.2">
      <c r="A33" s="152"/>
    </row>
  </sheetData>
  <mergeCells count="21">
    <mergeCell ref="A2:B2"/>
    <mergeCell ref="A16:H16"/>
    <mergeCell ref="A19:A20"/>
    <mergeCell ref="A22:A23"/>
    <mergeCell ref="A25:A26"/>
    <mergeCell ref="A28:A29"/>
    <mergeCell ref="T17:W17"/>
    <mergeCell ref="U3:X3"/>
    <mergeCell ref="Y3:AB3"/>
    <mergeCell ref="A7:A8"/>
    <mergeCell ref="H2:I3"/>
    <mergeCell ref="F3:G3"/>
    <mergeCell ref="J3:K3"/>
    <mergeCell ref="L3:M3"/>
    <mergeCell ref="N3:R3"/>
    <mergeCell ref="S3:T3"/>
    <mergeCell ref="I16:J17"/>
    <mergeCell ref="C17:H17"/>
    <mergeCell ref="L17:M17"/>
    <mergeCell ref="N17:O17"/>
    <mergeCell ref="P17:S17"/>
  </mergeCells>
  <pageMargins left="0.23622047244094491" right="0.23622047244094491" top="0.74803149606299213" bottom="0.74803149606299213" header="0.31496062992125984" footer="0.31496062992125984"/>
  <pageSetup paperSize="8" scale="80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9"/>
  <sheetViews>
    <sheetView zoomScale="68" zoomScaleNormal="68" workbookViewId="0">
      <selection activeCell="A30" sqref="A30"/>
    </sheetView>
  </sheetViews>
  <sheetFormatPr defaultRowHeight="15" x14ac:dyDescent="0.2"/>
  <cols>
    <col min="1" max="1" width="46.42578125" style="205" customWidth="1"/>
    <col min="2" max="2" width="18.5703125" style="205" customWidth="1"/>
    <col min="3" max="3" width="10.7109375" style="205" bestFit="1" customWidth="1"/>
    <col min="4" max="4" width="14.140625" style="205" customWidth="1"/>
    <col min="5" max="5" width="17.140625" style="205" customWidth="1"/>
    <col min="6" max="6" width="18.28515625" style="205" customWidth="1"/>
    <col min="7" max="7" width="20" style="205" customWidth="1"/>
    <col min="8" max="8" width="17.85546875" style="205" customWidth="1"/>
    <col min="9" max="9" width="16.85546875" style="205" customWidth="1"/>
    <col min="10" max="10" width="17.5703125" style="205" customWidth="1"/>
    <col min="11" max="11" width="25.85546875" style="205" customWidth="1"/>
    <col min="12" max="12" width="19" style="205" customWidth="1"/>
    <col min="13" max="13" width="18.5703125" style="205" customWidth="1"/>
    <col min="14" max="14" width="18.7109375" style="205" customWidth="1"/>
    <col min="15" max="15" width="16.7109375" style="205" bestFit="1" customWidth="1"/>
    <col min="16" max="16" width="21" style="205" customWidth="1"/>
    <col min="17" max="17" width="12.140625" style="205" customWidth="1"/>
    <col min="18" max="18" width="11.7109375" style="205" bestFit="1" customWidth="1"/>
    <col min="19" max="19" width="13" style="205" bestFit="1" customWidth="1"/>
    <col min="20" max="20" width="16.28515625" style="205" customWidth="1"/>
    <col min="21" max="21" width="15" style="205" bestFit="1" customWidth="1"/>
    <col min="22" max="22" width="15.42578125" style="205" bestFit="1" customWidth="1"/>
    <col min="23" max="23" width="18" style="205" bestFit="1" customWidth="1"/>
    <col min="24" max="24" width="21.140625" style="205" customWidth="1"/>
    <col min="25" max="16384" width="9.140625" style="205"/>
  </cols>
  <sheetData>
    <row r="1" spans="1:23" s="62" customFormat="1" ht="18.75" customHeight="1" x14ac:dyDescent="0.25">
      <c r="A1" s="538" t="s">
        <v>4368</v>
      </c>
      <c r="B1" s="538"/>
      <c r="C1" s="1255"/>
    </row>
    <row r="2" spans="1:23" s="62" customFormat="1" ht="18" x14ac:dyDescent="0.2">
      <c r="A2" s="3004" t="s">
        <v>656</v>
      </c>
      <c r="B2" s="3004"/>
      <c r="C2" s="3004"/>
      <c r="D2" s="3004"/>
      <c r="E2" s="3004"/>
      <c r="F2" s="3004"/>
      <c r="G2" s="3004"/>
      <c r="I2" s="2845" t="s">
        <v>147</v>
      </c>
      <c r="J2" s="2846"/>
      <c r="K2" s="76" t="s">
        <v>509</v>
      </c>
      <c r="L2" s="70"/>
      <c r="M2" s="71"/>
    </row>
    <row r="3" spans="1:23" s="62" customFormat="1" ht="30" x14ac:dyDescent="0.2">
      <c r="A3" s="3023" t="s">
        <v>4369</v>
      </c>
      <c r="B3" s="3024"/>
      <c r="C3" s="2902" t="s">
        <v>215</v>
      </c>
      <c r="D3" s="2902"/>
      <c r="E3" s="2902"/>
      <c r="F3" s="2902"/>
      <c r="G3" s="2902"/>
      <c r="H3" s="2903"/>
      <c r="I3" s="2847"/>
      <c r="J3" s="2848"/>
      <c r="K3" s="101" t="s">
        <v>150</v>
      </c>
      <c r="L3" s="2902" t="s">
        <v>151</v>
      </c>
      <c r="M3" s="2903"/>
      <c r="N3" s="2909" t="s">
        <v>152</v>
      </c>
      <c r="O3" s="2903"/>
      <c r="P3" s="2909" t="s">
        <v>84</v>
      </c>
      <c r="Q3" s="2902"/>
      <c r="R3" s="2902"/>
      <c r="S3" s="2902"/>
      <c r="T3" s="2902" t="s">
        <v>85</v>
      </c>
      <c r="U3" s="2902"/>
      <c r="V3" s="2902"/>
      <c r="W3" s="2903"/>
    </row>
    <row r="4" spans="1:23" s="458" customFormat="1" ht="45.75" thickBot="1" x14ac:dyDescent="0.3">
      <c r="A4" s="245" t="s">
        <v>512</v>
      </c>
      <c r="B4" s="506" t="s">
        <v>153</v>
      </c>
      <c r="C4" s="451" t="s">
        <v>217</v>
      </c>
      <c r="D4" s="451" t="s">
        <v>218</v>
      </c>
      <c r="E4" s="451" t="s">
        <v>156</v>
      </c>
      <c r="F4" s="451" t="s">
        <v>219</v>
      </c>
      <c r="G4" s="451" t="s">
        <v>220</v>
      </c>
      <c r="H4" s="451" t="s">
        <v>483</v>
      </c>
      <c r="I4" s="437" t="s">
        <v>92</v>
      </c>
      <c r="J4" s="437" t="s">
        <v>685</v>
      </c>
      <c r="K4" s="453" t="s">
        <v>159</v>
      </c>
      <c r="L4" s="453" t="s">
        <v>160</v>
      </c>
      <c r="M4" s="453" t="s">
        <v>161</v>
      </c>
      <c r="N4" s="453" t="s">
        <v>162</v>
      </c>
      <c r="O4" s="437" t="s">
        <v>685</v>
      </c>
      <c r="P4" s="437" t="s">
        <v>4325</v>
      </c>
      <c r="Q4" s="437" t="s">
        <v>104</v>
      </c>
      <c r="R4" s="457" t="s">
        <v>221</v>
      </c>
      <c r="S4" s="101" t="s">
        <v>166</v>
      </c>
      <c r="T4" s="453" t="s">
        <v>108</v>
      </c>
      <c r="U4" s="453" t="s">
        <v>222</v>
      </c>
      <c r="V4" s="453" t="s">
        <v>223</v>
      </c>
      <c r="W4" s="453" t="s">
        <v>111</v>
      </c>
    </row>
    <row r="5" spans="1:23" s="62" customFormat="1" ht="15.75" thickTop="1" x14ac:dyDescent="0.2">
      <c r="A5" s="2825" t="s">
        <v>114</v>
      </c>
      <c r="B5" s="459"/>
      <c r="C5" s="160"/>
      <c r="D5" s="160"/>
      <c r="E5" s="160"/>
      <c r="F5" s="380"/>
      <c r="G5" s="160" t="s">
        <v>170</v>
      </c>
      <c r="H5" s="160"/>
      <c r="I5" s="231" t="s">
        <v>171</v>
      </c>
      <c r="J5" s="231" t="s">
        <v>116</v>
      </c>
      <c r="K5" s="231" t="s">
        <v>117</v>
      </c>
      <c r="L5" s="231" t="s">
        <v>1705</v>
      </c>
      <c r="M5" s="231" t="s">
        <v>173</v>
      </c>
      <c r="N5" s="231" t="s">
        <v>171</v>
      </c>
      <c r="O5" s="231" t="s">
        <v>116</v>
      </c>
      <c r="P5" s="160"/>
      <c r="Q5" s="231" t="s">
        <v>225</v>
      </c>
      <c r="R5" s="383" t="s">
        <v>116</v>
      </c>
      <c r="S5" s="672" t="s">
        <v>693</v>
      </c>
      <c r="T5" s="381"/>
      <c r="U5" s="160"/>
      <c r="V5" s="160"/>
      <c r="W5" s="160"/>
    </row>
    <row r="6" spans="1:23" s="62" customFormat="1" x14ac:dyDescent="0.2">
      <c r="A6" s="2842"/>
      <c r="B6" s="166"/>
      <c r="C6" s="166"/>
      <c r="D6" s="166"/>
      <c r="E6" s="166"/>
      <c r="F6" s="167"/>
      <c r="G6" s="160" t="s">
        <v>175</v>
      </c>
      <c r="H6" s="166"/>
      <c r="I6" s="160"/>
      <c r="J6" s="166"/>
      <c r="K6" s="166"/>
      <c r="L6" s="166"/>
      <c r="M6" s="166"/>
      <c r="N6" s="166"/>
      <c r="O6" s="166"/>
      <c r="P6" s="167"/>
      <c r="Q6" s="166"/>
      <c r="R6" s="389"/>
      <c r="S6" s="389"/>
      <c r="T6" s="390"/>
      <c r="U6" s="166"/>
      <c r="V6" s="166"/>
      <c r="W6" s="166"/>
    </row>
    <row r="7" spans="1:23" s="62" customFormat="1" ht="15.75" thickBot="1" x14ac:dyDescent="0.25">
      <c r="A7" s="500" t="s">
        <v>121</v>
      </c>
      <c r="B7" s="460"/>
      <c r="C7" s="460"/>
      <c r="D7" s="460"/>
      <c r="E7" s="460"/>
      <c r="F7" s="402"/>
      <c r="G7" s="460"/>
      <c r="H7" s="460"/>
      <c r="I7" s="460"/>
      <c r="J7" s="460"/>
      <c r="K7" s="461"/>
      <c r="L7" s="461"/>
      <c r="M7" s="460"/>
      <c r="N7" s="460"/>
      <c r="O7" s="460"/>
      <c r="P7" s="402"/>
      <c r="Q7" s="460"/>
      <c r="R7" s="461"/>
      <c r="S7" s="461"/>
      <c r="T7" s="462"/>
      <c r="U7" s="460"/>
      <c r="V7" s="460"/>
      <c r="W7" s="460"/>
    </row>
    <row r="8" spans="1:23" s="62" customFormat="1" x14ac:dyDescent="0.2">
      <c r="A8" s="3222" t="s">
        <v>2050</v>
      </c>
      <c r="B8" s="160" t="s">
        <v>2051</v>
      </c>
      <c r="C8" s="160" t="s">
        <v>1783</v>
      </c>
      <c r="D8" s="160" t="s">
        <v>1599</v>
      </c>
      <c r="E8" s="160" t="s">
        <v>7</v>
      </c>
      <c r="F8" s="380">
        <v>40000000</v>
      </c>
      <c r="G8" s="160" t="s">
        <v>2052</v>
      </c>
      <c r="H8" s="160" t="s">
        <v>1853</v>
      </c>
      <c r="I8" s="160" t="s">
        <v>693</v>
      </c>
      <c r="J8" s="160" t="s">
        <v>297</v>
      </c>
      <c r="K8" s="231" t="s">
        <v>117</v>
      </c>
      <c r="L8" s="231" t="s">
        <v>117</v>
      </c>
      <c r="M8" s="231" t="s">
        <v>173</v>
      </c>
      <c r="N8" s="231" t="s">
        <v>693</v>
      </c>
      <c r="O8" s="231" t="s">
        <v>297</v>
      </c>
      <c r="P8" s="380">
        <v>40000000</v>
      </c>
      <c r="Q8" s="231" t="s">
        <v>297</v>
      </c>
      <c r="R8" s="231" t="s">
        <v>117</v>
      </c>
      <c r="S8" s="160" t="s">
        <v>693</v>
      </c>
      <c r="T8" s="231" t="s">
        <v>297</v>
      </c>
      <c r="U8" s="231" t="s">
        <v>117</v>
      </c>
      <c r="V8" s="160" t="s">
        <v>2053</v>
      </c>
      <c r="W8" s="380">
        <v>40000000</v>
      </c>
    </row>
    <row r="9" spans="1:23" s="62" customFormat="1" x14ac:dyDescent="0.2">
      <c r="A9" s="2965"/>
      <c r="B9" s="166"/>
      <c r="C9" s="166"/>
      <c r="D9" s="166"/>
      <c r="E9" s="166"/>
      <c r="F9" s="167"/>
      <c r="G9" s="160"/>
      <c r="H9" s="166"/>
      <c r="I9" s="160"/>
      <c r="J9" s="160"/>
      <c r="K9" s="160"/>
      <c r="L9" s="160"/>
      <c r="M9" s="160"/>
      <c r="N9" s="231"/>
      <c r="O9" s="231"/>
      <c r="P9" s="167"/>
      <c r="Q9" s="231"/>
      <c r="R9" s="160"/>
      <c r="S9" s="160"/>
      <c r="T9" s="231"/>
      <c r="U9" s="160"/>
      <c r="V9" s="160"/>
      <c r="W9" s="167"/>
    </row>
    <row r="10" spans="1:23" s="62" customFormat="1" x14ac:dyDescent="0.2">
      <c r="A10" s="385"/>
      <c r="B10" s="156"/>
      <c r="C10" s="156"/>
      <c r="D10" s="156"/>
      <c r="E10" s="156"/>
      <c r="F10" s="158"/>
      <c r="G10" s="156"/>
      <c r="H10" s="156"/>
      <c r="I10" s="156"/>
      <c r="J10" s="156"/>
      <c r="K10" s="169"/>
      <c r="L10" s="169"/>
      <c r="M10" s="156"/>
      <c r="N10" s="236"/>
      <c r="O10" s="236"/>
      <c r="P10" s="158"/>
      <c r="Q10" s="236"/>
      <c r="R10" s="169"/>
      <c r="S10" s="156"/>
      <c r="T10" s="236"/>
      <c r="U10" s="169"/>
      <c r="V10" s="156"/>
      <c r="W10" s="158"/>
    </row>
    <row r="11" spans="1:23" s="62" customFormat="1" x14ac:dyDescent="0.2">
      <c r="A11" s="3087" t="s">
        <v>2054</v>
      </c>
      <c r="B11" s="160" t="s">
        <v>2055</v>
      </c>
      <c r="C11" s="160" t="s">
        <v>1783</v>
      </c>
      <c r="D11" s="166" t="s">
        <v>1599</v>
      </c>
      <c r="E11" s="160" t="s">
        <v>7</v>
      </c>
      <c r="F11" s="167">
        <v>50000000</v>
      </c>
      <c r="G11" s="160" t="s">
        <v>2052</v>
      </c>
      <c r="H11" s="160" t="s">
        <v>1853</v>
      </c>
      <c r="I11" s="160" t="s">
        <v>693</v>
      </c>
      <c r="J11" s="166" t="s">
        <v>297</v>
      </c>
      <c r="K11" s="231" t="s">
        <v>117</v>
      </c>
      <c r="L11" s="231" t="s">
        <v>117</v>
      </c>
      <c r="M11" s="231" t="s">
        <v>173</v>
      </c>
      <c r="N11" s="231" t="s">
        <v>693</v>
      </c>
      <c r="O11" s="231" t="s">
        <v>297</v>
      </c>
      <c r="P11" s="167">
        <v>50000000</v>
      </c>
      <c r="Q11" s="231" t="s">
        <v>297</v>
      </c>
      <c r="R11" s="231" t="s">
        <v>117</v>
      </c>
      <c r="S11" s="160" t="s">
        <v>693</v>
      </c>
      <c r="T11" s="231" t="s">
        <v>297</v>
      </c>
      <c r="U11" s="231" t="s">
        <v>117</v>
      </c>
      <c r="V11" s="160" t="s">
        <v>2053</v>
      </c>
      <c r="W11" s="167">
        <v>50000000</v>
      </c>
    </row>
    <row r="12" spans="1:23" s="62" customFormat="1" x14ac:dyDescent="0.2">
      <c r="A12" s="2965"/>
      <c r="B12" s="166"/>
      <c r="C12" s="166"/>
      <c r="D12" s="166"/>
      <c r="E12" s="166"/>
      <c r="F12" s="167"/>
      <c r="G12" s="160"/>
      <c r="H12" s="166"/>
      <c r="I12" s="160"/>
      <c r="J12" s="166"/>
      <c r="K12" s="166"/>
      <c r="L12" s="166"/>
      <c r="M12" s="166"/>
      <c r="N12" s="230"/>
      <c r="O12" s="230"/>
      <c r="P12" s="167"/>
      <c r="Q12" s="230"/>
      <c r="R12" s="166"/>
      <c r="S12" s="166"/>
      <c r="T12" s="230"/>
      <c r="U12" s="166"/>
      <c r="V12" s="166"/>
      <c r="W12" s="167"/>
    </row>
    <row r="13" spans="1:23" s="62" customFormat="1" x14ac:dyDescent="0.2">
      <c r="A13" s="385"/>
      <c r="B13" s="156"/>
      <c r="C13" s="156"/>
      <c r="D13" s="156"/>
      <c r="E13" s="156"/>
      <c r="F13" s="158"/>
      <c r="G13" s="156"/>
      <c r="H13" s="156"/>
      <c r="I13" s="156"/>
      <c r="J13" s="169"/>
      <c r="K13" s="169"/>
      <c r="L13" s="169"/>
      <c r="M13" s="156"/>
      <c r="N13" s="236"/>
      <c r="O13" s="236"/>
      <c r="P13" s="158"/>
      <c r="Q13" s="236"/>
      <c r="R13" s="169"/>
      <c r="S13" s="156"/>
      <c r="T13" s="236"/>
      <c r="U13" s="169"/>
      <c r="V13" s="156"/>
      <c r="W13" s="158"/>
    </row>
    <row r="14" spans="1:23" s="62" customFormat="1" x14ac:dyDescent="0.2">
      <c r="A14" s="3087" t="s">
        <v>2056</v>
      </c>
      <c r="B14" s="160" t="s">
        <v>2057</v>
      </c>
      <c r="C14" s="160" t="s">
        <v>1783</v>
      </c>
      <c r="D14" s="166" t="s">
        <v>1599</v>
      </c>
      <c r="E14" s="160" t="s">
        <v>7</v>
      </c>
      <c r="F14" s="167">
        <v>10000000</v>
      </c>
      <c r="G14" s="160" t="s">
        <v>2052</v>
      </c>
      <c r="H14" s="160" t="s">
        <v>1853</v>
      </c>
      <c r="I14" s="166" t="s">
        <v>1959</v>
      </c>
      <c r="J14" s="166" t="s">
        <v>297</v>
      </c>
      <c r="K14" s="231" t="s">
        <v>117</v>
      </c>
      <c r="L14" s="231" t="s">
        <v>117</v>
      </c>
      <c r="M14" s="231" t="s">
        <v>173</v>
      </c>
      <c r="N14" s="231" t="s">
        <v>693</v>
      </c>
      <c r="O14" s="231" t="s">
        <v>297</v>
      </c>
      <c r="P14" s="167">
        <v>10000000</v>
      </c>
      <c r="Q14" s="231" t="s">
        <v>297</v>
      </c>
      <c r="R14" s="231" t="s">
        <v>117</v>
      </c>
      <c r="S14" s="160" t="s">
        <v>693</v>
      </c>
      <c r="T14" s="231" t="s">
        <v>297</v>
      </c>
      <c r="U14" s="231" t="s">
        <v>117</v>
      </c>
      <c r="V14" s="160" t="s">
        <v>2053</v>
      </c>
      <c r="W14" s="167">
        <v>10000000</v>
      </c>
    </row>
    <row r="15" spans="1:23" s="62" customFormat="1" x14ac:dyDescent="0.2">
      <c r="A15" s="2965"/>
      <c r="B15" s="166"/>
      <c r="C15" s="166"/>
      <c r="D15" s="166"/>
      <c r="E15" s="166"/>
      <c r="F15" s="167"/>
      <c r="G15" s="160"/>
      <c r="H15" s="166"/>
      <c r="I15" s="166"/>
      <c r="J15" s="166"/>
      <c r="K15" s="166"/>
      <c r="L15" s="166"/>
      <c r="M15" s="166"/>
      <c r="N15" s="166"/>
      <c r="O15" s="166"/>
      <c r="P15" s="167"/>
      <c r="Q15" s="230"/>
      <c r="R15" s="406"/>
      <c r="S15" s="406"/>
      <c r="T15" s="390"/>
      <c r="U15" s="390"/>
      <c r="V15" s="390"/>
      <c r="W15" s="390"/>
    </row>
    <row r="16" spans="1:23" s="62" customFormat="1" ht="15.75" thickBot="1" x14ac:dyDescent="0.25">
      <c r="A16" s="407"/>
      <c r="B16" s="194"/>
      <c r="C16" s="194"/>
      <c r="D16" s="194"/>
      <c r="E16" s="194"/>
      <c r="F16" s="408"/>
      <c r="G16" s="160"/>
      <c r="H16" s="194"/>
      <c r="I16" s="194"/>
      <c r="J16" s="194"/>
      <c r="K16" s="194"/>
      <c r="L16" s="194"/>
      <c r="M16" s="194"/>
      <c r="N16" s="194"/>
      <c r="O16" s="194"/>
      <c r="P16" s="408"/>
      <c r="Q16" s="194"/>
      <c r="R16" s="409"/>
      <c r="S16" s="409"/>
      <c r="T16" s="410"/>
      <c r="U16" s="410"/>
      <c r="V16" s="410"/>
      <c r="W16" s="408"/>
    </row>
    <row r="17" spans="1:23" s="62" customFormat="1" ht="15.75" thickTop="1" x14ac:dyDescent="0.2">
      <c r="A17" s="174" t="s">
        <v>144</v>
      </c>
      <c r="B17" s="176"/>
      <c r="C17" s="176"/>
      <c r="D17" s="176"/>
      <c r="E17" s="176"/>
      <c r="F17" s="173">
        <f>F8+F11+F14</f>
        <v>100000000</v>
      </c>
      <c r="G17" s="175"/>
      <c r="H17" s="176"/>
      <c r="I17" s="176"/>
      <c r="J17" s="176"/>
      <c r="K17" s="176"/>
      <c r="L17" s="176"/>
      <c r="M17" s="176"/>
      <c r="N17" s="176"/>
      <c r="O17" s="176"/>
      <c r="P17" s="173">
        <f>P8+P11+P14</f>
        <v>100000000</v>
      </c>
      <c r="Q17" s="176"/>
      <c r="R17" s="392"/>
      <c r="S17" s="392"/>
      <c r="T17" s="394"/>
      <c r="U17" s="176"/>
      <c r="V17" s="176"/>
      <c r="W17" s="173">
        <f>W8+W11+W14</f>
        <v>100000000</v>
      </c>
    </row>
    <row r="18" spans="1:23" s="62" customFormat="1" x14ac:dyDescent="0.2">
      <c r="A18" s="177"/>
      <c r="B18" s="177"/>
      <c r="C18" s="177"/>
      <c r="D18" s="177"/>
      <c r="E18" s="177"/>
      <c r="F18" s="167"/>
      <c r="G18" s="168"/>
      <c r="H18" s="177"/>
      <c r="I18" s="177"/>
      <c r="J18" s="177"/>
      <c r="K18" s="177"/>
      <c r="L18" s="177"/>
      <c r="M18" s="177"/>
      <c r="N18" s="177"/>
      <c r="O18" s="177"/>
      <c r="P18" s="167"/>
      <c r="Q18" s="177"/>
      <c r="R18" s="76"/>
      <c r="S18" s="76"/>
      <c r="T18" s="71"/>
      <c r="U18" s="177"/>
      <c r="V18" s="177"/>
      <c r="W18" s="167"/>
    </row>
    <row r="19" spans="1:23" s="62" customFormat="1" x14ac:dyDescent="0.2">
      <c r="A19" s="152" t="s">
        <v>145</v>
      </c>
    </row>
  </sheetData>
  <mergeCells count="12">
    <mergeCell ref="A5:A6"/>
    <mergeCell ref="A8:A9"/>
    <mergeCell ref="A11:A12"/>
    <mergeCell ref="A14:A15"/>
    <mergeCell ref="A3:B3"/>
    <mergeCell ref="T3:W3"/>
    <mergeCell ref="I2:J3"/>
    <mergeCell ref="C3:H3"/>
    <mergeCell ref="L3:M3"/>
    <mergeCell ref="N3:O3"/>
    <mergeCell ref="P3:S3"/>
    <mergeCell ref="A2:G2"/>
  </mergeCells>
  <pageMargins left="0.23622047244094491" right="0.23622047244094491" top="0.74803149606299213" bottom="0.74803149606299213" header="0.31496062992125984" footer="0.31496062992125984"/>
  <pageSetup paperSize="8" scale="3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6"/>
  <sheetViews>
    <sheetView topLeftCell="H1" zoomScale="60" zoomScaleNormal="60" workbookViewId="0">
      <selection activeCell="S22" sqref="S22"/>
    </sheetView>
  </sheetViews>
  <sheetFormatPr defaultRowHeight="15" x14ac:dyDescent="0.2"/>
  <cols>
    <col min="1" max="1" width="51.42578125" style="205" customWidth="1"/>
    <col min="2" max="2" width="20" style="205" customWidth="1"/>
    <col min="3" max="3" width="12" style="205" bestFit="1" customWidth="1"/>
    <col min="4" max="4" width="21.5703125" style="205" customWidth="1"/>
    <col min="5" max="5" width="23.42578125" style="205" customWidth="1"/>
    <col min="6" max="6" width="19.42578125" style="205" customWidth="1"/>
    <col min="7" max="7" width="24" style="205" customWidth="1"/>
    <col min="8" max="8" width="14.85546875" style="205" customWidth="1"/>
    <col min="9" max="9" width="18" style="205" customWidth="1"/>
    <col min="10" max="10" width="20.140625" style="205" customWidth="1"/>
    <col min="11" max="11" width="22.5703125" style="205" customWidth="1"/>
    <col min="12" max="12" width="15.42578125" style="205" customWidth="1"/>
    <col min="13" max="13" width="20.5703125" style="205" customWidth="1"/>
    <col min="14" max="14" width="19.140625" style="205" bestFit="1" customWidth="1"/>
    <col min="15" max="15" width="20.42578125" style="205" bestFit="1" customWidth="1"/>
    <col min="16" max="16" width="22" style="205" customWidth="1"/>
    <col min="17" max="17" width="14.140625" style="205" customWidth="1"/>
    <col min="18" max="18" width="19.5703125" style="205" customWidth="1"/>
    <col min="19" max="19" width="15.5703125" style="205" customWidth="1"/>
    <col min="20" max="20" width="17.28515625" style="205" bestFit="1" customWidth="1"/>
    <col min="21" max="21" width="20.85546875" style="205" customWidth="1"/>
    <col min="22" max="22" width="18.28515625" style="205" customWidth="1"/>
    <col min="23" max="23" width="17.42578125" style="205" customWidth="1"/>
    <col min="24" max="16384" width="9.140625" style="205"/>
  </cols>
  <sheetData>
    <row r="1" spans="1:23" s="62" customFormat="1" ht="18.75" x14ac:dyDescent="0.25">
      <c r="A1" s="1924" t="s">
        <v>6429</v>
      </c>
      <c r="B1" s="190"/>
    </row>
    <row r="2" spans="1:23" s="62" customFormat="1" ht="18" x14ac:dyDescent="0.2">
      <c r="A2" s="3004" t="s">
        <v>656</v>
      </c>
      <c r="B2" s="3004"/>
      <c r="C2" s="3004"/>
      <c r="D2" s="3004"/>
      <c r="E2" s="3004"/>
      <c r="F2" s="3004"/>
      <c r="G2" s="3004"/>
      <c r="H2" s="3004"/>
      <c r="I2" s="2845" t="s">
        <v>147</v>
      </c>
      <c r="J2" s="2846"/>
      <c r="K2" s="76" t="s">
        <v>509</v>
      </c>
      <c r="L2" s="70"/>
      <c r="M2" s="71"/>
    </row>
    <row r="3" spans="1:23" s="62" customFormat="1" ht="39.950000000000003" customHeight="1" x14ac:dyDescent="0.2">
      <c r="A3" s="3023" t="s">
        <v>4333</v>
      </c>
      <c r="B3" s="3024"/>
      <c r="C3" s="2902" t="s">
        <v>215</v>
      </c>
      <c r="D3" s="2902"/>
      <c r="E3" s="2902"/>
      <c r="F3" s="2902"/>
      <c r="G3" s="2902"/>
      <c r="H3" s="2903"/>
      <c r="I3" s="2847"/>
      <c r="J3" s="2848"/>
      <c r="K3" s="101" t="s">
        <v>150</v>
      </c>
      <c r="L3" s="2902" t="s">
        <v>151</v>
      </c>
      <c r="M3" s="2903"/>
      <c r="N3" s="2909" t="s">
        <v>152</v>
      </c>
      <c r="O3" s="2903"/>
      <c r="P3" s="2909" t="s">
        <v>84</v>
      </c>
      <c r="Q3" s="2902"/>
      <c r="R3" s="2902"/>
      <c r="S3" s="2902"/>
      <c r="T3" s="2902" t="s">
        <v>85</v>
      </c>
      <c r="U3" s="2902"/>
      <c r="V3" s="2902"/>
      <c r="W3" s="2903"/>
    </row>
    <row r="4" spans="1:23" s="458" customFormat="1" ht="91.5" customHeight="1" thickBot="1" x14ac:dyDescent="0.3">
      <c r="A4" s="245" t="s">
        <v>512</v>
      </c>
      <c r="B4" s="506" t="s">
        <v>153</v>
      </c>
      <c r="C4" s="451" t="s">
        <v>217</v>
      </c>
      <c r="D4" s="451" t="s">
        <v>218</v>
      </c>
      <c r="E4" s="451" t="s">
        <v>156</v>
      </c>
      <c r="F4" s="451" t="s">
        <v>219</v>
      </c>
      <c r="G4" s="451" t="s">
        <v>220</v>
      </c>
      <c r="H4" s="451" t="s">
        <v>483</v>
      </c>
      <c r="I4" s="437" t="s">
        <v>92</v>
      </c>
      <c r="J4" s="437" t="s">
        <v>685</v>
      </c>
      <c r="K4" s="453" t="s">
        <v>159</v>
      </c>
      <c r="L4" s="453" t="s">
        <v>160</v>
      </c>
      <c r="M4" s="453" t="s">
        <v>161</v>
      </c>
      <c r="N4" s="453" t="s">
        <v>162</v>
      </c>
      <c r="O4" s="437" t="s">
        <v>685</v>
      </c>
      <c r="P4" s="437" t="s">
        <v>4325</v>
      </c>
      <c r="Q4" s="437" t="s">
        <v>104</v>
      </c>
      <c r="R4" s="457" t="s">
        <v>221</v>
      </c>
      <c r="S4" s="687" t="s">
        <v>166</v>
      </c>
      <c r="T4" s="437" t="s">
        <v>108</v>
      </c>
      <c r="U4" s="453" t="s">
        <v>222</v>
      </c>
      <c r="V4" s="453" t="s">
        <v>223</v>
      </c>
      <c r="W4" s="453" t="s">
        <v>111</v>
      </c>
    </row>
    <row r="5" spans="1:23" s="62" customFormat="1" ht="19.5" customHeight="1" thickTop="1" x14ac:dyDescent="0.2">
      <c r="A5" s="2825" t="s">
        <v>114</v>
      </c>
      <c r="B5" s="459"/>
      <c r="C5" s="160"/>
      <c r="D5" s="160"/>
      <c r="E5" s="160"/>
      <c r="F5" s="380"/>
      <c r="G5" s="160" t="s">
        <v>170</v>
      </c>
      <c r="H5" s="160"/>
      <c r="I5" s="231" t="s">
        <v>171</v>
      </c>
      <c r="J5" s="231" t="s">
        <v>116</v>
      </c>
      <c r="K5" s="231" t="s">
        <v>117</v>
      </c>
      <c r="L5" s="231" t="s">
        <v>1705</v>
      </c>
      <c r="M5" s="231" t="s">
        <v>173</v>
      </c>
      <c r="N5" s="231" t="s">
        <v>171</v>
      </c>
      <c r="O5" s="231" t="s">
        <v>116</v>
      </c>
      <c r="P5" s="160"/>
      <c r="Q5" s="231" t="s">
        <v>225</v>
      </c>
      <c r="R5" s="383" t="s">
        <v>116</v>
      </c>
      <c r="S5" s="672" t="s">
        <v>693</v>
      </c>
      <c r="T5" s="160"/>
      <c r="U5" s="160"/>
      <c r="V5" s="160"/>
      <c r="W5" s="160"/>
    </row>
    <row r="6" spans="1:23" s="62" customFormat="1" ht="19.5" customHeight="1" x14ac:dyDescent="0.2">
      <c r="A6" s="2842"/>
      <c r="B6" s="166"/>
      <c r="C6" s="166"/>
      <c r="D6" s="166"/>
      <c r="E6" s="166"/>
      <c r="F6" s="167"/>
      <c r="G6" s="160" t="s">
        <v>175</v>
      </c>
      <c r="H6" s="166"/>
      <c r="I6" s="160"/>
      <c r="J6" s="166"/>
      <c r="K6" s="166"/>
      <c r="L6" s="166"/>
      <c r="M6" s="166"/>
      <c r="N6" s="166"/>
      <c r="O6" s="166"/>
      <c r="P6" s="167"/>
      <c r="Q6" s="166"/>
      <c r="R6" s="389"/>
      <c r="S6" s="389"/>
      <c r="T6" s="166"/>
      <c r="U6" s="166"/>
      <c r="V6" s="166"/>
      <c r="W6" s="166"/>
    </row>
    <row r="7" spans="1:23" s="62" customFormat="1" ht="19.5" customHeight="1" thickBot="1" x14ac:dyDescent="0.25">
      <c r="A7" s="500" t="s">
        <v>121</v>
      </c>
      <c r="B7" s="460"/>
      <c r="C7" s="460"/>
      <c r="D7" s="460"/>
      <c r="E7" s="460"/>
      <c r="F7" s="402"/>
      <c r="G7" s="460"/>
      <c r="H7" s="460"/>
      <c r="I7" s="460"/>
      <c r="J7" s="460"/>
      <c r="K7" s="461"/>
      <c r="L7" s="461"/>
      <c r="M7" s="460"/>
      <c r="N7" s="460"/>
      <c r="O7" s="460"/>
      <c r="P7" s="402"/>
      <c r="Q7" s="460"/>
      <c r="R7" s="461"/>
      <c r="S7" s="461"/>
      <c r="T7" s="460"/>
      <c r="U7" s="460"/>
      <c r="V7" s="460"/>
      <c r="W7" s="460"/>
    </row>
    <row r="8" spans="1:23" s="62" customFormat="1" ht="19.5" customHeight="1" x14ac:dyDescent="0.2">
      <c r="A8" s="2834" t="s">
        <v>2058</v>
      </c>
      <c r="B8" s="160" t="s">
        <v>2059</v>
      </c>
      <c r="C8" s="160"/>
      <c r="D8" s="160" t="s">
        <v>2060</v>
      </c>
      <c r="E8" s="160" t="s">
        <v>7</v>
      </c>
      <c r="F8" s="380">
        <v>150000000</v>
      </c>
      <c r="G8" s="160" t="s">
        <v>2061</v>
      </c>
      <c r="H8" s="160" t="s">
        <v>1853</v>
      </c>
      <c r="I8" s="160" t="s">
        <v>2062</v>
      </c>
      <c r="J8" s="160" t="s">
        <v>2063</v>
      </c>
      <c r="K8" s="160" t="s">
        <v>2064</v>
      </c>
      <c r="L8" s="160" t="s">
        <v>1844</v>
      </c>
      <c r="M8" s="160" t="s">
        <v>1834</v>
      </c>
      <c r="N8" s="160" t="s">
        <v>2065</v>
      </c>
      <c r="O8" s="160" t="s">
        <v>2066</v>
      </c>
      <c r="P8" s="380">
        <v>150000000</v>
      </c>
      <c r="Q8" s="160"/>
      <c r="R8" s="383" t="s">
        <v>2067</v>
      </c>
      <c r="S8" s="383" t="s">
        <v>2068</v>
      </c>
      <c r="T8" s="382" t="s">
        <v>2069</v>
      </c>
      <c r="U8" s="160" t="s">
        <v>2070</v>
      </c>
      <c r="V8" s="160" t="s">
        <v>2071</v>
      </c>
      <c r="W8" s="160" t="s">
        <v>2072</v>
      </c>
    </row>
    <row r="9" spans="1:23" s="62" customFormat="1" ht="19.5" customHeight="1" x14ac:dyDescent="0.2">
      <c r="A9" s="2904"/>
      <c r="B9" s="166"/>
      <c r="C9" s="166"/>
      <c r="D9" s="160"/>
      <c r="E9" s="160"/>
      <c r="F9" s="167"/>
      <c r="G9" s="160"/>
      <c r="H9" s="160"/>
      <c r="I9" s="160"/>
      <c r="J9" s="160"/>
      <c r="K9" s="160"/>
      <c r="L9" s="160"/>
      <c r="M9" s="160"/>
      <c r="N9" s="160"/>
      <c r="O9" s="160"/>
      <c r="P9" s="380"/>
      <c r="Q9" s="160"/>
      <c r="R9" s="383"/>
      <c r="S9" s="383"/>
      <c r="T9" s="160"/>
      <c r="U9" s="160"/>
      <c r="V9" s="160"/>
      <c r="W9" s="160"/>
    </row>
    <row r="10" spans="1:23" s="62" customFormat="1" ht="19.5" customHeight="1" x14ac:dyDescent="0.2">
      <c r="A10" s="156"/>
      <c r="B10" s="156"/>
      <c r="C10" s="156"/>
      <c r="D10" s="156"/>
      <c r="E10" s="156"/>
      <c r="F10" s="158"/>
      <c r="G10" s="156"/>
      <c r="H10" s="156"/>
      <c r="I10" s="156"/>
      <c r="J10" s="156"/>
      <c r="K10" s="169"/>
      <c r="L10" s="169"/>
      <c r="M10" s="156"/>
      <c r="N10" s="156"/>
      <c r="O10" s="156"/>
      <c r="P10" s="158"/>
      <c r="Q10" s="156"/>
      <c r="R10" s="169"/>
      <c r="S10" s="169"/>
      <c r="T10" s="156"/>
      <c r="U10" s="156"/>
      <c r="V10" s="156"/>
      <c r="W10" s="156"/>
    </row>
    <row r="11" spans="1:23" s="62" customFormat="1" ht="19.5" customHeight="1" x14ac:dyDescent="0.2">
      <c r="A11" s="2836" t="s">
        <v>2073</v>
      </c>
      <c r="B11" s="160" t="s">
        <v>2074</v>
      </c>
      <c r="C11" s="166"/>
      <c r="D11" s="160" t="s">
        <v>2060</v>
      </c>
      <c r="E11" s="160" t="s">
        <v>2075</v>
      </c>
      <c r="F11" s="167">
        <v>50000000</v>
      </c>
      <c r="G11" s="160" t="s">
        <v>2076</v>
      </c>
      <c r="H11" s="160" t="s">
        <v>1853</v>
      </c>
      <c r="I11" s="160" t="s">
        <v>2062</v>
      </c>
      <c r="J11" s="160" t="s">
        <v>2063</v>
      </c>
      <c r="K11" s="160" t="s">
        <v>2064</v>
      </c>
      <c r="L11" s="160" t="s">
        <v>1844</v>
      </c>
      <c r="M11" s="160" t="s">
        <v>1834</v>
      </c>
      <c r="N11" s="160" t="s">
        <v>2065</v>
      </c>
      <c r="O11" s="160" t="s">
        <v>2066</v>
      </c>
      <c r="P11" s="167">
        <v>50000000</v>
      </c>
      <c r="Q11" s="166"/>
      <c r="R11" s="383" t="s">
        <v>2067</v>
      </c>
      <c r="S11" s="383" t="s">
        <v>2068</v>
      </c>
      <c r="T11" s="166" t="s">
        <v>2072</v>
      </c>
      <c r="U11" s="166" t="s">
        <v>2077</v>
      </c>
      <c r="V11" s="166" t="s">
        <v>2078</v>
      </c>
      <c r="W11" s="166" t="s">
        <v>2079</v>
      </c>
    </row>
    <row r="12" spans="1:23" s="62" customFormat="1" ht="19.5" customHeight="1" x14ac:dyDescent="0.2">
      <c r="A12" s="2904"/>
      <c r="B12" s="160"/>
      <c r="C12" s="166"/>
      <c r="D12" s="160"/>
      <c r="E12" s="160"/>
      <c r="F12" s="167"/>
      <c r="G12" s="160"/>
      <c r="H12" s="160"/>
      <c r="I12" s="160"/>
      <c r="J12" s="166"/>
      <c r="K12" s="166"/>
      <c r="L12" s="166"/>
      <c r="M12" s="166"/>
      <c r="N12" s="166"/>
      <c r="O12" s="166"/>
      <c r="P12" s="167"/>
      <c r="Q12" s="166"/>
      <c r="R12" s="389"/>
      <c r="S12" s="389"/>
      <c r="T12" s="166"/>
      <c r="U12" s="166"/>
      <c r="V12" s="166"/>
      <c r="W12" s="166"/>
    </row>
    <row r="13" spans="1:23" s="62" customFormat="1" ht="19.5" customHeight="1" thickBot="1" x14ac:dyDescent="0.25">
      <c r="A13" s="156"/>
      <c r="B13" s="156"/>
      <c r="C13" s="156"/>
      <c r="D13" s="156"/>
      <c r="E13" s="156"/>
      <c r="F13" s="158"/>
      <c r="G13" s="156"/>
      <c r="H13" s="156"/>
      <c r="I13" s="156"/>
      <c r="J13" s="169"/>
      <c r="K13" s="169"/>
      <c r="L13" s="156"/>
      <c r="M13" s="156"/>
      <c r="N13" s="156"/>
      <c r="O13" s="156"/>
      <c r="P13" s="158"/>
      <c r="Q13" s="156"/>
      <c r="R13" s="169"/>
      <c r="S13" s="169"/>
      <c r="T13" s="156"/>
      <c r="U13" s="156"/>
      <c r="V13" s="156"/>
      <c r="W13" s="156"/>
    </row>
    <row r="14" spans="1:23" s="62" customFormat="1" ht="19.5" customHeight="1" thickTop="1" x14ac:dyDescent="0.2">
      <c r="A14" s="174" t="s">
        <v>144</v>
      </c>
      <c r="B14" s="176"/>
      <c r="C14" s="176"/>
      <c r="D14" s="176"/>
      <c r="E14" s="176"/>
      <c r="F14" s="173">
        <f>F8+F11</f>
        <v>200000000</v>
      </c>
      <c r="G14" s="175"/>
      <c r="H14" s="176"/>
      <c r="I14" s="176"/>
      <c r="J14" s="176"/>
      <c r="K14" s="176"/>
      <c r="L14" s="176"/>
      <c r="M14" s="176"/>
      <c r="N14" s="176"/>
      <c r="O14" s="176"/>
      <c r="P14" s="173">
        <f>P8+P11</f>
        <v>200000000</v>
      </c>
      <c r="Q14" s="176"/>
      <c r="R14" s="392"/>
      <c r="S14" s="392"/>
      <c r="T14" s="176"/>
      <c r="U14" s="176"/>
      <c r="V14" s="176"/>
      <c r="W14" s="173">
        <f>W8+W11</f>
        <v>10000000</v>
      </c>
    </row>
    <row r="15" spans="1:23" s="62" customFormat="1" ht="19.5" customHeight="1" x14ac:dyDescent="0.2">
      <c r="A15" s="177"/>
      <c r="B15" s="177"/>
      <c r="C15" s="177"/>
      <c r="D15" s="177"/>
      <c r="E15" s="177"/>
      <c r="F15" s="167"/>
      <c r="G15" s="168"/>
      <c r="H15" s="177"/>
      <c r="I15" s="177"/>
      <c r="J15" s="177"/>
      <c r="K15" s="177"/>
      <c r="L15" s="177"/>
      <c r="M15" s="177"/>
      <c r="N15" s="177"/>
      <c r="O15" s="177"/>
      <c r="P15" s="167"/>
      <c r="Q15" s="177"/>
      <c r="R15" s="76"/>
      <c r="S15" s="76"/>
      <c r="T15" s="177"/>
      <c r="U15" s="177"/>
      <c r="V15" s="177"/>
      <c r="W15" s="167"/>
    </row>
    <row r="16" spans="1:23" s="62" customFormat="1" x14ac:dyDescent="0.2">
      <c r="A16" s="152" t="s">
        <v>145</v>
      </c>
    </row>
  </sheetData>
  <mergeCells count="11">
    <mergeCell ref="A5:A6"/>
    <mergeCell ref="A8:A9"/>
    <mergeCell ref="A11:A12"/>
    <mergeCell ref="A3:B3"/>
    <mergeCell ref="T3:W3"/>
    <mergeCell ref="I2:J3"/>
    <mergeCell ref="C3:H3"/>
    <mergeCell ref="L3:M3"/>
    <mergeCell ref="N3:O3"/>
    <mergeCell ref="P3:S3"/>
    <mergeCell ref="A2:H2"/>
  </mergeCells>
  <pageMargins left="0.23622047244094491" right="0.23622047244094491" top="0.74803149606299213" bottom="0.74803149606299213" header="0.31496062992125984" footer="0.31496062992125984"/>
  <pageSetup paperSize="8" scale="43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topLeftCell="I13" zoomScale="59" zoomScaleNormal="59" workbookViewId="0">
      <selection sqref="A1:T1"/>
    </sheetView>
  </sheetViews>
  <sheetFormatPr defaultRowHeight="15" x14ac:dyDescent="0.2"/>
  <cols>
    <col min="1" max="1" width="45.28515625" style="1889" customWidth="1"/>
    <col min="2" max="2" width="22.140625" style="1889" customWidth="1"/>
    <col min="3" max="3" width="13.5703125" style="1889" customWidth="1"/>
    <col min="4" max="4" width="22.140625" style="1889" customWidth="1"/>
    <col min="5" max="5" width="18.28515625" style="1889" customWidth="1"/>
    <col min="6" max="6" width="18.85546875" style="1889" customWidth="1"/>
    <col min="7" max="7" width="17.140625" style="1889" customWidth="1"/>
    <col min="8" max="8" width="15.85546875" style="1889" customWidth="1"/>
    <col min="9" max="9" width="17" style="1889" customWidth="1"/>
    <col min="10" max="10" width="17.85546875" style="1889" customWidth="1"/>
    <col min="11" max="11" width="21.5703125" style="1889" customWidth="1"/>
    <col min="12" max="12" width="20.5703125" style="1889" customWidth="1"/>
    <col min="13" max="13" width="17.28515625" style="1889" customWidth="1"/>
    <col min="14" max="14" width="17" style="1889" customWidth="1"/>
    <col min="15" max="15" width="16" style="1889" customWidth="1"/>
    <col min="16" max="16" width="18.5703125" style="1889" customWidth="1"/>
    <col min="17" max="17" width="16.28515625" style="1889" customWidth="1"/>
    <col min="18" max="18" width="16" style="1889" customWidth="1"/>
    <col min="19" max="19" width="19.140625" style="1889" customWidth="1"/>
    <col min="20" max="20" width="19.42578125" style="1889" customWidth="1"/>
    <col min="21" max="21" width="18.28515625" style="1889" customWidth="1"/>
    <col min="22" max="22" width="17.28515625" style="1889" customWidth="1"/>
    <col min="23" max="23" width="11.85546875" style="1889" customWidth="1"/>
    <col min="24" max="24" width="16" style="1889" customWidth="1"/>
    <col min="25" max="25" width="16.5703125" style="1889" customWidth="1"/>
    <col min="26" max="26" width="17.28515625" style="1889" bestFit="1" customWidth="1"/>
    <col min="27" max="16384" width="9.140625" style="1889"/>
  </cols>
  <sheetData>
    <row r="1" spans="1:21" s="62" customFormat="1" ht="18" x14ac:dyDescent="0.2">
      <c r="A1" s="3171" t="s">
        <v>6430</v>
      </c>
      <c r="B1" s="3171"/>
      <c r="C1" s="3171"/>
      <c r="D1" s="3171"/>
      <c r="E1" s="3171"/>
      <c r="F1" s="3171"/>
      <c r="G1" s="3171"/>
      <c r="H1" s="3171"/>
      <c r="I1" s="3171"/>
      <c r="J1" s="3171"/>
      <c r="K1" s="3171"/>
      <c r="L1" s="3171"/>
      <c r="M1" s="3171"/>
      <c r="N1" s="3171"/>
      <c r="O1" s="3171"/>
      <c r="P1" s="3171"/>
      <c r="Q1" s="3171"/>
      <c r="R1" s="3171"/>
      <c r="S1" s="3171"/>
      <c r="T1" s="3171"/>
      <c r="U1" s="61"/>
    </row>
    <row r="2" spans="1:21" s="62" customFormat="1" ht="18" x14ac:dyDescent="0.2">
      <c r="A2" s="3223" t="s">
        <v>1495</v>
      </c>
      <c r="B2" s="3223"/>
      <c r="C2" s="3223"/>
      <c r="D2" s="3223"/>
      <c r="E2" s="3223"/>
      <c r="F2" s="3223"/>
      <c r="G2" s="3223"/>
      <c r="H2" s="2845" t="s">
        <v>147</v>
      </c>
      <c r="I2" s="2846"/>
      <c r="J2" s="76"/>
      <c r="K2" s="70"/>
      <c r="L2" s="71"/>
    </row>
    <row r="3" spans="1:21" s="96" customFormat="1" ht="45" x14ac:dyDescent="0.25">
      <c r="A3" s="2861" t="s">
        <v>2080</v>
      </c>
      <c r="B3" s="2862"/>
      <c r="C3" s="2909" t="s">
        <v>149</v>
      </c>
      <c r="D3" s="2902"/>
      <c r="E3" s="2902"/>
      <c r="F3" s="2902"/>
      <c r="G3" s="2903"/>
      <c r="H3" s="2847"/>
      <c r="I3" s="2848"/>
      <c r="J3" s="1907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1874"/>
      <c r="T3" s="1879" t="s">
        <v>85</v>
      </c>
      <c r="U3" s="1875"/>
    </row>
    <row r="4" spans="1:21" s="96" customFormat="1" ht="60.75" thickBot="1" x14ac:dyDescent="0.3">
      <c r="A4" s="437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864" t="s">
        <v>167</v>
      </c>
      <c r="T4" s="1907" t="s">
        <v>168</v>
      </c>
      <c r="U4" s="1907" t="s">
        <v>169</v>
      </c>
    </row>
    <row r="5" spans="1:21" s="62" customFormat="1" ht="30.75" thickTop="1" x14ac:dyDescent="0.2">
      <c r="A5" s="2825" t="s">
        <v>114</v>
      </c>
      <c r="B5" s="1876"/>
      <c r="C5" s="345"/>
      <c r="D5" s="345"/>
      <c r="E5" s="1876"/>
      <c r="F5" s="1876" t="s">
        <v>170</v>
      </c>
      <c r="G5" s="1876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26"/>
      <c r="B6" s="1912"/>
      <c r="C6" s="244"/>
      <c r="D6" s="244"/>
      <c r="E6" s="1912"/>
      <c r="F6" s="1876" t="s">
        <v>175</v>
      </c>
      <c r="G6" s="1912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1028" t="s">
        <v>121</v>
      </c>
      <c r="B7" s="400"/>
      <c r="C7" s="399"/>
      <c r="D7" s="399"/>
      <c r="E7" s="400"/>
      <c r="F7" s="400"/>
      <c r="G7" s="40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ht="30" x14ac:dyDescent="0.2">
      <c r="A8" s="2834" t="s">
        <v>2081</v>
      </c>
      <c r="B8" s="1876" t="s">
        <v>2082</v>
      </c>
      <c r="C8" s="345" t="s">
        <v>573</v>
      </c>
      <c r="D8" s="345">
        <v>200000000</v>
      </c>
      <c r="E8" s="1876" t="s">
        <v>2084</v>
      </c>
      <c r="F8" s="1876" t="s">
        <v>2085</v>
      </c>
      <c r="G8" s="1876" t="s">
        <v>2086</v>
      </c>
      <c r="H8" s="160" t="s">
        <v>1712</v>
      </c>
      <c r="I8" s="160" t="s">
        <v>297</v>
      </c>
      <c r="J8" s="160" t="s">
        <v>1873</v>
      </c>
      <c r="K8" s="160" t="s">
        <v>2087</v>
      </c>
      <c r="L8" s="160" t="s">
        <v>2088</v>
      </c>
      <c r="M8" s="160" t="s">
        <v>1717</v>
      </c>
      <c r="N8" s="160" t="s">
        <v>1738</v>
      </c>
      <c r="O8" s="345" t="s">
        <v>2083</v>
      </c>
      <c r="P8" s="160" t="s">
        <v>297</v>
      </c>
      <c r="Q8" s="160" t="s">
        <v>1739</v>
      </c>
      <c r="R8" s="160" t="s">
        <v>1740</v>
      </c>
      <c r="S8" s="160" t="s">
        <v>297</v>
      </c>
      <c r="T8" s="160" t="s">
        <v>2089</v>
      </c>
      <c r="U8" s="160" t="s">
        <v>1805</v>
      </c>
    </row>
    <row r="9" spans="1:21" s="62" customFormat="1" x14ac:dyDescent="0.2">
      <c r="A9" s="2904"/>
      <c r="B9" s="1912"/>
      <c r="C9" s="244"/>
      <c r="D9" s="244"/>
      <c r="E9" s="1912"/>
      <c r="F9" s="1876"/>
      <c r="G9" s="1912"/>
      <c r="H9" s="160"/>
      <c r="I9" s="166"/>
      <c r="J9" s="166"/>
      <c r="K9" s="166"/>
      <c r="L9" s="166"/>
      <c r="M9" s="166"/>
      <c r="N9" s="166"/>
      <c r="O9" s="244"/>
      <c r="P9" s="166"/>
      <c r="Q9" s="166"/>
      <c r="R9" s="166"/>
      <c r="S9" s="166"/>
      <c r="T9" s="166"/>
      <c r="U9" s="166"/>
    </row>
    <row r="10" spans="1:21" s="62" customFormat="1" ht="30" x14ac:dyDescent="0.2">
      <c r="A10" s="170"/>
      <c r="B10" s="170"/>
      <c r="C10" s="259"/>
      <c r="D10" s="259"/>
      <c r="E10" s="170"/>
      <c r="F10" s="170"/>
      <c r="G10" s="170"/>
      <c r="H10" s="156"/>
      <c r="I10" s="156"/>
      <c r="J10" s="169"/>
      <c r="K10" s="169"/>
      <c r="L10" s="156"/>
      <c r="M10" s="156"/>
      <c r="N10" s="156"/>
      <c r="O10" s="259"/>
      <c r="P10" s="170" t="s">
        <v>707</v>
      </c>
      <c r="Q10" s="170"/>
      <c r="R10" s="156"/>
      <c r="S10" s="156"/>
      <c r="T10" s="156"/>
      <c r="U10" s="156"/>
    </row>
    <row r="11" spans="1:21" s="62" customFormat="1" ht="30" x14ac:dyDescent="0.2">
      <c r="A11" s="2836" t="s">
        <v>2090</v>
      </c>
      <c r="B11" s="1912" t="s">
        <v>2091</v>
      </c>
      <c r="C11" s="244" t="s">
        <v>573</v>
      </c>
      <c r="D11" s="244">
        <v>100000000</v>
      </c>
      <c r="E11" s="1912" t="s">
        <v>2084</v>
      </c>
      <c r="F11" s="1876" t="s">
        <v>2085</v>
      </c>
      <c r="G11" s="1912" t="s">
        <v>2086</v>
      </c>
      <c r="H11" s="160" t="s">
        <v>1712</v>
      </c>
      <c r="I11" s="160" t="s">
        <v>297</v>
      </c>
      <c r="J11" s="160" t="s">
        <v>1873</v>
      </c>
      <c r="K11" s="160" t="s">
        <v>2087</v>
      </c>
      <c r="L11" s="160" t="s">
        <v>2088</v>
      </c>
      <c r="M11" s="160" t="s">
        <v>1717</v>
      </c>
      <c r="N11" s="160" t="s">
        <v>1738</v>
      </c>
      <c r="O11" s="244" t="s">
        <v>2092</v>
      </c>
      <c r="P11" s="160" t="s">
        <v>297</v>
      </c>
      <c r="Q11" s="160" t="s">
        <v>1739</v>
      </c>
      <c r="R11" s="160" t="s">
        <v>1740</v>
      </c>
      <c r="S11" s="160" t="s">
        <v>297</v>
      </c>
      <c r="T11" s="160" t="s">
        <v>2089</v>
      </c>
      <c r="U11" s="160" t="s">
        <v>1805</v>
      </c>
    </row>
    <row r="12" spans="1:21" s="62" customFormat="1" x14ac:dyDescent="0.2">
      <c r="A12" s="2904"/>
      <c r="B12" s="1912"/>
      <c r="C12" s="244"/>
      <c r="D12" s="244"/>
      <c r="E12" s="1912"/>
      <c r="F12" s="1876"/>
      <c r="G12" s="1912"/>
      <c r="H12" s="160"/>
      <c r="I12" s="166"/>
      <c r="J12" s="166"/>
      <c r="K12" s="166"/>
      <c r="L12" s="166"/>
      <c r="M12" s="166"/>
      <c r="N12" s="166"/>
      <c r="O12" s="244"/>
      <c r="P12" s="166"/>
      <c r="Q12" s="166"/>
      <c r="R12" s="166"/>
      <c r="S12" s="166"/>
      <c r="T12" s="166"/>
      <c r="U12" s="166"/>
    </row>
    <row r="13" spans="1:21" s="62" customFormat="1" x14ac:dyDescent="0.2">
      <c r="A13" s="170"/>
      <c r="B13" s="170"/>
      <c r="C13" s="259"/>
      <c r="D13" s="259"/>
      <c r="E13" s="170"/>
      <c r="F13" s="170"/>
      <c r="G13" s="170"/>
      <c r="H13" s="156"/>
      <c r="I13" s="156"/>
      <c r="J13" s="169"/>
      <c r="K13" s="169"/>
      <c r="L13" s="156"/>
      <c r="M13" s="156"/>
      <c r="N13" s="156"/>
      <c r="O13" s="259"/>
      <c r="P13" s="156"/>
      <c r="Q13" s="156"/>
      <c r="R13" s="156"/>
      <c r="S13" s="156"/>
      <c r="T13" s="156"/>
      <c r="U13" s="156"/>
    </row>
    <row r="14" spans="1:21" s="62" customFormat="1" ht="30" x14ac:dyDescent="0.2">
      <c r="A14" s="2836" t="s">
        <v>2093</v>
      </c>
      <c r="B14" s="1912" t="s">
        <v>2094</v>
      </c>
      <c r="C14" s="244" t="s">
        <v>573</v>
      </c>
      <c r="D14" s="244">
        <v>80000000</v>
      </c>
      <c r="E14" s="1912" t="s">
        <v>2096</v>
      </c>
      <c r="F14" s="1876" t="s">
        <v>2085</v>
      </c>
      <c r="G14" s="1912" t="s">
        <v>2042</v>
      </c>
      <c r="H14" s="160" t="s">
        <v>1712</v>
      </c>
      <c r="I14" s="160" t="s">
        <v>297</v>
      </c>
      <c r="J14" s="160" t="s">
        <v>1873</v>
      </c>
      <c r="K14" s="160" t="s">
        <v>2087</v>
      </c>
      <c r="L14" s="160" t="s">
        <v>2088</v>
      </c>
      <c r="M14" s="160" t="s">
        <v>1717</v>
      </c>
      <c r="N14" s="160" t="s">
        <v>1738</v>
      </c>
      <c r="O14" s="244" t="s">
        <v>2095</v>
      </c>
      <c r="P14" s="160" t="s">
        <v>297</v>
      </c>
      <c r="Q14" s="160" t="s">
        <v>1739</v>
      </c>
      <c r="R14" s="160" t="s">
        <v>1740</v>
      </c>
      <c r="S14" s="160" t="s">
        <v>297</v>
      </c>
      <c r="T14" s="160" t="s">
        <v>2089</v>
      </c>
      <c r="U14" s="160" t="s">
        <v>1805</v>
      </c>
    </row>
    <row r="15" spans="1:21" s="62" customFormat="1" x14ac:dyDescent="0.2">
      <c r="A15" s="2904"/>
      <c r="B15" s="1912"/>
      <c r="C15" s="244"/>
      <c r="D15" s="244"/>
      <c r="E15" s="1912"/>
      <c r="F15" s="1876"/>
      <c r="G15" s="1912"/>
      <c r="H15" s="160"/>
      <c r="I15" s="166"/>
      <c r="J15" s="166"/>
      <c r="K15" s="166"/>
      <c r="L15" s="166"/>
      <c r="M15" s="166"/>
      <c r="N15" s="166"/>
      <c r="O15" s="244"/>
      <c r="P15" s="166"/>
      <c r="Q15" s="166"/>
      <c r="R15" s="166"/>
      <c r="S15" s="166"/>
      <c r="T15" s="166"/>
      <c r="U15" s="166"/>
    </row>
    <row r="16" spans="1:21" s="62" customFormat="1" x14ac:dyDescent="0.2">
      <c r="A16" s="170"/>
      <c r="B16" s="170"/>
      <c r="C16" s="259"/>
      <c r="D16" s="259"/>
      <c r="E16" s="170"/>
      <c r="F16" s="170"/>
      <c r="G16" s="170"/>
      <c r="H16" s="156"/>
      <c r="I16" s="156"/>
      <c r="J16" s="169"/>
      <c r="K16" s="169"/>
      <c r="L16" s="156"/>
      <c r="M16" s="156"/>
      <c r="N16" s="156"/>
      <c r="O16" s="259"/>
      <c r="P16" s="156"/>
      <c r="Q16" s="156"/>
      <c r="R16" s="156"/>
      <c r="S16" s="156"/>
      <c r="T16" s="156"/>
      <c r="U16" s="156"/>
    </row>
    <row r="17" spans="1:24" s="62" customFormat="1" ht="30" x14ac:dyDescent="0.2">
      <c r="A17" s="2836" t="s">
        <v>2097</v>
      </c>
      <c r="B17" s="1912" t="s">
        <v>2098</v>
      </c>
      <c r="C17" s="244" t="s">
        <v>2099</v>
      </c>
      <c r="D17" s="244">
        <v>228480000</v>
      </c>
      <c r="E17" s="1912" t="s">
        <v>2101</v>
      </c>
      <c r="F17" s="1876" t="s">
        <v>2043</v>
      </c>
      <c r="G17" s="1912" t="s">
        <v>2086</v>
      </c>
      <c r="H17" s="160" t="s">
        <v>1712</v>
      </c>
      <c r="I17" s="160" t="s">
        <v>297</v>
      </c>
      <c r="J17" s="160" t="s">
        <v>1873</v>
      </c>
      <c r="K17" s="160" t="s">
        <v>2087</v>
      </c>
      <c r="L17" s="160" t="s">
        <v>2088</v>
      </c>
      <c r="M17" s="160" t="s">
        <v>1717</v>
      </c>
      <c r="N17" s="160" t="s">
        <v>1738</v>
      </c>
      <c r="O17" s="244" t="s">
        <v>2100</v>
      </c>
      <c r="P17" s="160" t="s">
        <v>297</v>
      </c>
      <c r="Q17" s="160" t="s">
        <v>1739</v>
      </c>
      <c r="R17" s="160" t="s">
        <v>1740</v>
      </c>
      <c r="S17" s="160" t="s">
        <v>297</v>
      </c>
      <c r="T17" s="160" t="s">
        <v>2089</v>
      </c>
      <c r="U17" s="160" t="s">
        <v>1805</v>
      </c>
    </row>
    <row r="18" spans="1:24" s="62" customFormat="1" x14ac:dyDescent="0.2">
      <c r="A18" s="2904"/>
      <c r="B18" s="1912"/>
      <c r="C18" s="244"/>
      <c r="D18" s="244"/>
      <c r="E18" s="1912"/>
      <c r="F18" s="1876"/>
      <c r="G18" s="1912"/>
      <c r="H18" s="160"/>
      <c r="I18" s="166"/>
      <c r="J18" s="166"/>
      <c r="K18" s="166"/>
      <c r="L18" s="166"/>
      <c r="M18" s="166"/>
      <c r="N18" s="166"/>
      <c r="O18" s="244"/>
      <c r="P18" s="166"/>
      <c r="Q18" s="166"/>
      <c r="R18" s="166"/>
      <c r="S18" s="166"/>
      <c r="T18" s="166"/>
      <c r="U18" s="166"/>
    </row>
    <row r="19" spans="1:24" s="62" customFormat="1" x14ac:dyDescent="0.2">
      <c r="A19" s="170"/>
      <c r="B19" s="170"/>
      <c r="C19" s="259"/>
      <c r="D19" s="259"/>
      <c r="E19" s="170"/>
      <c r="F19" s="170"/>
      <c r="G19" s="170"/>
      <c r="H19" s="156"/>
      <c r="I19" s="156"/>
      <c r="J19" s="169"/>
      <c r="K19" s="169"/>
      <c r="L19" s="156"/>
      <c r="M19" s="156"/>
      <c r="N19" s="156"/>
      <c r="O19" s="259"/>
      <c r="P19" s="156"/>
      <c r="Q19" s="156"/>
      <c r="R19" s="156"/>
      <c r="S19" s="156"/>
      <c r="T19" s="156"/>
      <c r="U19" s="156"/>
    </row>
    <row r="20" spans="1:24" s="62" customFormat="1" ht="30" x14ac:dyDescent="0.2">
      <c r="A20" s="2936" t="s">
        <v>2102</v>
      </c>
      <c r="B20" s="1912"/>
      <c r="C20" s="244" t="s">
        <v>602</v>
      </c>
      <c r="D20" s="244">
        <v>39600000</v>
      </c>
      <c r="E20" s="1912" t="s">
        <v>2101</v>
      </c>
      <c r="F20" s="1876" t="s">
        <v>2043</v>
      </c>
      <c r="G20" s="1912" t="s">
        <v>2086</v>
      </c>
      <c r="H20" s="160" t="s">
        <v>1712</v>
      </c>
      <c r="I20" s="160" t="s">
        <v>297</v>
      </c>
      <c r="J20" s="160" t="s">
        <v>1873</v>
      </c>
      <c r="K20" s="160" t="s">
        <v>2087</v>
      </c>
      <c r="L20" s="160" t="s">
        <v>2088</v>
      </c>
      <c r="M20" s="160" t="s">
        <v>1717</v>
      </c>
      <c r="N20" s="160" t="s">
        <v>1738</v>
      </c>
      <c r="O20" s="244">
        <v>39600000</v>
      </c>
      <c r="P20" s="160" t="s">
        <v>297</v>
      </c>
      <c r="Q20" s="160" t="s">
        <v>1739</v>
      </c>
      <c r="R20" s="160" t="s">
        <v>1740</v>
      </c>
      <c r="S20" s="160" t="s">
        <v>297</v>
      </c>
      <c r="T20" s="160" t="s">
        <v>2089</v>
      </c>
      <c r="U20" s="160" t="s">
        <v>1805</v>
      </c>
    </row>
    <row r="21" spans="1:24" s="62" customFormat="1" x14ac:dyDescent="0.2">
      <c r="A21" s="2937"/>
      <c r="B21" s="1912"/>
      <c r="C21" s="244"/>
      <c r="D21" s="244"/>
      <c r="E21" s="1912"/>
      <c r="F21" s="1876"/>
      <c r="G21" s="1912"/>
      <c r="H21" s="160"/>
      <c r="I21" s="166"/>
      <c r="J21" s="166"/>
      <c r="K21" s="166"/>
      <c r="L21" s="166"/>
      <c r="M21" s="166"/>
      <c r="N21" s="166"/>
      <c r="O21" s="167"/>
      <c r="P21" s="166"/>
      <c r="Q21" s="166"/>
      <c r="R21" s="166"/>
      <c r="S21" s="166"/>
      <c r="T21" s="166"/>
      <c r="U21" s="166"/>
    </row>
    <row r="22" spans="1:24" s="62" customFormat="1" ht="15.75" thickBot="1" x14ac:dyDescent="0.25">
      <c r="A22" s="170"/>
      <c r="B22" s="170"/>
      <c r="C22" s="259"/>
      <c r="D22" s="259"/>
      <c r="E22" s="170"/>
      <c r="F22" s="170"/>
      <c r="G22" s="170"/>
      <c r="H22" s="156"/>
      <c r="I22" s="156"/>
      <c r="J22" s="169"/>
      <c r="K22" s="169"/>
      <c r="L22" s="156"/>
      <c r="M22" s="156"/>
      <c r="N22" s="156"/>
      <c r="O22" s="158"/>
      <c r="P22" s="156"/>
      <c r="Q22" s="156"/>
      <c r="R22" s="156"/>
      <c r="S22" s="156"/>
      <c r="T22" s="156"/>
      <c r="U22" s="156"/>
    </row>
    <row r="23" spans="1:24" s="62" customFormat="1" ht="15.75" thickTop="1" x14ac:dyDescent="0.2">
      <c r="A23" s="347" t="s">
        <v>144</v>
      </c>
      <c r="B23" s="347"/>
      <c r="C23" s="348"/>
      <c r="D23" s="348">
        <f>D8+D11+D14+D17+D20</f>
        <v>648080000</v>
      </c>
      <c r="E23" s="373"/>
      <c r="F23" s="175"/>
      <c r="G23" s="347"/>
      <c r="H23" s="175"/>
      <c r="I23" s="176"/>
      <c r="J23" s="176"/>
      <c r="K23" s="176"/>
      <c r="L23" s="176"/>
      <c r="M23" s="176"/>
      <c r="N23" s="176"/>
      <c r="O23" s="173"/>
      <c r="P23" s="176"/>
      <c r="Q23" s="176"/>
      <c r="R23" s="176"/>
      <c r="S23" s="163"/>
      <c r="T23" s="163"/>
      <c r="U23" s="163"/>
      <c r="X23" s="150"/>
    </row>
    <row r="24" spans="1:24" s="62" customFormat="1" x14ac:dyDescent="0.2">
      <c r="A24" s="170"/>
      <c r="B24" s="170"/>
      <c r="C24" s="244"/>
      <c r="D24" s="244"/>
      <c r="E24" s="170"/>
      <c r="F24" s="168"/>
      <c r="G24" s="170"/>
      <c r="H24" s="168"/>
      <c r="I24" s="177"/>
      <c r="J24" s="177"/>
      <c r="K24" s="177"/>
      <c r="L24" s="177"/>
      <c r="M24" s="177"/>
      <c r="N24" s="177"/>
      <c r="O24" s="167"/>
      <c r="P24" s="177"/>
      <c r="Q24" s="177"/>
      <c r="R24" s="177"/>
      <c r="S24" s="156"/>
      <c r="T24" s="156"/>
      <c r="U24" s="156"/>
    </row>
    <row r="25" spans="1:24" s="62" customFormat="1" x14ac:dyDescent="0.2">
      <c r="A25" s="252" t="s">
        <v>145</v>
      </c>
      <c r="B25" s="252"/>
      <c r="C25" s="252"/>
      <c r="D25" s="252"/>
      <c r="E25" s="252"/>
      <c r="F25" s="252"/>
      <c r="G25" s="252"/>
      <c r="R25" s="61"/>
      <c r="S25" s="61"/>
      <c r="T25" s="150"/>
    </row>
    <row r="28" spans="1:24" s="62" customFormat="1" x14ac:dyDescent="0.2">
      <c r="A28" s="1896" t="s">
        <v>6430</v>
      </c>
      <c r="B28" s="191"/>
      <c r="D28" s="252"/>
      <c r="E28" s="252"/>
      <c r="G28" s="252"/>
      <c r="H28" s="252"/>
    </row>
    <row r="29" spans="1:24" s="62" customFormat="1" x14ac:dyDescent="0.2">
      <c r="A29" s="1886" t="s">
        <v>508</v>
      </c>
      <c r="B29" s="192"/>
      <c r="D29" s="252"/>
      <c r="E29" s="252"/>
      <c r="G29" s="252"/>
      <c r="H29" s="252"/>
      <c r="I29" s="2845" t="s">
        <v>147</v>
      </c>
      <c r="J29" s="2846"/>
      <c r="K29" s="76" t="s">
        <v>509</v>
      </c>
      <c r="L29" s="70"/>
      <c r="M29" s="71"/>
    </row>
    <row r="30" spans="1:24" s="62" customFormat="1" ht="30" x14ac:dyDescent="0.2">
      <c r="A30" s="95" t="s">
        <v>2080</v>
      </c>
      <c r="B30" s="193"/>
      <c r="C30" s="2902" t="s">
        <v>215</v>
      </c>
      <c r="D30" s="2902"/>
      <c r="E30" s="2902"/>
      <c r="F30" s="2902"/>
      <c r="G30" s="2902"/>
      <c r="H30" s="2903"/>
      <c r="I30" s="2847"/>
      <c r="J30" s="2848"/>
      <c r="K30" s="1907" t="s">
        <v>150</v>
      </c>
      <c r="L30" s="2902" t="s">
        <v>151</v>
      </c>
      <c r="M30" s="2903"/>
      <c r="N30" s="2909" t="s">
        <v>152</v>
      </c>
      <c r="O30" s="2903"/>
      <c r="P30" s="2909" t="s">
        <v>84</v>
      </c>
      <c r="Q30" s="2902"/>
      <c r="R30" s="2902"/>
      <c r="S30" s="2902"/>
      <c r="T30" s="2902" t="s">
        <v>85</v>
      </c>
      <c r="U30" s="2902"/>
      <c r="V30" s="2902"/>
      <c r="W30" s="2903"/>
    </row>
    <row r="31" spans="1:24" s="458" customFormat="1" ht="45.75" thickBot="1" x14ac:dyDescent="0.25">
      <c r="A31" s="1905" t="s">
        <v>512</v>
      </c>
      <c r="B31" s="1029"/>
      <c r="C31" s="451" t="s">
        <v>217</v>
      </c>
      <c r="D31" s="451" t="s">
        <v>218</v>
      </c>
      <c r="E31" s="451" t="s">
        <v>156</v>
      </c>
      <c r="F31" s="451" t="s">
        <v>219</v>
      </c>
      <c r="G31" s="451" t="s">
        <v>220</v>
      </c>
      <c r="H31" s="451" t="s">
        <v>483</v>
      </c>
      <c r="I31" s="437" t="s">
        <v>92</v>
      </c>
      <c r="J31" s="437" t="s">
        <v>685</v>
      </c>
      <c r="K31" s="453" t="s">
        <v>159</v>
      </c>
      <c r="L31" s="453" t="s">
        <v>160</v>
      </c>
      <c r="M31" s="453" t="s">
        <v>161</v>
      </c>
      <c r="N31" s="453" t="s">
        <v>162</v>
      </c>
      <c r="O31" s="437" t="s">
        <v>685</v>
      </c>
      <c r="P31" s="437" t="s">
        <v>4325</v>
      </c>
      <c r="Q31" s="437" t="s">
        <v>104</v>
      </c>
      <c r="R31" s="457" t="s">
        <v>221</v>
      </c>
      <c r="S31" s="1907" t="s">
        <v>166</v>
      </c>
      <c r="T31" s="453" t="s">
        <v>108</v>
      </c>
      <c r="U31" s="453" t="s">
        <v>222</v>
      </c>
      <c r="V31" s="453" t="s">
        <v>223</v>
      </c>
      <c r="W31" s="453" t="s">
        <v>111</v>
      </c>
    </row>
    <row r="32" spans="1:24" s="62" customFormat="1" ht="30.75" thickTop="1" x14ac:dyDescent="0.2">
      <c r="A32" s="2825" t="s">
        <v>114</v>
      </c>
      <c r="B32" s="86"/>
      <c r="C32" s="160"/>
      <c r="D32" s="1876"/>
      <c r="E32" s="1876"/>
      <c r="F32" s="380"/>
      <c r="G32" s="1876" t="s">
        <v>170</v>
      </c>
      <c r="H32" s="1876"/>
      <c r="I32" s="231" t="s">
        <v>171</v>
      </c>
      <c r="J32" s="231" t="s">
        <v>116</v>
      </c>
      <c r="K32" s="231" t="s">
        <v>117</v>
      </c>
      <c r="L32" s="231" t="s">
        <v>1705</v>
      </c>
      <c r="M32" s="231" t="s">
        <v>173</v>
      </c>
      <c r="N32" s="231" t="s">
        <v>171</v>
      </c>
      <c r="O32" s="231" t="s">
        <v>116</v>
      </c>
      <c r="P32" s="160"/>
      <c r="Q32" s="231" t="s">
        <v>225</v>
      </c>
      <c r="R32" s="383" t="s">
        <v>116</v>
      </c>
      <c r="S32" s="230" t="s">
        <v>693</v>
      </c>
      <c r="T32" s="459"/>
      <c r="U32" s="160"/>
      <c r="V32" s="160"/>
      <c r="W32" s="160"/>
    </row>
    <row r="33" spans="1:23" s="62" customFormat="1" x14ac:dyDescent="0.2">
      <c r="A33" s="3224"/>
      <c r="B33" s="193"/>
      <c r="C33" s="166"/>
      <c r="D33" s="1912"/>
      <c r="E33" s="1912"/>
      <c r="F33" s="167"/>
      <c r="G33" s="1876" t="s">
        <v>175</v>
      </c>
      <c r="H33" s="1912"/>
      <c r="I33" s="160"/>
      <c r="J33" s="166"/>
      <c r="K33" s="166"/>
      <c r="L33" s="166"/>
      <c r="M33" s="166"/>
      <c r="N33" s="166"/>
      <c r="O33" s="166"/>
      <c r="P33" s="167"/>
      <c r="Q33" s="166"/>
      <c r="R33" s="389"/>
      <c r="S33" s="166"/>
      <c r="T33" s="166"/>
      <c r="U33" s="166"/>
      <c r="V33" s="166"/>
      <c r="W33" s="166"/>
    </row>
    <row r="34" spans="1:23" s="62" customFormat="1" ht="15.75" thickBot="1" x14ac:dyDescent="0.25">
      <c r="A34" s="500" t="s">
        <v>121</v>
      </c>
      <c r="B34" s="193"/>
      <c r="C34" s="460"/>
      <c r="D34" s="400"/>
      <c r="E34" s="400"/>
      <c r="F34" s="402"/>
      <c r="G34" s="400"/>
      <c r="H34" s="400"/>
      <c r="I34" s="460"/>
      <c r="J34" s="460"/>
      <c r="K34" s="461"/>
      <c r="L34" s="461"/>
      <c r="M34" s="460"/>
      <c r="N34" s="460"/>
      <c r="O34" s="460"/>
      <c r="P34" s="402"/>
      <c r="Q34" s="460"/>
      <c r="R34" s="461"/>
      <c r="S34" s="460"/>
      <c r="T34" s="460"/>
      <c r="U34" s="460"/>
      <c r="V34" s="460"/>
      <c r="W34" s="460"/>
    </row>
    <row r="35" spans="1:23" s="62" customFormat="1" ht="30" x14ac:dyDescent="0.2">
      <c r="A35" s="2966" t="s">
        <v>2103</v>
      </c>
      <c r="B35" s="263" t="s">
        <v>2104</v>
      </c>
      <c r="C35" s="160" t="s">
        <v>573</v>
      </c>
      <c r="D35" s="1876" t="s">
        <v>2105</v>
      </c>
      <c r="E35" s="1876" t="s">
        <v>2084</v>
      </c>
      <c r="F35" s="380">
        <v>50000000</v>
      </c>
      <c r="G35" s="1876" t="s">
        <v>2085</v>
      </c>
      <c r="H35" s="1876" t="s">
        <v>2086</v>
      </c>
      <c r="I35" s="160" t="s">
        <v>1737</v>
      </c>
      <c r="J35" s="160" t="s">
        <v>297</v>
      </c>
      <c r="K35" s="160" t="s">
        <v>1800</v>
      </c>
      <c r="L35" s="160" t="s">
        <v>1801</v>
      </c>
      <c r="M35" s="160" t="s">
        <v>2106</v>
      </c>
      <c r="N35" s="160" t="s">
        <v>2107</v>
      </c>
      <c r="O35" s="160" t="s">
        <v>297</v>
      </c>
      <c r="P35" s="380">
        <v>50000000</v>
      </c>
      <c r="Q35" s="160" t="s">
        <v>297</v>
      </c>
      <c r="R35" s="383" t="s">
        <v>2108</v>
      </c>
      <c r="S35" s="160" t="s">
        <v>1835</v>
      </c>
      <c r="T35" s="160" t="s">
        <v>338</v>
      </c>
      <c r="U35" s="160" t="s">
        <v>1892</v>
      </c>
      <c r="V35" s="160" t="s">
        <v>2109</v>
      </c>
      <c r="W35" s="160" t="s">
        <v>2110</v>
      </c>
    </row>
    <row r="36" spans="1:23" s="62" customFormat="1" x14ac:dyDescent="0.2">
      <c r="A36" s="3224"/>
      <c r="B36" s="193"/>
      <c r="C36" s="166"/>
      <c r="D36" s="1912"/>
      <c r="E36" s="1912"/>
      <c r="F36" s="167"/>
      <c r="G36" s="1876"/>
      <c r="H36" s="1912"/>
      <c r="I36" s="160"/>
      <c r="J36" s="160"/>
      <c r="K36" s="160"/>
      <c r="L36" s="160"/>
      <c r="M36" s="160"/>
      <c r="N36" s="160"/>
      <c r="O36" s="160"/>
      <c r="P36" s="380"/>
      <c r="Q36" s="160"/>
      <c r="R36" s="383"/>
      <c r="S36" s="160"/>
      <c r="T36" s="160"/>
      <c r="U36" s="160"/>
      <c r="V36" s="160"/>
      <c r="W36" s="160"/>
    </row>
    <row r="37" spans="1:23" s="62" customFormat="1" x14ac:dyDescent="0.2">
      <c r="A37" s="156"/>
      <c r="B37" s="193"/>
      <c r="C37" s="156"/>
      <c r="D37" s="170"/>
      <c r="E37" s="170"/>
      <c r="F37" s="158"/>
      <c r="G37" s="170"/>
      <c r="H37" s="170"/>
      <c r="I37" s="156"/>
      <c r="J37" s="156"/>
      <c r="K37" s="169"/>
      <c r="L37" s="169"/>
      <c r="M37" s="156"/>
      <c r="N37" s="156"/>
      <c r="O37" s="156"/>
      <c r="P37" s="158"/>
      <c r="Q37" s="156"/>
      <c r="R37" s="169"/>
      <c r="S37" s="156"/>
      <c r="T37" s="156"/>
      <c r="U37" s="156"/>
      <c r="V37" s="156"/>
      <c r="W37" s="156"/>
    </row>
    <row r="38" spans="1:23" s="62" customFormat="1" ht="30" x14ac:dyDescent="0.2">
      <c r="A38" s="2836" t="s">
        <v>2111</v>
      </c>
      <c r="B38" s="1912" t="s">
        <v>2112</v>
      </c>
      <c r="C38" s="166" t="s">
        <v>573</v>
      </c>
      <c r="D38" s="1912" t="s">
        <v>2105</v>
      </c>
      <c r="E38" s="1912" t="s">
        <v>2084</v>
      </c>
      <c r="F38" s="167">
        <v>1100000000</v>
      </c>
      <c r="G38" s="1876" t="s">
        <v>2085</v>
      </c>
      <c r="H38" s="1912" t="s">
        <v>2113</v>
      </c>
      <c r="I38" s="160" t="s">
        <v>1737</v>
      </c>
      <c r="J38" s="160" t="s">
        <v>297</v>
      </c>
      <c r="K38" s="160" t="s">
        <v>1800</v>
      </c>
      <c r="L38" s="160" t="s">
        <v>1801</v>
      </c>
      <c r="M38" s="160" t="s">
        <v>2106</v>
      </c>
      <c r="N38" s="160" t="s">
        <v>2107</v>
      </c>
      <c r="O38" s="160" t="s">
        <v>297</v>
      </c>
      <c r="P38" s="167">
        <v>1100000000</v>
      </c>
      <c r="Q38" s="160" t="s">
        <v>297</v>
      </c>
      <c r="R38" s="383" t="s">
        <v>2108</v>
      </c>
      <c r="S38" s="160" t="s">
        <v>1835</v>
      </c>
      <c r="T38" s="160" t="s">
        <v>338</v>
      </c>
      <c r="U38" s="160" t="s">
        <v>1892</v>
      </c>
      <c r="V38" s="160" t="s">
        <v>2109</v>
      </c>
      <c r="W38" s="160" t="s">
        <v>2110</v>
      </c>
    </row>
    <row r="39" spans="1:23" s="62" customFormat="1" x14ac:dyDescent="0.2">
      <c r="A39" s="3224"/>
      <c r="B39" s="1912"/>
      <c r="C39" s="166"/>
      <c r="D39" s="1912"/>
      <c r="E39" s="1912"/>
      <c r="F39" s="167"/>
      <c r="G39" s="1876"/>
      <c r="H39" s="1912"/>
      <c r="I39" s="160"/>
      <c r="J39" s="166"/>
      <c r="K39" s="166"/>
      <c r="L39" s="166"/>
      <c r="M39" s="166"/>
      <c r="N39" s="166"/>
      <c r="O39" s="166"/>
      <c r="P39" s="167"/>
      <c r="Q39" s="166"/>
      <c r="R39" s="389"/>
      <c r="S39" s="166"/>
      <c r="T39" s="166"/>
      <c r="U39" s="166"/>
      <c r="V39" s="166"/>
      <c r="W39" s="166"/>
    </row>
    <row r="40" spans="1:23" s="62" customFormat="1" x14ac:dyDescent="0.2">
      <c r="A40" s="156"/>
      <c r="B40" s="170"/>
      <c r="C40" s="156"/>
      <c r="D40" s="170"/>
      <c r="E40" s="170"/>
      <c r="F40" s="158"/>
      <c r="G40" s="170"/>
      <c r="H40" s="170"/>
      <c r="I40" s="156"/>
      <c r="J40" s="169"/>
      <c r="K40" s="169"/>
      <c r="L40" s="156"/>
      <c r="M40" s="156"/>
      <c r="N40" s="156"/>
      <c r="O40" s="156"/>
      <c r="P40" s="158"/>
      <c r="Q40" s="156"/>
      <c r="R40" s="169"/>
      <c r="S40" s="156"/>
      <c r="T40" s="156"/>
      <c r="U40" s="156"/>
      <c r="V40" s="156"/>
      <c r="W40" s="156"/>
    </row>
    <row r="41" spans="1:23" s="62" customFormat="1" ht="30" x14ac:dyDescent="0.2">
      <c r="A41" s="2836" t="s">
        <v>2114</v>
      </c>
      <c r="B41" s="1912" t="s">
        <v>2115</v>
      </c>
      <c r="C41" s="166" t="s">
        <v>573</v>
      </c>
      <c r="D41" s="1912" t="s">
        <v>2105</v>
      </c>
      <c r="E41" s="1912" t="s">
        <v>2084</v>
      </c>
      <c r="F41" s="167">
        <v>600000000</v>
      </c>
      <c r="G41" s="1876" t="s">
        <v>2085</v>
      </c>
      <c r="H41" s="1912" t="s">
        <v>2042</v>
      </c>
      <c r="I41" s="160" t="s">
        <v>1737</v>
      </c>
      <c r="J41" s="160" t="s">
        <v>297</v>
      </c>
      <c r="K41" s="160" t="s">
        <v>1800</v>
      </c>
      <c r="L41" s="160" t="s">
        <v>1801</v>
      </c>
      <c r="M41" s="160" t="s">
        <v>2106</v>
      </c>
      <c r="N41" s="160" t="s">
        <v>2107</v>
      </c>
      <c r="O41" s="160" t="s">
        <v>297</v>
      </c>
      <c r="P41" s="167">
        <v>600000000</v>
      </c>
      <c r="Q41" s="160" t="s">
        <v>297</v>
      </c>
      <c r="R41" s="383" t="s">
        <v>2108</v>
      </c>
      <c r="S41" s="160" t="s">
        <v>1835</v>
      </c>
      <c r="T41" s="160" t="s">
        <v>338</v>
      </c>
      <c r="U41" s="160" t="s">
        <v>1892</v>
      </c>
      <c r="V41" s="160" t="s">
        <v>2109</v>
      </c>
      <c r="W41" s="160" t="s">
        <v>2110</v>
      </c>
    </row>
    <row r="42" spans="1:23" s="62" customFormat="1" x14ac:dyDescent="0.2">
      <c r="A42" s="3224"/>
      <c r="B42" s="1912"/>
      <c r="C42" s="166"/>
      <c r="D42" s="1912"/>
      <c r="E42" s="1912"/>
      <c r="F42" s="167"/>
      <c r="G42" s="1876"/>
      <c r="H42" s="1912"/>
      <c r="I42" s="166"/>
      <c r="J42" s="166"/>
      <c r="K42" s="166"/>
      <c r="L42" s="166"/>
      <c r="M42" s="166"/>
      <c r="N42" s="166"/>
      <c r="O42" s="166"/>
      <c r="P42" s="167"/>
      <c r="Q42" s="166"/>
      <c r="R42" s="406"/>
      <c r="S42" s="166"/>
      <c r="T42" s="166"/>
      <c r="U42" s="390"/>
      <c r="V42" s="390"/>
      <c r="W42" s="390"/>
    </row>
    <row r="43" spans="1:23" s="62" customFormat="1" ht="15.75" thickBot="1" x14ac:dyDescent="0.25">
      <c r="A43" s="156"/>
      <c r="B43" s="170"/>
      <c r="C43" s="156"/>
      <c r="D43" s="170"/>
      <c r="E43" s="170"/>
      <c r="F43" s="158"/>
      <c r="G43" s="170"/>
      <c r="H43" s="170"/>
      <c r="I43" s="156"/>
      <c r="J43" s="169"/>
      <c r="K43" s="169"/>
      <c r="L43" s="156"/>
      <c r="M43" s="156"/>
      <c r="N43" s="156"/>
      <c r="O43" s="156"/>
      <c r="P43" s="158"/>
      <c r="Q43" s="156"/>
      <c r="R43" s="169"/>
      <c r="S43" s="156"/>
      <c r="T43" s="156"/>
      <c r="U43" s="156"/>
      <c r="V43" s="156"/>
      <c r="W43" s="156"/>
    </row>
    <row r="44" spans="1:23" s="62" customFormat="1" ht="15.75" thickTop="1" x14ac:dyDescent="0.2">
      <c r="A44" s="174" t="s">
        <v>144</v>
      </c>
      <c r="B44" s="347"/>
      <c r="C44" s="176"/>
      <c r="D44" s="347"/>
      <c r="E44" s="347"/>
      <c r="F44" s="173">
        <f>F35+F38+F41</f>
        <v>1750000000</v>
      </c>
      <c r="G44" s="175"/>
      <c r="H44" s="347"/>
      <c r="I44" s="176"/>
      <c r="J44" s="176"/>
      <c r="K44" s="176"/>
      <c r="L44" s="176"/>
      <c r="M44" s="176"/>
      <c r="N44" s="176"/>
      <c r="O44" s="176"/>
      <c r="P44" s="173">
        <f>P35+P38+P41</f>
        <v>1750000000</v>
      </c>
      <c r="Q44" s="176"/>
      <c r="R44" s="392"/>
      <c r="S44" s="176"/>
      <c r="T44" s="176"/>
      <c r="U44" s="176"/>
      <c r="V44" s="176"/>
      <c r="W44" s="173"/>
    </row>
    <row r="45" spans="1:23" s="62" customFormat="1" x14ac:dyDescent="0.2">
      <c r="A45" s="177"/>
      <c r="B45" s="170"/>
      <c r="C45" s="177"/>
      <c r="D45" s="170"/>
      <c r="E45" s="170"/>
      <c r="F45" s="167"/>
      <c r="G45" s="168"/>
      <c r="H45" s="170"/>
      <c r="I45" s="177"/>
      <c r="J45" s="177"/>
      <c r="K45" s="177"/>
      <c r="L45" s="177"/>
      <c r="M45" s="177"/>
      <c r="N45" s="177"/>
      <c r="O45" s="177"/>
      <c r="P45" s="167"/>
      <c r="Q45" s="177"/>
      <c r="R45" s="76"/>
      <c r="S45" s="177"/>
      <c r="T45" s="177"/>
      <c r="U45" s="177"/>
      <c r="V45" s="177"/>
      <c r="W45" s="167"/>
    </row>
  </sheetData>
  <mergeCells count="24">
    <mergeCell ref="A35:A36"/>
    <mergeCell ref="A38:A39"/>
    <mergeCell ref="A41:A42"/>
    <mergeCell ref="A5:A6"/>
    <mergeCell ref="H2:I3"/>
    <mergeCell ref="C3:G3"/>
    <mergeCell ref="T30:W30"/>
    <mergeCell ref="A32:A33"/>
    <mergeCell ref="A8:A9"/>
    <mergeCell ref="A11:A12"/>
    <mergeCell ref="A14:A15"/>
    <mergeCell ref="A17:A18"/>
    <mergeCell ref="A20:A21"/>
    <mergeCell ref="I29:J30"/>
    <mergeCell ref="C30:H30"/>
    <mergeCell ref="L30:M30"/>
    <mergeCell ref="N30:O30"/>
    <mergeCell ref="P30:S30"/>
    <mergeCell ref="K3:L3"/>
    <mergeCell ref="M3:N3"/>
    <mergeCell ref="A3:B3"/>
    <mergeCell ref="A1:T1"/>
    <mergeCell ref="A2:G2"/>
    <mergeCell ref="O3:R3"/>
  </mergeCells>
  <pageMargins left="0.25" right="0.25" top="0.75" bottom="0.75" header="0.3" footer="0.3"/>
  <pageSetup paperSize="8" scale="4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66" zoomScaleNormal="66" workbookViewId="0">
      <selection activeCell="Y17" sqref="Y17"/>
    </sheetView>
  </sheetViews>
  <sheetFormatPr defaultRowHeight="15" x14ac:dyDescent="0.2"/>
  <cols>
    <col min="1" max="1" width="61.5703125" style="1889" customWidth="1"/>
    <col min="2" max="2" width="17.5703125" style="1889" customWidth="1"/>
    <col min="3" max="3" width="18.5703125" style="1889" customWidth="1"/>
    <col min="4" max="4" width="21.5703125" style="1889" customWidth="1"/>
    <col min="5" max="5" width="17" style="1889" customWidth="1"/>
    <col min="6" max="6" width="21.42578125" style="1889" customWidth="1"/>
    <col min="7" max="7" width="20.7109375" style="1889" bestFit="1" customWidth="1"/>
    <col min="8" max="8" width="22" style="1889" customWidth="1"/>
    <col min="9" max="9" width="20" style="1889" customWidth="1"/>
    <col min="10" max="10" width="18" style="1889" bestFit="1" customWidth="1"/>
    <col min="11" max="11" width="20.7109375" style="1889" bestFit="1" customWidth="1"/>
    <col min="12" max="12" width="15.28515625" style="1889" bestFit="1" customWidth="1"/>
    <col min="13" max="13" width="19.140625" style="1889" bestFit="1" customWidth="1"/>
    <col min="14" max="14" width="18" style="1889" bestFit="1" customWidth="1"/>
    <col min="15" max="15" width="20.7109375" style="1889" bestFit="1" customWidth="1"/>
    <col min="16" max="16" width="14.85546875" style="1889" customWidth="1"/>
    <col min="17" max="17" width="19" style="1889" customWidth="1"/>
    <col min="18" max="18" width="20" style="1889" customWidth="1"/>
    <col min="19" max="19" width="19.85546875" style="1889" customWidth="1"/>
    <col min="20" max="20" width="21.28515625" style="1889" customWidth="1"/>
    <col min="21" max="21" width="18.140625" style="1889" customWidth="1"/>
    <col min="22" max="22" width="13.7109375" style="1889" customWidth="1"/>
    <col min="23" max="23" width="16.140625" style="1889" customWidth="1"/>
    <col min="24" max="24" width="15.28515625" style="1889" bestFit="1" customWidth="1"/>
    <col min="25" max="25" width="19" style="1889" customWidth="1"/>
    <col min="26" max="26" width="14.42578125" style="1889" bestFit="1" customWidth="1"/>
    <col min="27" max="27" width="19.42578125" style="1889" bestFit="1" customWidth="1"/>
    <col min="28" max="28" width="18.85546875" style="1889" bestFit="1" customWidth="1"/>
    <col min="29" max="16384" width="9.140625" style="1889"/>
  </cols>
  <sheetData>
    <row r="1" spans="1:28" s="62" customFormat="1" ht="18" x14ac:dyDescent="0.2">
      <c r="A1" s="3004" t="s">
        <v>6431</v>
      </c>
      <c r="B1" s="3004"/>
      <c r="C1" s="3004"/>
      <c r="G1" s="61"/>
      <c r="R1" s="61"/>
      <c r="S1" s="61"/>
      <c r="T1" s="61"/>
    </row>
    <row r="2" spans="1:28" s="62" customFormat="1" ht="18" x14ac:dyDescent="0.2">
      <c r="A2" s="3220" t="s">
        <v>6432</v>
      </c>
      <c r="B2" s="2974"/>
      <c r="C2" s="76"/>
      <c r="D2" s="70"/>
      <c r="E2" s="71"/>
      <c r="G2" s="1022"/>
      <c r="H2" s="2845" t="s">
        <v>77</v>
      </c>
      <c r="I2" s="2846"/>
      <c r="R2" s="61"/>
      <c r="S2" s="61"/>
      <c r="T2" s="61"/>
    </row>
    <row r="3" spans="1:28" s="96" customFormat="1" ht="42.75" customHeight="1" x14ac:dyDescent="0.2">
      <c r="A3" s="95" t="s">
        <v>2116</v>
      </c>
      <c r="B3" s="65"/>
      <c r="C3" s="87" t="s">
        <v>79</v>
      </c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2999"/>
      <c r="P3" s="2999"/>
      <c r="Q3" s="2999"/>
      <c r="R3" s="3000"/>
      <c r="S3" s="2902"/>
      <c r="T3" s="2903"/>
      <c r="U3" s="2837" t="s">
        <v>84</v>
      </c>
      <c r="V3" s="2841"/>
      <c r="W3" s="2841"/>
      <c r="X3" s="2838"/>
      <c r="Y3" s="2909" t="s">
        <v>85</v>
      </c>
      <c r="Z3" s="2902"/>
      <c r="AA3" s="2902"/>
      <c r="AB3" s="2903"/>
    </row>
    <row r="4" spans="1:28" s="96" customFormat="1" ht="63" customHeight="1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3" t="s">
        <v>1788</v>
      </c>
      <c r="F4" s="453" t="s">
        <v>92</v>
      </c>
      <c r="G4" s="437" t="s">
        <v>685</v>
      </c>
      <c r="H4" s="453" t="s">
        <v>94</v>
      </c>
      <c r="I4" s="451" t="s">
        <v>95</v>
      </c>
      <c r="J4" s="453" t="s">
        <v>96</v>
      </c>
      <c r="K4" s="437" t="s">
        <v>685</v>
      </c>
      <c r="L4" s="451" t="s">
        <v>98</v>
      </c>
      <c r="M4" s="451" t="s">
        <v>99</v>
      </c>
      <c r="N4" s="453" t="s">
        <v>100</v>
      </c>
      <c r="O4" s="453" t="s">
        <v>1789</v>
      </c>
      <c r="P4" s="453" t="s">
        <v>1790</v>
      </c>
      <c r="Q4" s="453" t="s">
        <v>102</v>
      </c>
      <c r="R4" s="437" t="s">
        <v>4330</v>
      </c>
      <c r="S4" s="453" t="s">
        <v>96</v>
      </c>
      <c r="T4" s="437" t="s">
        <v>103</v>
      </c>
      <c r="U4" s="453" t="s">
        <v>105</v>
      </c>
      <c r="V4" s="453" t="s">
        <v>1791</v>
      </c>
      <c r="W4" s="453" t="s">
        <v>1792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</row>
    <row r="5" spans="1:28" s="62" customFormat="1" ht="15.75" thickTop="1" x14ac:dyDescent="0.2">
      <c r="A5" s="2825" t="s">
        <v>114</v>
      </c>
      <c r="B5" s="459"/>
      <c r="C5" s="459"/>
      <c r="D5" s="495"/>
      <c r="E5" s="459"/>
      <c r="F5" s="496" t="s">
        <v>1793</v>
      </c>
      <c r="G5" s="497" t="s">
        <v>117</v>
      </c>
      <c r="H5" s="496" t="s">
        <v>117</v>
      </c>
      <c r="I5" s="496" t="s">
        <v>117</v>
      </c>
      <c r="J5" s="459"/>
      <c r="K5" s="498" t="s">
        <v>117</v>
      </c>
      <c r="L5" s="497" t="s">
        <v>1794</v>
      </c>
      <c r="M5" s="497" t="s">
        <v>687</v>
      </c>
      <c r="N5" s="497" t="s">
        <v>693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1795</v>
      </c>
      <c r="W5" s="499"/>
      <c r="X5" s="497" t="s">
        <v>693</v>
      </c>
      <c r="Y5" s="160"/>
      <c r="Z5" s="160"/>
      <c r="AA5" s="160"/>
      <c r="AB5" s="160"/>
    </row>
    <row r="6" spans="1:28" s="62" customFormat="1" x14ac:dyDescent="0.2">
      <c r="A6" s="2842"/>
      <c r="B6" s="166"/>
      <c r="C6" s="166"/>
      <c r="D6" s="167"/>
      <c r="E6" s="166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167"/>
      <c r="V6" s="390"/>
      <c r="W6" s="390"/>
      <c r="X6" s="166"/>
      <c r="Y6" s="166"/>
      <c r="Z6" s="166"/>
      <c r="AA6" s="166"/>
      <c r="AB6" s="166"/>
    </row>
    <row r="7" spans="1:28" s="62" customFormat="1" ht="15.75" thickBot="1" x14ac:dyDescent="0.25">
      <c r="A7" s="500" t="s">
        <v>121</v>
      </c>
      <c r="B7" s="460"/>
      <c r="C7" s="460"/>
      <c r="D7" s="402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402"/>
      <c r="V7" s="460"/>
      <c r="W7" s="460"/>
      <c r="X7" s="460"/>
      <c r="Y7" s="460"/>
      <c r="Z7" s="460"/>
      <c r="AA7" s="460"/>
      <c r="AB7" s="460"/>
    </row>
    <row r="8" spans="1:28" s="62" customFormat="1" x14ac:dyDescent="0.2">
      <c r="A8" s="2834" t="s">
        <v>2117</v>
      </c>
      <c r="B8" s="160"/>
      <c r="C8" s="160"/>
      <c r="D8" s="380"/>
      <c r="E8" s="160"/>
      <c r="F8" s="160"/>
      <c r="G8" s="383"/>
      <c r="H8" s="383"/>
      <c r="I8" s="383"/>
      <c r="J8" s="160"/>
      <c r="K8" s="381"/>
      <c r="L8" s="160"/>
      <c r="M8" s="160"/>
      <c r="N8" s="160"/>
      <c r="O8" s="160"/>
      <c r="P8" s="160"/>
      <c r="Q8" s="160"/>
      <c r="R8" s="160"/>
      <c r="S8" s="381"/>
      <c r="T8" s="160"/>
      <c r="U8" s="380"/>
      <c r="V8" s="381"/>
      <c r="W8" s="381"/>
      <c r="X8" s="160"/>
      <c r="Y8" s="160"/>
      <c r="Z8" s="160"/>
      <c r="AA8" s="160"/>
      <c r="AB8" s="160"/>
    </row>
    <row r="9" spans="1:28" s="62" customFormat="1" ht="44.25" customHeight="1" x14ac:dyDescent="0.2">
      <c r="A9" s="2835"/>
      <c r="B9" s="166"/>
      <c r="C9" s="166"/>
      <c r="D9" s="167"/>
      <c r="E9" s="166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167"/>
      <c r="V9" s="390"/>
      <c r="W9" s="390"/>
      <c r="X9" s="166"/>
      <c r="Y9" s="160"/>
      <c r="Z9" s="160"/>
      <c r="AA9" s="160"/>
      <c r="AB9" s="160"/>
    </row>
    <row r="10" spans="1:28" s="62" customFormat="1" x14ac:dyDescent="0.2">
      <c r="A10" s="156"/>
      <c r="B10" s="156"/>
      <c r="C10" s="156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72"/>
      <c r="T10" s="156"/>
      <c r="U10" s="158"/>
      <c r="V10" s="156"/>
      <c r="W10" s="156"/>
      <c r="X10" s="156"/>
      <c r="Y10" s="156"/>
      <c r="Z10" s="156"/>
      <c r="AA10" s="156"/>
      <c r="AB10" s="156"/>
    </row>
    <row r="11" spans="1:28" s="62" customFormat="1" x14ac:dyDescent="0.2">
      <c r="A11" s="2836" t="s">
        <v>2118</v>
      </c>
      <c r="B11" s="160" t="s">
        <v>2119</v>
      </c>
      <c r="C11" s="160" t="s">
        <v>2120</v>
      </c>
      <c r="D11" s="167">
        <v>10000000</v>
      </c>
      <c r="E11" s="166" t="s">
        <v>2121</v>
      </c>
      <c r="F11" s="166" t="s">
        <v>179</v>
      </c>
      <c r="G11" s="166" t="s">
        <v>179</v>
      </c>
      <c r="H11" s="166" t="s">
        <v>179</v>
      </c>
      <c r="I11" s="166" t="s">
        <v>179</v>
      </c>
      <c r="J11" s="166" t="s">
        <v>179</v>
      </c>
      <c r="K11" s="166" t="s">
        <v>179</v>
      </c>
      <c r="L11" s="166" t="s">
        <v>179</v>
      </c>
      <c r="M11" s="166" t="s">
        <v>179</v>
      </c>
      <c r="N11" s="166" t="s">
        <v>693</v>
      </c>
      <c r="O11" s="166" t="s">
        <v>179</v>
      </c>
      <c r="P11" s="166" t="s">
        <v>179</v>
      </c>
      <c r="Q11" s="166" t="s">
        <v>117</v>
      </c>
      <c r="R11" s="166" t="s">
        <v>179</v>
      </c>
      <c r="S11" s="166" t="s">
        <v>117</v>
      </c>
      <c r="T11" s="166" t="s">
        <v>179</v>
      </c>
      <c r="U11" s="2121">
        <v>10000000</v>
      </c>
      <c r="V11" s="166" t="s">
        <v>179</v>
      </c>
      <c r="W11" s="166" t="s">
        <v>179</v>
      </c>
      <c r="X11" s="166" t="s">
        <v>179</v>
      </c>
      <c r="Y11" s="166" t="s">
        <v>179</v>
      </c>
      <c r="Z11" s="166" t="s">
        <v>2122</v>
      </c>
      <c r="AA11" s="166" t="s">
        <v>2123</v>
      </c>
      <c r="AB11" s="166" t="s">
        <v>763</v>
      </c>
    </row>
    <row r="12" spans="1:28" s="62" customFormat="1" x14ac:dyDescent="0.2">
      <c r="A12" s="2835"/>
      <c r="B12" s="166"/>
      <c r="C12" s="166"/>
      <c r="D12" s="167"/>
      <c r="E12" s="166"/>
      <c r="F12" s="166"/>
      <c r="G12" s="389"/>
      <c r="H12" s="389"/>
      <c r="I12" s="389"/>
      <c r="J12" s="166"/>
      <c r="K12" s="390"/>
      <c r="L12" s="166"/>
      <c r="M12" s="166"/>
      <c r="N12" s="166"/>
      <c r="O12" s="166"/>
      <c r="P12" s="166"/>
      <c r="Q12" s="166"/>
      <c r="R12" s="166"/>
      <c r="S12" s="390"/>
      <c r="T12" s="166"/>
      <c r="U12" s="167"/>
      <c r="V12" s="390"/>
      <c r="W12" s="390"/>
      <c r="X12" s="166"/>
      <c r="Y12" s="166"/>
      <c r="Z12" s="166"/>
      <c r="AA12" s="166"/>
      <c r="AB12" s="166"/>
    </row>
    <row r="13" spans="1:28" s="62" customFormat="1" x14ac:dyDescent="0.2">
      <c r="A13" s="156"/>
      <c r="B13" s="156"/>
      <c r="C13" s="156"/>
      <c r="D13" s="158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72"/>
      <c r="T13" s="156"/>
      <c r="U13" s="158"/>
      <c r="V13" s="156"/>
      <c r="W13" s="156"/>
      <c r="X13" s="156"/>
      <c r="Y13" s="156"/>
      <c r="Z13" s="156"/>
      <c r="AA13" s="156"/>
      <c r="AB13" s="156"/>
    </row>
    <row r="14" spans="1:28" s="62" customFormat="1" x14ac:dyDescent="0.2">
      <c r="A14" s="2836" t="s">
        <v>2124</v>
      </c>
      <c r="B14" s="160" t="s">
        <v>2119</v>
      </c>
      <c r="C14" s="160" t="s">
        <v>2120</v>
      </c>
      <c r="D14" s="167">
        <v>5000000</v>
      </c>
      <c r="E14" s="166" t="s">
        <v>2121</v>
      </c>
      <c r="F14" s="166" t="s">
        <v>179</v>
      </c>
      <c r="G14" s="166" t="s">
        <v>179</v>
      </c>
      <c r="H14" s="166" t="s">
        <v>179</v>
      </c>
      <c r="I14" s="166" t="s">
        <v>179</v>
      </c>
      <c r="J14" s="166" t="s">
        <v>179</v>
      </c>
      <c r="K14" s="166" t="s">
        <v>179</v>
      </c>
      <c r="L14" s="166" t="s">
        <v>179</v>
      </c>
      <c r="M14" s="166" t="s">
        <v>179</v>
      </c>
      <c r="N14" s="166" t="s">
        <v>693</v>
      </c>
      <c r="O14" s="166" t="s">
        <v>179</v>
      </c>
      <c r="P14" s="166" t="s">
        <v>179</v>
      </c>
      <c r="Q14" s="166" t="s">
        <v>117</v>
      </c>
      <c r="R14" s="166" t="s">
        <v>179</v>
      </c>
      <c r="S14" s="166" t="s">
        <v>117</v>
      </c>
      <c r="T14" s="166" t="s">
        <v>179</v>
      </c>
      <c r="U14" s="2121">
        <v>5000000</v>
      </c>
      <c r="V14" s="166" t="s">
        <v>179</v>
      </c>
      <c r="W14" s="166" t="s">
        <v>179</v>
      </c>
      <c r="X14" s="166" t="s">
        <v>179</v>
      </c>
      <c r="Y14" s="166" t="s">
        <v>179</v>
      </c>
      <c r="Z14" s="390" t="s">
        <v>2125</v>
      </c>
      <c r="AA14" s="390" t="s">
        <v>1893</v>
      </c>
      <c r="AB14" s="390" t="s">
        <v>1990</v>
      </c>
    </row>
    <row r="15" spans="1:28" s="62" customFormat="1" x14ac:dyDescent="0.2">
      <c r="A15" s="2835"/>
      <c r="B15" s="166"/>
      <c r="C15" s="166"/>
      <c r="D15" s="167"/>
      <c r="E15" s="166"/>
      <c r="F15" s="166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167"/>
      <c r="V15" s="390"/>
      <c r="W15" s="390"/>
      <c r="X15" s="166"/>
      <c r="Y15" s="390"/>
      <c r="Z15" s="390"/>
      <c r="AA15" s="390"/>
      <c r="AB15" s="390"/>
    </row>
    <row r="16" spans="1:28" s="62" customFormat="1" x14ac:dyDescent="0.2">
      <c r="A16" s="156"/>
      <c r="B16" s="156"/>
      <c r="C16" s="156"/>
      <c r="D16" s="158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72"/>
      <c r="T16" s="156"/>
      <c r="U16" s="158"/>
      <c r="V16" s="156"/>
      <c r="W16" s="156"/>
      <c r="X16" s="156"/>
      <c r="Y16" s="156"/>
      <c r="Z16" s="156"/>
      <c r="AA16" s="156"/>
      <c r="AB16" s="156"/>
    </row>
    <row r="17" spans="1:28" s="62" customFormat="1" x14ac:dyDescent="0.2">
      <c r="A17" s="2836" t="s">
        <v>2126</v>
      </c>
      <c r="B17" s="166"/>
      <c r="C17" s="166"/>
      <c r="D17" s="167"/>
      <c r="E17" s="166"/>
      <c r="F17" s="166"/>
      <c r="G17" s="389"/>
      <c r="H17" s="389"/>
      <c r="I17" s="389"/>
      <c r="J17" s="166"/>
      <c r="K17" s="390"/>
      <c r="L17" s="166"/>
      <c r="M17" s="166"/>
      <c r="N17" s="166"/>
      <c r="O17" s="166"/>
      <c r="P17" s="166"/>
      <c r="Q17" s="166"/>
      <c r="R17" s="166"/>
      <c r="S17" s="390"/>
      <c r="T17" s="166"/>
      <c r="U17" s="167"/>
      <c r="V17" s="390"/>
      <c r="W17" s="390"/>
      <c r="X17" s="166"/>
      <c r="Y17" s="390"/>
      <c r="Z17" s="390"/>
      <c r="AA17" s="390"/>
      <c r="AB17" s="390"/>
    </row>
    <row r="18" spans="1:28" s="62" customFormat="1" ht="59.25" customHeight="1" x14ac:dyDescent="0.2">
      <c r="A18" s="2835"/>
      <c r="B18" s="166"/>
      <c r="C18" s="166"/>
      <c r="D18" s="167"/>
      <c r="E18" s="166"/>
      <c r="F18" s="166"/>
      <c r="G18" s="389"/>
      <c r="H18" s="389"/>
      <c r="I18" s="389"/>
      <c r="J18" s="166"/>
      <c r="K18" s="390"/>
      <c r="L18" s="166"/>
      <c r="M18" s="166"/>
      <c r="N18" s="166"/>
      <c r="O18" s="166"/>
      <c r="P18" s="166"/>
      <c r="Q18" s="166"/>
      <c r="R18" s="166"/>
      <c r="S18" s="390"/>
      <c r="T18" s="166"/>
      <c r="U18" s="167"/>
      <c r="V18" s="390"/>
      <c r="W18" s="390"/>
      <c r="X18" s="166"/>
      <c r="Y18" s="390"/>
      <c r="Z18" s="390"/>
      <c r="AA18" s="390"/>
      <c r="AB18" s="390"/>
    </row>
    <row r="19" spans="1:28" s="62" customFormat="1" x14ac:dyDescent="0.2">
      <c r="A19" s="156"/>
      <c r="B19" s="156"/>
      <c r="C19" s="156"/>
      <c r="D19" s="158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72"/>
      <c r="T19" s="156"/>
      <c r="U19" s="158"/>
      <c r="V19" s="156"/>
      <c r="W19" s="156"/>
      <c r="X19" s="156"/>
      <c r="Y19" s="156"/>
      <c r="Z19" s="156"/>
      <c r="AA19" s="156"/>
      <c r="AB19" s="156"/>
    </row>
    <row r="20" spans="1:28" s="62" customFormat="1" x14ac:dyDescent="0.2">
      <c r="A20" s="2836" t="s">
        <v>2127</v>
      </c>
      <c r="B20" s="166" t="s">
        <v>2128</v>
      </c>
      <c r="C20" s="160" t="s">
        <v>2120</v>
      </c>
      <c r="D20" s="167">
        <v>5000000</v>
      </c>
      <c r="E20" s="166"/>
      <c r="F20" s="166" t="s">
        <v>2129</v>
      </c>
      <c r="G20" s="166" t="s">
        <v>297</v>
      </c>
      <c r="H20" s="166" t="s">
        <v>2130</v>
      </c>
      <c r="I20" s="166" t="s">
        <v>1737</v>
      </c>
      <c r="J20" s="166" t="s">
        <v>1800</v>
      </c>
      <c r="K20" s="166" t="s">
        <v>179</v>
      </c>
      <c r="L20" s="166" t="s">
        <v>179</v>
      </c>
      <c r="M20" s="166" t="s">
        <v>179</v>
      </c>
      <c r="N20" s="166" t="s">
        <v>2131</v>
      </c>
      <c r="O20" s="166" t="s">
        <v>179</v>
      </c>
      <c r="P20" s="166" t="s">
        <v>2132</v>
      </c>
      <c r="Q20" s="166" t="s">
        <v>2133</v>
      </c>
      <c r="R20" s="166" t="s">
        <v>2134</v>
      </c>
      <c r="S20" s="166" t="s">
        <v>2135</v>
      </c>
      <c r="T20" s="166" t="s">
        <v>179</v>
      </c>
      <c r="U20" s="450">
        <v>5000000</v>
      </c>
      <c r="V20" s="166" t="s">
        <v>2045</v>
      </c>
      <c r="W20" s="166" t="s">
        <v>2046</v>
      </c>
      <c r="X20" s="166" t="s">
        <v>2136</v>
      </c>
      <c r="Y20" s="166" t="s">
        <v>179</v>
      </c>
      <c r="Z20" s="390" t="s">
        <v>1892</v>
      </c>
      <c r="AA20" s="390" t="s">
        <v>2109</v>
      </c>
      <c r="AB20" s="390" t="s">
        <v>1990</v>
      </c>
    </row>
    <row r="21" spans="1:28" s="62" customFormat="1" ht="39.75" customHeight="1" x14ac:dyDescent="0.2">
      <c r="A21" s="2835"/>
      <c r="B21" s="166"/>
      <c r="C21" s="166"/>
      <c r="D21" s="167"/>
      <c r="E21" s="166"/>
      <c r="F21" s="166"/>
      <c r="G21" s="389"/>
      <c r="H21" s="389"/>
      <c r="I21" s="389"/>
      <c r="J21" s="166"/>
      <c r="K21" s="390"/>
      <c r="L21" s="166"/>
      <c r="M21" s="166"/>
      <c r="N21" s="166"/>
      <c r="O21" s="166"/>
      <c r="P21" s="166"/>
      <c r="Q21" s="166"/>
      <c r="R21" s="166"/>
      <c r="S21" s="390"/>
      <c r="T21" s="166"/>
      <c r="U21" s="167"/>
      <c r="V21" s="390"/>
      <c r="W21" s="390"/>
      <c r="X21" s="166"/>
      <c r="Y21" s="390"/>
      <c r="Z21" s="390"/>
      <c r="AA21" s="390"/>
      <c r="AB21" s="390"/>
    </row>
    <row r="22" spans="1:28" s="62" customFormat="1" x14ac:dyDescent="0.2">
      <c r="A22" s="156"/>
      <c r="B22" s="156"/>
      <c r="C22" s="156"/>
      <c r="D22" s="158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72"/>
      <c r="T22" s="156"/>
      <c r="U22" s="158"/>
      <c r="V22" s="156"/>
      <c r="W22" s="156"/>
      <c r="X22" s="156"/>
      <c r="Y22" s="156"/>
      <c r="Z22" s="156"/>
      <c r="AA22" s="156"/>
      <c r="AB22" s="156"/>
    </row>
    <row r="23" spans="1:28" s="62" customFormat="1" x14ac:dyDescent="0.2">
      <c r="A23" s="2836" t="s">
        <v>2137</v>
      </c>
      <c r="B23" s="166" t="s">
        <v>2128</v>
      </c>
      <c r="C23" s="160" t="s">
        <v>2120</v>
      </c>
      <c r="D23" s="167">
        <v>30000000</v>
      </c>
      <c r="E23" s="166"/>
      <c r="F23" s="166" t="s">
        <v>2129</v>
      </c>
      <c r="G23" s="166" t="s">
        <v>297</v>
      </c>
      <c r="H23" s="166" t="s">
        <v>2130</v>
      </c>
      <c r="I23" s="166" t="s">
        <v>1737</v>
      </c>
      <c r="J23" s="166" t="s">
        <v>1800</v>
      </c>
      <c r="K23" s="166" t="s">
        <v>179</v>
      </c>
      <c r="L23" s="166" t="s">
        <v>179</v>
      </c>
      <c r="M23" s="166" t="s">
        <v>179</v>
      </c>
      <c r="N23" s="166" t="s">
        <v>2131</v>
      </c>
      <c r="O23" s="166" t="s">
        <v>179</v>
      </c>
      <c r="P23" s="166" t="s">
        <v>2132</v>
      </c>
      <c r="Q23" s="166" t="s">
        <v>2133</v>
      </c>
      <c r="R23" s="166" t="s">
        <v>2134</v>
      </c>
      <c r="S23" s="166" t="s">
        <v>2135</v>
      </c>
      <c r="T23" s="166" t="s">
        <v>179</v>
      </c>
      <c r="U23" s="450">
        <v>30000000</v>
      </c>
      <c r="V23" s="166" t="s">
        <v>2045</v>
      </c>
      <c r="W23" s="166" t="s">
        <v>2046</v>
      </c>
      <c r="X23" s="166" t="s">
        <v>2136</v>
      </c>
      <c r="Y23" s="166" t="s">
        <v>179</v>
      </c>
      <c r="Z23" s="390" t="s">
        <v>1892</v>
      </c>
      <c r="AA23" s="390" t="s">
        <v>2109</v>
      </c>
      <c r="AB23" s="390" t="s">
        <v>1974</v>
      </c>
    </row>
    <row r="24" spans="1:28" s="62" customFormat="1" ht="56.25" customHeight="1" x14ac:dyDescent="0.2">
      <c r="A24" s="2835"/>
      <c r="B24" s="166"/>
      <c r="C24" s="166"/>
      <c r="D24" s="167"/>
      <c r="E24" s="166"/>
      <c r="F24" s="166"/>
      <c r="G24" s="389"/>
      <c r="H24" s="389"/>
      <c r="I24" s="389"/>
      <c r="J24" s="166"/>
      <c r="K24" s="390"/>
      <c r="L24" s="166"/>
      <c r="M24" s="166"/>
      <c r="N24" s="166"/>
      <c r="O24" s="166"/>
      <c r="P24" s="166"/>
      <c r="Q24" s="166"/>
      <c r="R24" s="166"/>
      <c r="S24" s="390"/>
      <c r="T24" s="166"/>
      <c r="U24" s="167"/>
      <c r="V24" s="390"/>
      <c r="W24" s="390"/>
      <c r="X24" s="166"/>
      <c r="Y24" s="390"/>
      <c r="Z24" s="390"/>
      <c r="AA24" s="390"/>
      <c r="AB24" s="390"/>
    </row>
    <row r="25" spans="1:28" s="62" customFormat="1" x14ac:dyDescent="0.2">
      <c r="A25" s="156"/>
      <c r="B25" s="156"/>
      <c r="C25" s="156"/>
      <c r="D25" s="158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72"/>
      <c r="T25" s="156"/>
      <c r="U25" s="158"/>
      <c r="V25" s="156"/>
      <c r="W25" s="156"/>
      <c r="X25" s="156"/>
      <c r="Y25" s="156"/>
      <c r="Z25" s="156"/>
      <c r="AA25" s="156"/>
      <c r="AB25" s="156"/>
    </row>
    <row r="26" spans="1:28" s="62" customFormat="1" x14ac:dyDescent="0.2">
      <c r="A26" s="2836" t="s">
        <v>2138</v>
      </c>
      <c r="B26" s="166" t="s">
        <v>2128</v>
      </c>
      <c r="C26" s="160" t="s">
        <v>2120</v>
      </c>
      <c r="D26" s="167">
        <v>5000000</v>
      </c>
      <c r="E26" s="166"/>
      <c r="F26" s="166" t="s">
        <v>2129</v>
      </c>
      <c r="G26" s="166" t="s">
        <v>297</v>
      </c>
      <c r="H26" s="166" t="s">
        <v>2130</v>
      </c>
      <c r="I26" s="166" t="s">
        <v>1737</v>
      </c>
      <c r="J26" s="166" t="s">
        <v>1800</v>
      </c>
      <c r="K26" s="166" t="s">
        <v>179</v>
      </c>
      <c r="L26" s="166" t="s">
        <v>179</v>
      </c>
      <c r="M26" s="166" t="s">
        <v>179</v>
      </c>
      <c r="N26" s="166" t="s">
        <v>2131</v>
      </c>
      <c r="O26" s="166" t="s">
        <v>179</v>
      </c>
      <c r="P26" s="166" t="s">
        <v>2132</v>
      </c>
      <c r="Q26" s="166" t="s">
        <v>2133</v>
      </c>
      <c r="R26" s="166" t="s">
        <v>2134</v>
      </c>
      <c r="S26" s="166" t="s">
        <v>2135</v>
      </c>
      <c r="T26" s="166" t="s">
        <v>179</v>
      </c>
      <c r="U26" s="450">
        <v>5000000</v>
      </c>
      <c r="V26" s="166" t="s">
        <v>2045</v>
      </c>
      <c r="W26" s="166" t="s">
        <v>2046</v>
      </c>
      <c r="X26" s="166" t="s">
        <v>2136</v>
      </c>
      <c r="Y26" s="166" t="s">
        <v>179</v>
      </c>
      <c r="Z26" s="390" t="s">
        <v>1892</v>
      </c>
      <c r="AA26" s="390" t="s">
        <v>2109</v>
      </c>
      <c r="AB26" s="390" t="s">
        <v>1990</v>
      </c>
    </row>
    <row r="27" spans="1:28" s="62" customFormat="1" ht="74.25" customHeight="1" x14ac:dyDescent="0.2">
      <c r="A27" s="2835"/>
      <c r="B27" s="166"/>
      <c r="C27" s="166"/>
      <c r="D27" s="167"/>
      <c r="E27" s="166"/>
      <c r="F27" s="166"/>
      <c r="G27" s="389"/>
      <c r="H27" s="389"/>
      <c r="I27" s="389"/>
      <c r="J27" s="166"/>
      <c r="K27" s="390"/>
      <c r="L27" s="166"/>
      <c r="M27" s="166"/>
      <c r="N27" s="166"/>
      <c r="O27" s="166"/>
      <c r="P27" s="166"/>
      <c r="Q27" s="166"/>
      <c r="R27" s="166"/>
      <c r="S27" s="390"/>
      <c r="T27" s="166"/>
      <c r="U27" s="167"/>
      <c r="V27" s="390"/>
      <c r="W27" s="390"/>
      <c r="X27" s="166"/>
      <c r="Y27" s="390"/>
      <c r="Z27" s="390"/>
      <c r="AA27" s="390"/>
      <c r="AB27" s="390"/>
    </row>
    <row r="28" spans="1:28" s="62" customFormat="1" ht="15.75" thickBot="1" x14ac:dyDescent="0.25">
      <c r="A28" s="156"/>
      <c r="B28" s="156"/>
      <c r="C28" s="156"/>
      <c r="D28" s="402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460"/>
      <c r="T28" s="460"/>
      <c r="U28" s="402"/>
      <c r="V28" s="156"/>
      <c r="W28" s="156"/>
      <c r="X28" s="156"/>
      <c r="Y28" s="156"/>
      <c r="Z28" s="156"/>
      <c r="AA28" s="156"/>
      <c r="AB28" s="460"/>
    </row>
    <row r="29" spans="1:28" s="62" customFormat="1" ht="15.75" thickTop="1" x14ac:dyDescent="0.2">
      <c r="A29" s="174" t="s">
        <v>144</v>
      </c>
      <c r="B29" s="176"/>
      <c r="C29" s="176"/>
      <c r="D29" s="173">
        <f>D8+D11+D14+D17+D20+D23+D26</f>
        <v>55000000</v>
      </c>
      <c r="E29" s="176"/>
      <c r="F29" s="176"/>
      <c r="G29" s="176"/>
      <c r="H29" s="176"/>
      <c r="I29" s="176"/>
      <c r="J29" s="176"/>
      <c r="K29" s="394"/>
      <c r="L29" s="176"/>
      <c r="M29" s="176"/>
      <c r="N29" s="176"/>
      <c r="O29" s="176"/>
      <c r="P29" s="176"/>
      <c r="Q29" s="176"/>
      <c r="R29" s="176"/>
      <c r="S29" s="504"/>
      <c r="T29" s="153"/>
      <c r="U29" s="173">
        <f>U8+U11+U14+U17+U20+U23+U26</f>
        <v>55000000</v>
      </c>
      <c r="V29" s="176"/>
      <c r="W29" s="176"/>
      <c r="X29" s="176"/>
      <c r="Y29" s="176"/>
      <c r="Z29" s="176"/>
      <c r="AA29" s="176"/>
      <c r="AB29" s="173">
        <f>AB8+AB11+AB14+AB17+AB20+AB23+AB26</f>
        <v>55000000</v>
      </c>
    </row>
    <row r="30" spans="1:28" s="62" customFormat="1" x14ac:dyDescent="0.2">
      <c r="A30" s="177"/>
      <c r="B30" s="177"/>
      <c r="C30" s="177"/>
      <c r="D30" s="167"/>
      <c r="E30" s="177"/>
      <c r="F30" s="177"/>
      <c r="G30" s="177"/>
      <c r="H30" s="177"/>
      <c r="I30" s="177"/>
      <c r="J30" s="177"/>
      <c r="K30" s="71"/>
      <c r="L30" s="177"/>
      <c r="M30" s="177"/>
      <c r="N30" s="177"/>
      <c r="O30" s="177"/>
      <c r="P30" s="177"/>
      <c r="Q30" s="177"/>
      <c r="R30" s="177"/>
      <c r="S30" s="71"/>
      <c r="T30" s="177"/>
      <c r="U30" s="167"/>
      <c r="V30" s="177"/>
      <c r="W30" s="177"/>
      <c r="X30" s="177"/>
      <c r="Y30" s="177"/>
      <c r="Z30" s="177"/>
      <c r="AA30" s="177"/>
      <c r="AB30" s="167"/>
    </row>
    <row r="31" spans="1:28" s="62" customFormat="1" x14ac:dyDescent="0.2">
      <c r="A31" s="152"/>
      <c r="R31" s="61"/>
      <c r="S31" s="61"/>
      <c r="T31" s="61"/>
    </row>
  </sheetData>
  <mergeCells count="18">
    <mergeCell ref="A1:C1"/>
    <mergeCell ref="A2:B2"/>
    <mergeCell ref="Y3:AB3"/>
    <mergeCell ref="A5:A6"/>
    <mergeCell ref="A8:A9"/>
    <mergeCell ref="N3:R3"/>
    <mergeCell ref="S3:T3"/>
    <mergeCell ref="H2:I3"/>
    <mergeCell ref="F3:G3"/>
    <mergeCell ref="J3:K3"/>
    <mergeCell ref="A20:A21"/>
    <mergeCell ref="A23:A24"/>
    <mergeCell ref="A26:A27"/>
    <mergeCell ref="L3:M3"/>
    <mergeCell ref="U3:X3"/>
    <mergeCell ref="A17:A18"/>
    <mergeCell ref="A14:A15"/>
    <mergeCell ref="A11:A12"/>
  </mergeCells>
  <pageMargins left="0.25" right="0.25" top="0.75" bottom="0.75" header="0.3" footer="0.3"/>
  <pageSetup paperSize="8" scale="36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2"/>
  <sheetViews>
    <sheetView zoomScale="68" zoomScaleNormal="68" workbookViewId="0">
      <selection activeCell="P123" sqref="P123"/>
    </sheetView>
  </sheetViews>
  <sheetFormatPr defaultRowHeight="15" x14ac:dyDescent="0.2"/>
  <cols>
    <col min="1" max="1" width="49.5703125" style="205" customWidth="1"/>
    <col min="2" max="2" width="19.85546875" style="205" customWidth="1"/>
    <col min="3" max="3" width="15.140625" style="205" customWidth="1"/>
    <col min="4" max="4" width="19.5703125" style="205" customWidth="1"/>
    <col min="5" max="5" width="22.28515625" style="205" customWidth="1"/>
    <col min="6" max="6" width="23.28515625" style="205" customWidth="1"/>
    <col min="7" max="7" width="21.42578125" style="205" customWidth="1"/>
    <col min="8" max="8" width="22.140625" style="205" customWidth="1"/>
    <col min="9" max="9" width="14.5703125" style="205" customWidth="1"/>
    <col min="10" max="10" width="23.140625" style="205" customWidth="1"/>
    <col min="11" max="11" width="22.28515625" style="205" customWidth="1"/>
    <col min="12" max="12" width="20.7109375" style="205" customWidth="1"/>
    <col min="13" max="13" width="17" style="205" customWidth="1"/>
    <col min="14" max="14" width="19" style="205" customWidth="1"/>
    <col min="15" max="15" width="16.7109375" style="205" customWidth="1"/>
    <col min="16" max="16" width="19.28515625" style="205" customWidth="1"/>
    <col min="17" max="17" width="21" style="205" customWidth="1"/>
    <col min="18" max="18" width="24.28515625" style="205" customWidth="1"/>
    <col min="19" max="19" width="22.7109375" style="205" customWidth="1"/>
    <col min="20" max="20" width="21.140625" style="205" customWidth="1"/>
    <col min="21" max="21" width="22.42578125" style="205" customWidth="1"/>
    <col min="22" max="22" width="18.85546875" style="205" customWidth="1"/>
    <col min="23" max="23" width="20.5703125" style="205" customWidth="1"/>
    <col min="24" max="24" width="17.7109375" style="205" customWidth="1"/>
    <col min="25" max="25" width="18" style="205" customWidth="1"/>
    <col min="26" max="16384" width="9.140625" style="205"/>
  </cols>
  <sheetData>
    <row r="1" spans="1:21" s="62" customFormat="1" ht="18" x14ac:dyDescent="0.2">
      <c r="A1" s="1924" t="s">
        <v>2186</v>
      </c>
      <c r="B1" s="149"/>
      <c r="U1" s="61"/>
    </row>
    <row r="2" spans="1:21" s="62" customFormat="1" ht="18" x14ac:dyDescent="0.2">
      <c r="A2" s="1929" t="s">
        <v>214</v>
      </c>
      <c r="B2" s="63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0" x14ac:dyDescent="0.25">
      <c r="A3" s="95" t="s">
        <v>2139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559"/>
    </row>
    <row r="4" spans="1:21" s="96" customFormat="1" ht="60.75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735" t="s">
        <v>167</v>
      </c>
      <c r="T4" s="101" t="s">
        <v>168</v>
      </c>
      <c r="U4" s="101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2834" t="s">
        <v>2140</v>
      </c>
      <c r="B8" s="160" t="s">
        <v>2141</v>
      </c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62" customFormat="1" ht="30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 t="s">
        <v>707</v>
      </c>
      <c r="Q10" s="170"/>
      <c r="R10" s="156"/>
      <c r="S10" s="156"/>
      <c r="T10" s="156"/>
      <c r="U10" s="156"/>
    </row>
    <row r="11" spans="1:21" s="62" customFormat="1" x14ac:dyDescent="0.2">
      <c r="A11" s="2836" t="s">
        <v>2142</v>
      </c>
      <c r="B11" s="166"/>
      <c r="C11" s="156" t="s">
        <v>1840</v>
      </c>
      <c r="D11" s="167">
        <v>1800000</v>
      </c>
      <c r="E11" s="166" t="s">
        <v>7</v>
      </c>
      <c r="F11" s="160" t="s">
        <v>2143</v>
      </c>
      <c r="G11" s="166" t="s">
        <v>2042</v>
      </c>
      <c r="H11" s="160" t="s">
        <v>1762</v>
      </c>
      <c r="I11" s="166" t="s">
        <v>179</v>
      </c>
      <c r="J11" s="166" t="s">
        <v>1762</v>
      </c>
      <c r="K11" s="166" t="s">
        <v>1762</v>
      </c>
      <c r="L11" s="166" t="s">
        <v>2144</v>
      </c>
      <c r="M11" s="166" t="s">
        <v>1762</v>
      </c>
      <c r="N11" s="166" t="s">
        <v>179</v>
      </c>
      <c r="O11" s="167">
        <v>1800000</v>
      </c>
      <c r="P11" s="166" t="s">
        <v>179</v>
      </c>
      <c r="Q11" s="166" t="s">
        <v>690</v>
      </c>
      <c r="R11" s="166" t="s">
        <v>690</v>
      </c>
      <c r="S11" s="166" t="s">
        <v>2145</v>
      </c>
      <c r="T11" s="166" t="s">
        <v>1762</v>
      </c>
      <c r="U11" s="166" t="s">
        <v>690</v>
      </c>
    </row>
    <row r="12" spans="1:21" s="62" customFormat="1" x14ac:dyDescent="0.2">
      <c r="A12" s="2904"/>
      <c r="B12" s="166"/>
      <c r="C12" s="156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166"/>
      <c r="T12" s="166"/>
      <c r="U12" s="166"/>
    </row>
    <row r="13" spans="1:21" s="62" customFormat="1" ht="15.75" thickBot="1" x14ac:dyDescent="0.25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ht="15.75" thickTop="1" x14ac:dyDescent="0.2">
      <c r="A14" s="2825" t="s">
        <v>114</v>
      </c>
      <c r="B14" s="166"/>
      <c r="C14" s="167"/>
      <c r="D14" s="167"/>
      <c r="E14" s="166"/>
      <c r="F14" s="160"/>
      <c r="G14" s="166"/>
      <c r="H14" s="160"/>
      <c r="I14" s="166"/>
      <c r="J14" s="166"/>
      <c r="K14" s="166"/>
      <c r="L14" s="166"/>
      <c r="M14" s="166"/>
      <c r="N14" s="166"/>
      <c r="O14" s="167"/>
      <c r="P14" s="166"/>
      <c r="Q14" s="166"/>
      <c r="R14" s="166"/>
      <c r="S14" s="166"/>
      <c r="T14" s="166"/>
      <c r="U14" s="166"/>
    </row>
    <row r="15" spans="1:21" s="62" customFormat="1" x14ac:dyDescent="0.2">
      <c r="A15" s="2842"/>
      <c r="B15" s="160"/>
      <c r="C15" s="380"/>
      <c r="D15" s="380"/>
      <c r="E15" s="160"/>
      <c r="F15" s="160" t="s">
        <v>170</v>
      </c>
      <c r="G15" s="160"/>
      <c r="H15" s="160" t="s">
        <v>171</v>
      </c>
      <c r="I15" s="160" t="s">
        <v>116</v>
      </c>
      <c r="J15" s="160" t="s">
        <v>117</v>
      </c>
      <c r="K15" s="231" t="s">
        <v>1705</v>
      </c>
      <c r="L15" s="231" t="s">
        <v>173</v>
      </c>
      <c r="M15" s="231" t="s">
        <v>171</v>
      </c>
      <c r="N15" s="231" t="s">
        <v>116</v>
      </c>
      <c r="O15" s="380"/>
      <c r="P15" s="231" t="s">
        <v>117</v>
      </c>
      <c r="Q15" s="231" t="s">
        <v>116</v>
      </c>
      <c r="R15" s="231" t="s">
        <v>693</v>
      </c>
      <c r="S15" s="160"/>
      <c r="T15" s="160"/>
      <c r="U15" s="160"/>
    </row>
    <row r="16" spans="1:21" s="62" customFormat="1" ht="15.75" thickBot="1" x14ac:dyDescent="0.25">
      <c r="A16" s="500" t="s">
        <v>121</v>
      </c>
      <c r="B16" s="166"/>
      <c r="C16" s="167"/>
      <c r="D16" s="167"/>
      <c r="E16" s="166"/>
      <c r="F16" s="160" t="s">
        <v>175</v>
      </c>
      <c r="G16" s="166"/>
      <c r="H16" s="160"/>
      <c r="I16" s="166"/>
      <c r="J16" s="166"/>
      <c r="K16" s="166"/>
      <c r="L16" s="166"/>
      <c r="M16" s="166"/>
      <c r="N16" s="166"/>
      <c r="O16" s="167"/>
      <c r="P16" s="166"/>
      <c r="Q16" s="166"/>
      <c r="R16" s="166"/>
      <c r="S16" s="160"/>
      <c r="T16" s="160"/>
      <c r="U16" s="160"/>
    </row>
    <row r="17" spans="1:21" s="62" customFormat="1" ht="15.75" thickBot="1" x14ac:dyDescent="0.25">
      <c r="A17" s="2834" t="s">
        <v>2146</v>
      </c>
      <c r="B17" s="460"/>
      <c r="C17" s="402"/>
      <c r="D17" s="402"/>
      <c r="E17" s="460"/>
      <c r="F17" s="460"/>
      <c r="G17" s="460"/>
      <c r="H17" s="460"/>
      <c r="I17" s="460"/>
      <c r="J17" s="461"/>
      <c r="K17" s="461"/>
      <c r="L17" s="460"/>
      <c r="M17" s="460"/>
      <c r="N17" s="460"/>
      <c r="O17" s="402"/>
      <c r="P17" s="460"/>
      <c r="Q17" s="460"/>
      <c r="R17" s="460"/>
      <c r="S17" s="460"/>
      <c r="T17" s="460"/>
      <c r="U17" s="460"/>
    </row>
    <row r="18" spans="1:21" s="62" customFormat="1" x14ac:dyDescent="0.2">
      <c r="A18" s="2904"/>
      <c r="B18" s="160" t="s">
        <v>2147</v>
      </c>
      <c r="C18" s="380"/>
      <c r="D18" s="38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380"/>
      <c r="P18" s="160"/>
      <c r="Q18" s="160"/>
      <c r="R18" s="160"/>
      <c r="S18" s="160"/>
      <c r="T18" s="160"/>
      <c r="U18" s="160"/>
    </row>
    <row r="19" spans="1:21" s="62" customFormat="1" x14ac:dyDescent="0.2">
      <c r="A19" s="156"/>
      <c r="B19" s="166"/>
      <c r="C19" s="167"/>
      <c r="D19" s="167"/>
      <c r="E19" s="166"/>
      <c r="F19" s="160"/>
      <c r="G19" s="166"/>
      <c r="H19" s="160"/>
      <c r="I19" s="166"/>
      <c r="J19" s="166"/>
      <c r="K19" s="166"/>
      <c r="L19" s="166"/>
      <c r="M19" s="166"/>
      <c r="N19" s="166"/>
      <c r="O19" s="167"/>
      <c r="P19" s="166"/>
      <c r="Q19" s="166"/>
      <c r="R19" s="166"/>
      <c r="S19" s="166"/>
      <c r="T19" s="166"/>
      <c r="U19" s="166"/>
    </row>
    <row r="20" spans="1:21" s="62" customFormat="1" ht="30" x14ac:dyDescent="0.2">
      <c r="A20" s="2836" t="s">
        <v>2148</v>
      </c>
      <c r="B20" s="156"/>
      <c r="C20" s="158"/>
      <c r="D20" s="158"/>
      <c r="E20" s="156"/>
      <c r="F20" s="156"/>
      <c r="G20" s="156"/>
      <c r="H20" s="156"/>
      <c r="I20" s="156"/>
      <c r="J20" s="169"/>
      <c r="K20" s="169"/>
      <c r="L20" s="156"/>
      <c r="M20" s="156"/>
      <c r="N20" s="156"/>
      <c r="O20" s="158"/>
      <c r="P20" s="170" t="s">
        <v>707</v>
      </c>
      <c r="Q20" s="170"/>
      <c r="R20" s="156"/>
      <c r="S20" s="156"/>
      <c r="T20" s="156"/>
      <c r="U20" s="156"/>
    </row>
    <row r="21" spans="1:21" s="62" customFormat="1" x14ac:dyDescent="0.2">
      <c r="A21" s="2904"/>
      <c r="B21" s="166"/>
      <c r="C21" s="166" t="s">
        <v>1856</v>
      </c>
      <c r="D21" s="167">
        <v>3600000</v>
      </c>
      <c r="E21" s="166"/>
      <c r="F21" s="160" t="s">
        <v>1711</v>
      </c>
      <c r="G21" s="166" t="s">
        <v>2149</v>
      </c>
      <c r="H21" s="160" t="s">
        <v>1762</v>
      </c>
      <c r="I21" s="166" t="s">
        <v>179</v>
      </c>
      <c r="J21" s="166" t="s">
        <v>1762</v>
      </c>
      <c r="K21" s="166" t="s">
        <v>1762</v>
      </c>
      <c r="L21" s="166" t="s">
        <v>2144</v>
      </c>
      <c r="M21" s="166" t="s">
        <v>1762</v>
      </c>
      <c r="N21" s="166" t="s">
        <v>179</v>
      </c>
      <c r="O21" s="167">
        <v>3600000</v>
      </c>
      <c r="P21" s="166" t="s">
        <v>179</v>
      </c>
      <c r="Q21" s="166" t="s">
        <v>690</v>
      </c>
      <c r="R21" s="166" t="s">
        <v>690</v>
      </c>
      <c r="S21" s="166" t="s">
        <v>2145</v>
      </c>
      <c r="T21" s="166" t="s">
        <v>688</v>
      </c>
      <c r="U21" s="166" t="s">
        <v>690</v>
      </c>
    </row>
    <row r="22" spans="1:21" s="62" customFormat="1" x14ac:dyDescent="0.2">
      <c r="A22" s="156"/>
      <c r="B22" s="166"/>
      <c r="C22" s="166"/>
      <c r="D22" s="167"/>
      <c r="E22" s="166"/>
      <c r="F22" s="160"/>
      <c r="G22" s="166"/>
      <c r="H22" s="160"/>
      <c r="I22" s="166"/>
      <c r="J22" s="166"/>
      <c r="K22" s="166"/>
      <c r="L22" s="166"/>
      <c r="M22" s="166"/>
      <c r="N22" s="166"/>
      <c r="O22" s="167"/>
      <c r="P22" s="166"/>
      <c r="Q22" s="166"/>
      <c r="R22" s="166"/>
      <c r="S22" s="166"/>
      <c r="T22" s="166"/>
      <c r="U22" s="166"/>
    </row>
    <row r="23" spans="1:21" s="62" customFormat="1" x14ac:dyDescent="0.2">
      <c r="A23" s="2836" t="s">
        <v>2150</v>
      </c>
      <c r="B23" s="156"/>
      <c r="C23" s="158"/>
      <c r="D23" s="158"/>
      <c r="E23" s="156"/>
      <c r="F23" s="156"/>
      <c r="G23" s="156"/>
      <c r="H23" s="156"/>
      <c r="I23" s="156"/>
      <c r="J23" s="169"/>
      <c r="K23" s="169"/>
      <c r="L23" s="156"/>
      <c r="M23" s="156"/>
      <c r="N23" s="156"/>
      <c r="O23" s="158"/>
      <c r="P23" s="156"/>
      <c r="Q23" s="156"/>
      <c r="R23" s="156"/>
      <c r="S23" s="156"/>
      <c r="T23" s="156"/>
      <c r="U23" s="156"/>
    </row>
    <row r="24" spans="1:21" s="62" customFormat="1" x14ac:dyDescent="0.2">
      <c r="A24" s="2904"/>
      <c r="B24" s="166"/>
      <c r="C24" s="166" t="s">
        <v>1859</v>
      </c>
      <c r="D24" s="167">
        <v>2200000</v>
      </c>
      <c r="E24" s="166"/>
      <c r="F24" s="160" t="s">
        <v>1711</v>
      </c>
      <c r="G24" s="166" t="s">
        <v>2149</v>
      </c>
      <c r="H24" s="160" t="s">
        <v>1762</v>
      </c>
      <c r="I24" s="166" t="s">
        <v>179</v>
      </c>
      <c r="J24" s="166" t="s">
        <v>1762</v>
      </c>
      <c r="K24" s="166" t="s">
        <v>1762</v>
      </c>
      <c r="L24" s="166" t="s">
        <v>2144</v>
      </c>
      <c r="M24" s="166" t="s">
        <v>1762</v>
      </c>
      <c r="N24" s="166" t="s">
        <v>179</v>
      </c>
      <c r="O24" s="167">
        <v>2200000</v>
      </c>
      <c r="P24" s="166" t="s">
        <v>179</v>
      </c>
      <c r="Q24" s="166" t="s">
        <v>690</v>
      </c>
      <c r="R24" s="166" t="s">
        <v>690</v>
      </c>
      <c r="S24" s="166" t="s">
        <v>2145</v>
      </c>
      <c r="T24" s="166" t="s">
        <v>688</v>
      </c>
      <c r="U24" s="166" t="s">
        <v>690</v>
      </c>
    </row>
    <row r="25" spans="1:21" s="62" customFormat="1" x14ac:dyDescent="0.2">
      <c r="A25" s="156"/>
      <c r="B25" s="166"/>
      <c r="C25" s="167"/>
      <c r="D25" s="167"/>
      <c r="E25" s="166"/>
      <c r="F25" s="160"/>
      <c r="G25" s="166"/>
      <c r="H25" s="160"/>
      <c r="I25" s="166"/>
      <c r="J25" s="166"/>
      <c r="K25" s="166"/>
      <c r="L25" s="166"/>
      <c r="M25" s="166"/>
      <c r="N25" s="166"/>
      <c r="O25" s="167"/>
      <c r="P25" s="166"/>
      <c r="Q25" s="166"/>
      <c r="R25" s="166"/>
      <c r="S25" s="166"/>
      <c r="T25" s="166"/>
      <c r="U25" s="166"/>
    </row>
    <row r="26" spans="1:21" s="62" customFormat="1" x14ac:dyDescent="0.2">
      <c r="A26" s="2836" t="s">
        <v>2151</v>
      </c>
      <c r="B26" s="156"/>
      <c r="C26" s="158"/>
      <c r="D26" s="158"/>
      <c r="E26" s="156"/>
      <c r="F26" s="156"/>
      <c r="G26" s="156"/>
      <c r="H26" s="156"/>
      <c r="I26" s="156"/>
      <c r="J26" s="169"/>
      <c r="K26" s="169"/>
      <c r="L26" s="156"/>
      <c r="M26" s="156"/>
      <c r="N26" s="156"/>
      <c r="O26" s="158"/>
      <c r="P26" s="156"/>
      <c r="Q26" s="156"/>
      <c r="R26" s="156"/>
      <c r="S26" s="156"/>
      <c r="T26" s="156"/>
      <c r="U26" s="156"/>
    </row>
    <row r="27" spans="1:21" s="62" customFormat="1" x14ac:dyDescent="0.2">
      <c r="A27" s="2904"/>
      <c r="B27" s="166"/>
      <c r="C27" s="166" t="s">
        <v>1862</v>
      </c>
      <c r="D27" s="1030">
        <v>4100000</v>
      </c>
      <c r="E27" s="166"/>
      <c r="F27" s="160" t="s">
        <v>1711</v>
      </c>
      <c r="G27" s="166" t="s">
        <v>2149</v>
      </c>
      <c r="H27" s="160" t="s">
        <v>1762</v>
      </c>
      <c r="I27" s="166" t="s">
        <v>179</v>
      </c>
      <c r="J27" s="166" t="s">
        <v>1762</v>
      </c>
      <c r="K27" s="166" t="s">
        <v>1762</v>
      </c>
      <c r="L27" s="166" t="s">
        <v>2144</v>
      </c>
      <c r="M27" s="166" t="s">
        <v>1762</v>
      </c>
      <c r="N27" s="166" t="s">
        <v>179</v>
      </c>
      <c r="O27" s="1030">
        <v>4100000</v>
      </c>
      <c r="P27" s="166" t="s">
        <v>179</v>
      </c>
      <c r="Q27" s="166" t="s">
        <v>690</v>
      </c>
      <c r="R27" s="166" t="s">
        <v>690</v>
      </c>
      <c r="S27" s="166" t="s">
        <v>2145</v>
      </c>
      <c r="T27" s="166" t="s">
        <v>688</v>
      </c>
      <c r="U27" s="166" t="s">
        <v>690</v>
      </c>
    </row>
    <row r="28" spans="1:21" s="62" customFormat="1" ht="15.75" thickBot="1" x14ac:dyDescent="0.25">
      <c r="A28" s="407"/>
      <c r="B28" s="166"/>
      <c r="C28" s="167"/>
      <c r="D28" s="167"/>
      <c r="E28" s="166"/>
      <c r="F28" s="160"/>
      <c r="G28" s="166"/>
      <c r="H28" s="160"/>
      <c r="I28" s="166"/>
      <c r="J28" s="166"/>
      <c r="K28" s="166"/>
      <c r="L28" s="166"/>
      <c r="M28" s="166"/>
      <c r="N28" s="166"/>
      <c r="O28" s="167"/>
      <c r="P28" s="166"/>
      <c r="Q28" s="166"/>
      <c r="R28" s="166"/>
      <c r="S28" s="166"/>
      <c r="T28" s="166"/>
      <c r="U28" s="166"/>
    </row>
    <row r="29" spans="1:21" s="62" customFormat="1" ht="16.5" thickTop="1" thickBot="1" x14ac:dyDescent="0.25">
      <c r="A29" s="1031"/>
      <c r="B29" s="194"/>
      <c r="C29" s="1017"/>
      <c r="E29" s="194"/>
      <c r="F29" s="160"/>
      <c r="G29" s="194"/>
      <c r="H29" s="160"/>
      <c r="I29" s="194"/>
      <c r="J29" s="194"/>
      <c r="K29" s="194"/>
      <c r="L29" s="194"/>
      <c r="M29" s="194"/>
      <c r="N29" s="194"/>
      <c r="O29" s="1017"/>
      <c r="P29" s="194"/>
      <c r="Q29" s="194"/>
      <c r="R29" s="194"/>
      <c r="S29" s="194"/>
      <c r="T29" s="194"/>
      <c r="U29" s="194"/>
    </row>
    <row r="30" spans="1:21" s="62" customFormat="1" ht="16.5" thickTop="1" thickBot="1" x14ac:dyDescent="0.25">
      <c r="A30" s="174" t="s">
        <v>144</v>
      </c>
      <c r="B30" s="194"/>
      <c r="C30" s="408"/>
      <c r="D30" s="1032">
        <f>SUM(D11:D28)</f>
        <v>11700000</v>
      </c>
      <c r="E30" s="503"/>
      <c r="F30" s="160"/>
      <c r="G30" s="194"/>
      <c r="H30" s="160"/>
      <c r="I30" s="194"/>
      <c r="J30" s="194"/>
      <c r="K30" s="194"/>
      <c r="L30" s="194"/>
      <c r="M30" s="194"/>
      <c r="N30" s="194"/>
      <c r="O30" s="1017"/>
      <c r="P30" s="194"/>
      <c r="Q30" s="194"/>
      <c r="R30" s="194"/>
      <c r="S30" s="194"/>
      <c r="T30" s="194"/>
      <c r="U30" s="194"/>
    </row>
    <row r="31" spans="1:21" s="62" customFormat="1" ht="15.75" thickTop="1" x14ac:dyDescent="0.2">
      <c r="A31" s="1033"/>
      <c r="B31" s="194"/>
      <c r="C31" s="195"/>
      <c r="D31" s="1034"/>
      <c r="E31" s="196"/>
      <c r="F31" s="403"/>
      <c r="G31" s="194"/>
      <c r="H31" s="403"/>
      <c r="I31" s="194"/>
      <c r="J31" s="194"/>
      <c r="K31" s="194"/>
      <c r="L31" s="194"/>
      <c r="M31" s="194"/>
      <c r="N31" s="194"/>
      <c r="O31" s="1017"/>
      <c r="P31" s="194"/>
      <c r="Q31" s="194"/>
      <c r="R31" s="194"/>
      <c r="S31" s="194"/>
      <c r="T31" s="194"/>
      <c r="U31" s="194"/>
    </row>
    <row r="32" spans="1:21" s="61" customFormat="1" x14ac:dyDescent="0.2">
      <c r="A32" s="198"/>
      <c r="B32" s="196"/>
      <c r="C32" s="195"/>
      <c r="D32" s="199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5"/>
      <c r="P32" s="196"/>
      <c r="Q32" s="196"/>
      <c r="R32" s="196"/>
      <c r="S32" s="196"/>
      <c r="T32" s="196"/>
      <c r="U32" s="196"/>
    </row>
    <row r="33" spans="1:22" s="62" customFormat="1" x14ac:dyDescent="0.2">
      <c r="A33" s="468" t="s">
        <v>4336</v>
      </c>
      <c r="B33" s="200"/>
      <c r="C33" s="152"/>
      <c r="D33" s="152"/>
      <c r="E33" s="152"/>
      <c r="T33" s="61"/>
    </row>
    <row r="34" spans="1:22" s="62" customFormat="1" x14ac:dyDescent="0.2">
      <c r="A34" s="456" t="s">
        <v>4337</v>
      </c>
      <c r="B34" s="201"/>
      <c r="I34" s="2845" t="s">
        <v>147</v>
      </c>
      <c r="J34" s="2846"/>
      <c r="K34" s="76" t="s">
        <v>509</v>
      </c>
      <c r="L34" s="70"/>
      <c r="M34" s="71"/>
      <c r="T34" s="61"/>
    </row>
    <row r="35" spans="1:22" s="62" customFormat="1" ht="30" x14ac:dyDescent="0.2">
      <c r="A35" s="95" t="s">
        <v>4335</v>
      </c>
      <c r="B35" s="65"/>
      <c r="C35" s="2909" t="s">
        <v>149</v>
      </c>
      <c r="D35" s="2902"/>
      <c r="E35" s="2902"/>
      <c r="F35" s="2902"/>
      <c r="G35" s="2903"/>
      <c r="H35" s="96"/>
      <c r="I35" s="2847"/>
      <c r="J35" s="2848"/>
      <c r="K35" s="101" t="s">
        <v>150</v>
      </c>
      <c r="L35" s="2902" t="s">
        <v>151</v>
      </c>
      <c r="M35" s="2903"/>
      <c r="N35" s="2909" t="s">
        <v>152</v>
      </c>
      <c r="O35" s="2903"/>
      <c r="P35" s="2909" t="s">
        <v>84</v>
      </c>
      <c r="Q35" s="2902"/>
      <c r="R35" s="2902"/>
      <c r="S35" s="2902"/>
      <c r="T35" s="493"/>
      <c r="U35" s="558" t="s">
        <v>85</v>
      </c>
      <c r="V35" s="559"/>
    </row>
    <row r="36" spans="1:22" s="62" customFormat="1" ht="45.75" thickBot="1" x14ac:dyDescent="0.25">
      <c r="A36" s="470" t="s">
        <v>512</v>
      </c>
      <c r="B36" s="453" t="s">
        <v>153</v>
      </c>
      <c r="C36" s="453" t="s">
        <v>154</v>
      </c>
      <c r="D36" s="453" t="s">
        <v>155</v>
      </c>
      <c r="E36" s="453" t="s">
        <v>156</v>
      </c>
      <c r="F36" s="453" t="s">
        <v>220</v>
      </c>
      <c r="G36" s="451" t="s">
        <v>483</v>
      </c>
      <c r="H36" s="453" t="s">
        <v>91</v>
      </c>
      <c r="I36" s="437" t="s">
        <v>92</v>
      </c>
      <c r="J36" s="437" t="s">
        <v>685</v>
      </c>
      <c r="K36" s="453" t="s">
        <v>159</v>
      </c>
      <c r="L36" s="453" t="s">
        <v>160</v>
      </c>
      <c r="M36" s="453" t="s">
        <v>161</v>
      </c>
      <c r="N36" s="453" t="s">
        <v>162</v>
      </c>
      <c r="O36" s="437" t="s">
        <v>685</v>
      </c>
      <c r="P36" s="437" t="s">
        <v>4325</v>
      </c>
      <c r="Q36" s="437" t="s">
        <v>104</v>
      </c>
      <c r="R36" s="437" t="s">
        <v>165</v>
      </c>
      <c r="S36" s="457" t="s">
        <v>166</v>
      </c>
      <c r="T36" s="735" t="s">
        <v>167</v>
      </c>
      <c r="U36" s="101" t="s">
        <v>168</v>
      </c>
      <c r="V36" s="101" t="s">
        <v>169</v>
      </c>
    </row>
    <row r="37" spans="1:22" s="62" customFormat="1" ht="15.75" thickTop="1" x14ac:dyDescent="0.2">
      <c r="A37" s="2825" t="s">
        <v>114</v>
      </c>
      <c r="B37" s="160"/>
      <c r="C37" s="380"/>
      <c r="D37" s="380"/>
      <c r="E37" s="160"/>
      <c r="F37" s="160" t="s">
        <v>170</v>
      </c>
      <c r="G37" s="160"/>
      <c r="H37" s="165" t="s">
        <v>27</v>
      </c>
      <c r="I37" s="160" t="s">
        <v>171</v>
      </c>
      <c r="J37" s="160" t="s">
        <v>116</v>
      </c>
      <c r="K37" s="160" t="s">
        <v>117</v>
      </c>
      <c r="L37" s="231" t="s">
        <v>1705</v>
      </c>
      <c r="M37" s="231" t="s">
        <v>173</v>
      </c>
      <c r="N37" s="231" t="s">
        <v>171</v>
      </c>
      <c r="O37" s="231" t="s">
        <v>116</v>
      </c>
      <c r="P37" s="380"/>
      <c r="Q37" s="231" t="s">
        <v>117</v>
      </c>
      <c r="R37" s="231" t="s">
        <v>116</v>
      </c>
      <c r="S37" s="231" t="s">
        <v>693</v>
      </c>
      <c r="T37" s="160"/>
      <c r="U37" s="160"/>
      <c r="V37" s="160"/>
    </row>
    <row r="38" spans="1:22" s="62" customFormat="1" x14ac:dyDescent="0.2">
      <c r="A38" s="2842"/>
      <c r="B38" s="166"/>
      <c r="C38" s="167"/>
      <c r="D38" s="167"/>
      <c r="E38" s="166"/>
      <c r="F38" s="160" t="s">
        <v>175</v>
      </c>
      <c r="G38" s="166"/>
      <c r="H38" s="168" t="s">
        <v>31</v>
      </c>
      <c r="I38" s="160"/>
      <c r="J38" s="166"/>
      <c r="K38" s="166"/>
      <c r="L38" s="166"/>
      <c r="M38" s="166"/>
      <c r="N38" s="166"/>
      <c r="O38" s="166"/>
      <c r="P38" s="167"/>
      <c r="Q38" s="166"/>
      <c r="R38" s="166"/>
      <c r="S38" s="166"/>
      <c r="T38" s="160"/>
      <c r="U38" s="160"/>
      <c r="V38" s="160"/>
    </row>
    <row r="39" spans="1:22" s="62" customFormat="1" ht="15.75" thickBot="1" x14ac:dyDescent="0.25">
      <c r="A39" s="500" t="s">
        <v>121</v>
      </c>
      <c r="B39" s="460"/>
      <c r="C39" s="402"/>
      <c r="D39" s="402"/>
      <c r="E39" s="460"/>
      <c r="F39" s="460"/>
      <c r="G39" s="460"/>
      <c r="H39" s="460"/>
      <c r="I39" s="460"/>
      <c r="J39" s="460"/>
      <c r="K39" s="461"/>
      <c r="L39" s="461"/>
      <c r="M39" s="460"/>
      <c r="N39" s="460"/>
      <c r="O39" s="460"/>
      <c r="P39" s="402"/>
      <c r="Q39" s="460"/>
      <c r="R39" s="460"/>
      <c r="S39" s="460"/>
      <c r="T39" s="460"/>
      <c r="U39" s="460"/>
      <c r="V39" s="460"/>
    </row>
    <row r="40" spans="1:22" s="62" customFormat="1" x14ac:dyDescent="0.2">
      <c r="A40" s="3225" t="s">
        <v>2152</v>
      </c>
      <c r="B40" s="62" t="s">
        <v>2153</v>
      </c>
      <c r="C40" s="380"/>
      <c r="D40" s="380"/>
      <c r="E40" s="160"/>
      <c r="F40" s="160"/>
      <c r="G40" s="160"/>
      <c r="H40" s="165" t="s">
        <v>27</v>
      </c>
      <c r="I40" s="160"/>
      <c r="J40" s="160"/>
      <c r="K40" s="160"/>
      <c r="L40" s="160"/>
      <c r="M40" s="160"/>
      <c r="N40" s="160"/>
      <c r="O40" s="160"/>
      <c r="P40" s="380"/>
      <c r="Q40" s="160"/>
      <c r="R40" s="160"/>
      <c r="S40" s="160"/>
      <c r="T40" s="160"/>
      <c r="U40" s="160"/>
      <c r="V40" s="160"/>
    </row>
    <row r="41" spans="1:22" s="62" customFormat="1" x14ac:dyDescent="0.2">
      <c r="A41" s="2904"/>
      <c r="B41" s="160"/>
      <c r="C41" s="167"/>
      <c r="D41" s="167"/>
      <c r="E41" s="166"/>
      <c r="F41" s="160"/>
      <c r="G41" s="166"/>
      <c r="H41" s="168" t="s">
        <v>31</v>
      </c>
      <c r="I41" s="160"/>
      <c r="J41" s="166"/>
      <c r="K41" s="166"/>
      <c r="L41" s="166"/>
      <c r="M41" s="166"/>
      <c r="N41" s="166"/>
      <c r="O41" s="166"/>
      <c r="P41" s="167"/>
      <c r="Q41" s="166"/>
      <c r="R41" s="166"/>
      <c r="S41" s="166"/>
      <c r="T41" s="166"/>
      <c r="U41" s="166"/>
      <c r="V41" s="166"/>
    </row>
    <row r="42" spans="1:22" s="62" customFormat="1" ht="30" x14ac:dyDescent="0.2">
      <c r="A42" s="156"/>
      <c r="B42" s="156"/>
      <c r="C42" s="158"/>
      <c r="D42" s="158"/>
      <c r="E42" s="156"/>
      <c r="F42" s="156"/>
      <c r="G42" s="156"/>
      <c r="H42" s="156"/>
      <c r="I42" s="156"/>
      <c r="J42" s="156"/>
      <c r="K42" s="169"/>
      <c r="L42" s="169"/>
      <c r="M42" s="156"/>
      <c r="N42" s="156"/>
      <c r="O42" s="156"/>
      <c r="P42" s="158"/>
      <c r="Q42" s="170" t="s">
        <v>707</v>
      </c>
      <c r="R42" s="170"/>
      <c r="S42" s="156"/>
      <c r="T42" s="156"/>
      <c r="U42" s="156"/>
      <c r="V42" s="156"/>
    </row>
    <row r="43" spans="1:22" s="62" customFormat="1" x14ac:dyDescent="0.2">
      <c r="A43" s="2836" t="s">
        <v>4159</v>
      </c>
      <c r="B43" s="160"/>
      <c r="C43" s="167" t="s">
        <v>2154</v>
      </c>
      <c r="D43" s="167" t="s">
        <v>2155</v>
      </c>
      <c r="E43" s="166" t="s">
        <v>2156</v>
      </c>
      <c r="F43" s="160" t="s">
        <v>2157</v>
      </c>
      <c r="G43" s="166" t="s">
        <v>2157</v>
      </c>
      <c r="H43" s="168" t="s">
        <v>27</v>
      </c>
      <c r="I43" s="160" t="s">
        <v>2088</v>
      </c>
      <c r="J43" s="166" t="s">
        <v>2158</v>
      </c>
      <c r="K43" s="166" t="s">
        <v>2131</v>
      </c>
      <c r="L43" s="166" t="s">
        <v>2132</v>
      </c>
      <c r="M43" s="166" t="s">
        <v>1718</v>
      </c>
      <c r="N43" s="166" t="s">
        <v>1756</v>
      </c>
      <c r="O43" s="166" t="s">
        <v>2158</v>
      </c>
      <c r="P43" s="167" t="s">
        <v>2155</v>
      </c>
      <c r="Q43" s="166" t="s">
        <v>2158</v>
      </c>
      <c r="R43" s="166" t="s">
        <v>2159</v>
      </c>
      <c r="S43" s="166" t="s">
        <v>2160</v>
      </c>
      <c r="T43" s="166" t="s">
        <v>2158</v>
      </c>
      <c r="U43" s="166" t="s">
        <v>1836</v>
      </c>
      <c r="V43" s="166" t="s">
        <v>1891</v>
      </c>
    </row>
    <row r="44" spans="1:22" s="62" customFormat="1" x14ac:dyDescent="0.2">
      <c r="A44" s="2904"/>
      <c r="B44" s="166"/>
      <c r="C44" s="167"/>
      <c r="D44" s="167"/>
      <c r="E44" s="166"/>
      <c r="F44" s="160"/>
      <c r="G44" s="166"/>
      <c r="H44" s="168" t="s">
        <v>31</v>
      </c>
      <c r="I44" s="160"/>
      <c r="J44" s="166"/>
      <c r="K44" s="166"/>
      <c r="L44" s="166"/>
      <c r="M44" s="166"/>
      <c r="N44" s="166"/>
      <c r="O44" s="166"/>
      <c r="P44" s="167"/>
      <c r="Q44" s="166"/>
      <c r="R44" s="166"/>
      <c r="S44" s="166"/>
      <c r="T44" s="166"/>
      <c r="U44" s="166"/>
      <c r="V44" s="166"/>
    </row>
    <row r="45" spans="1:22" s="62" customFormat="1" x14ac:dyDescent="0.2">
      <c r="A45" s="156"/>
      <c r="B45" s="156"/>
      <c r="C45" s="158"/>
      <c r="D45" s="158"/>
      <c r="E45" s="156"/>
      <c r="F45" s="156"/>
      <c r="G45" s="156"/>
      <c r="H45" s="156"/>
      <c r="I45" s="156"/>
      <c r="J45" s="156"/>
      <c r="K45" s="169"/>
      <c r="L45" s="169"/>
      <c r="M45" s="156"/>
      <c r="N45" s="156"/>
      <c r="O45" s="156"/>
      <c r="P45" s="158"/>
      <c r="Q45" s="156"/>
      <c r="R45" s="156"/>
      <c r="S45" s="156"/>
      <c r="T45" s="156"/>
      <c r="U45" s="156"/>
      <c r="V45" s="156"/>
    </row>
    <row r="46" spans="1:22" s="62" customFormat="1" x14ac:dyDescent="0.2">
      <c r="A46" s="2836" t="s">
        <v>2161</v>
      </c>
      <c r="B46" s="160"/>
      <c r="C46" s="167" t="s">
        <v>2162</v>
      </c>
      <c r="D46" s="167" t="s">
        <v>2155</v>
      </c>
      <c r="E46" s="166" t="s">
        <v>2156</v>
      </c>
      <c r="F46" s="160" t="s">
        <v>2157</v>
      </c>
      <c r="G46" s="166" t="s">
        <v>2157</v>
      </c>
      <c r="H46" s="168" t="s">
        <v>27</v>
      </c>
      <c r="I46" s="160" t="s">
        <v>2088</v>
      </c>
      <c r="J46" s="166" t="s">
        <v>2158</v>
      </c>
      <c r="K46" s="166" t="s">
        <v>2131</v>
      </c>
      <c r="L46" s="166" t="s">
        <v>2132</v>
      </c>
      <c r="M46" s="166" t="s">
        <v>1718</v>
      </c>
      <c r="N46" s="166" t="s">
        <v>1756</v>
      </c>
      <c r="O46" s="166" t="s">
        <v>2158</v>
      </c>
      <c r="P46" s="167" t="s">
        <v>2155</v>
      </c>
      <c r="Q46" s="166" t="s">
        <v>2158</v>
      </c>
      <c r="R46" s="166" t="s">
        <v>2159</v>
      </c>
      <c r="S46" s="166" t="s">
        <v>2160</v>
      </c>
      <c r="T46" s="166" t="s">
        <v>2158</v>
      </c>
      <c r="U46" s="166" t="s">
        <v>1836</v>
      </c>
      <c r="V46" s="166" t="s">
        <v>1891</v>
      </c>
    </row>
    <row r="47" spans="1:22" s="62" customFormat="1" x14ac:dyDescent="0.2">
      <c r="A47" s="2904"/>
      <c r="B47" s="166"/>
      <c r="C47" s="167"/>
      <c r="D47" s="167"/>
      <c r="E47" s="166"/>
      <c r="F47" s="160"/>
      <c r="G47" s="166"/>
      <c r="H47" s="168" t="s">
        <v>31</v>
      </c>
      <c r="I47" s="160"/>
      <c r="J47" s="166"/>
      <c r="K47" s="166"/>
      <c r="L47" s="166"/>
      <c r="M47" s="166"/>
      <c r="N47" s="166"/>
      <c r="O47" s="166"/>
      <c r="P47" s="167"/>
      <c r="Q47" s="166"/>
      <c r="R47" s="166"/>
      <c r="S47" s="166"/>
      <c r="T47" s="166"/>
      <c r="U47" s="166"/>
      <c r="V47" s="166"/>
    </row>
    <row r="48" spans="1:22" s="62" customFormat="1" x14ac:dyDescent="0.2">
      <c r="A48" s="156"/>
      <c r="B48" s="156"/>
      <c r="C48" s="158"/>
      <c r="D48" s="158"/>
      <c r="E48" s="156"/>
      <c r="F48" s="156"/>
      <c r="G48" s="156"/>
      <c r="H48" s="156"/>
      <c r="I48" s="156"/>
      <c r="J48" s="156"/>
      <c r="K48" s="169"/>
      <c r="L48" s="169"/>
      <c r="M48" s="156"/>
      <c r="N48" s="156"/>
      <c r="O48" s="156"/>
      <c r="P48" s="158"/>
      <c r="Q48" s="156"/>
      <c r="R48" s="156"/>
      <c r="S48" s="156"/>
      <c r="T48" s="156"/>
      <c r="U48" s="156"/>
      <c r="V48" s="156"/>
    </row>
    <row r="49" spans="1:22" s="62" customFormat="1" x14ac:dyDescent="0.2">
      <c r="A49" s="2836"/>
      <c r="B49" s="166"/>
      <c r="C49" s="167"/>
      <c r="D49" s="167"/>
      <c r="E49" s="166"/>
      <c r="F49" s="160"/>
      <c r="G49" s="166"/>
      <c r="H49" s="168" t="s">
        <v>27</v>
      </c>
      <c r="I49" s="160"/>
      <c r="J49" s="166"/>
      <c r="K49" s="166"/>
      <c r="L49" s="166"/>
      <c r="M49" s="166"/>
      <c r="N49" s="166"/>
      <c r="O49" s="166"/>
      <c r="P49" s="167"/>
      <c r="Q49" s="166"/>
      <c r="R49" s="166"/>
      <c r="S49" s="166"/>
      <c r="T49" s="166"/>
      <c r="U49" s="166"/>
      <c r="V49" s="166"/>
    </row>
    <row r="50" spans="1:22" s="62" customFormat="1" x14ac:dyDescent="0.2">
      <c r="A50" s="2904"/>
      <c r="B50" s="166"/>
      <c r="C50" s="167"/>
      <c r="D50" s="167"/>
      <c r="E50" s="166"/>
      <c r="F50" s="160"/>
      <c r="G50" s="166"/>
      <c r="H50" s="168" t="s">
        <v>31</v>
      </c>
      <c r="I50" s="160"/>
      <c r="J50" s="166"/>
      <c r="K50" s="166"/>
      <c r="L50" s="166"/>
      <c r="M50" s="166"/>
      <c r="N50" s="166"/>
      <c r="O50" s="166"/>
      <c r="P50" s="167"/>
      <c r="Q50" s="166"/>
      <c r="R50" s="166"/>
      <c r="S50" s="166"/>
      <c r="T50" s="166"/>
      <c r="U50" s="166"/>
      <c r="V50" s="166"/>
    </row>
    <row r="51" spans="1:22" s="62" customFormat="1" x14ac:dyDescent="0.2">
      <c r="A51" s="156"/>
      <c r="B51" s="156"/>
      <c r="C51" s="158"/>
      <c r="D51" s="158"/>
      <c r="E51" s="156"/>
      <c r="F51" s="156"/>
      <c r="G51" s="156"/>
      <c r="H51" s="156"/>
      <c r="I51" s="156"/>
      <c r="J51" s="156"/>
      <c r="K51" s="169"/>
      <c r="L51" s="169"/>
      <c r="M51" s="156"/>
      <c r="N51" s="156"/>
      <c r="O51" s="156"/>
      <c r="P51" s="158"/>
      <c r="Q51" s="156"/>
      <c r="R51" s="156"/>
      <c r="S51" s="156"/>
      <c r="T51" s="156"/>
      <c r="U51" s="156"/>
      <c r="V51" s="156"/>
    </row>
    <row r="52" spans="1:22" s="62" customFormat="1" x14ac:dyDescent="0.2">
      <c r="A52" s="3122" t="s">
        <v>2163</v>
      </c>
      <c r="B52" s="62" t="s">
        <v>2164</v>
      </c>
      <c r="C52" s="167"/>
      <c r="D52" s="167"/>
      <c r="E52" s="166"/>
      <c r="F52" s="160"/>
      <c r="G52" s="166"/>
      <c r="H52" s="168" t="s">
        <v>27</v>
      </c>
      <c r="I52" s="160"/>
      <c r="J52" s="166"/>
      <c r="K52" s="166"/>
      <c r="L52" s="166"/>
      <c r="M52" s="166"/>
      <c r="N52" s="166"/>
      <c r="O52" s="166"/>
      <c r="P52" s="167"/>
      <c r="Q52" s="166"/>
      <c r="R52" s="166"/>
      <c r="S52" s="166"/>
      <c r="T52" s="166"/>
      <c r="U52" s="166"/>
      <c r="V52" s="166"/>
    </row>
    <row r="53" spans="1:22" s="62" customFormat="1" x14ac:dyDescent="0.2">
      <c r="A53" s="2904"/>
      <c r="B53" s="166"/>
      <c r="C53" s="167"/>
      <c r="D53" s="167"/>
      <c r="E53" s="166"/>
      <c r="F53" s="160"/>
      <c r="G53" s="166"/>
      <c r="H53" s="168" t="s">
        <v>31</v>
      </c>
      <c r="I53" s="160"/>
      <c r="J53" s="166"/>
      <c r="K53" s="166"/>
      <c r="L53" s="166"/>
      <c r="M53" s="166"/>
      <c r="N53" s="166"/>
      <c r="O53" s="166"/>
      <c r="P53" s="167"/>
      <c r="Q53" s="166"/>
      <c r="R53" s="166"/>
      <c r="S53" s="166"/>
      <c r="T53" s="166"/>
      <c r="U53" s="166"/>
      <c r="V53" s="166"/>
    </row>
    <row r="54" spans="1:22" s="62" customFormat="1" x14ac:dyDescent="0.2">
      <c r="A54" s="156"/>
      <c r="B54" s="156"/>
      <c r="C54" s="158"/>
      <c r="D54" s="158"/>
      <c r="E54" s="156"/>
      <c r="F54" s="156"/>
      <c r="G54" s="156"/>
      <c r="H54" s="156"/>
      <c r="I54" s="156"/>
      <c r="J54" s="156"/>
      <c r="K54" s="169"/>
      <c r="L54" s="169"/>
      <c r="M54" s="156"/>
      <c r="N54" s="156"/>
      <c r="O54" s="156"/>
      <c r="P54" s="158"/>
      <c r="Q54" s="156"/>
      <c r="R54" s="156"/>
      <c r="S54" s="156"/>
      <c r="T54" s="156"/>
      <c r="U54" s="156"/>
      <c r="V54" s="156"/>
    </row>
    <row r="55" spans="1:22" s="62" customFormat="1" x14ac:dyDescent="0.2">
      <c r="A55" s="2836" t="s">
        <v>4160</v>
      </c>
      <c r="B55" s="166"/>
      <c r="C55" s="167" t="s">
        <v>2154</v>
      </c>
      <c r="D55" s="167" t="s">
        <v>2165</v>
      </c>
      <c r="E55" s="166" t="s">
        <v>2156</v>
      </c>
      <c r="F55" s="160" t="s">
        <v>2157</v>
      </c>
      <c r="G55" s="166" t="s">
        <v>2157</v>
      </c>
      <c r="H55" s="168" t="s">
        <v>27</v>
      </c>
      <c r="I55" s="160" t="s">
        <v>2088</v>
      </c>
      <c r="J55" s="166" t="s">
        <v>2158</v>
      </c>
      <c r="K55" s="166" t="s">
        <v>2131</v>
      </c>
      <c r="L55" s="166" t="s">
        <v>2132</v>
      </c>
      <c r="M55" s="166" t="s">
        <v>1718</v>
      </c>
      <c r="N55" s="166" t="s">
        <v>1756</v>
      </c>
      <c r="O55" s="166" t="s">
        <v>2158</v>
      </c>
      <c r="P55" s="167" t="s">
        <v>2165</v>
      </c>
      <c r="Q55" s="166" t="s">
        <v>2158</v>
      </c>
      <c r="R55" s="166" t="s">
        <v>2159</v>
      </c>
      <c r="S55" s="166" t="s">
        <v>2160</v>
      </c>
      <c r="T55" s="166" t="s">
        <v>2158</v>
      </c>
      <c r="U55" s="166" t="s">
        <v>1836</v>
      </c>
      <c r="V55" s="166" t="s">
        <v>1891</v>
      </c>
    </row>
    <row r="56" spans="1:22" s="62" customFormat="1" x14ac:dyDescent="0.2">
      <c r="A56" s="2904"/>
      <c r="C56" s="167"/>
      <c r="D56" s="167"/>
      <c r="E56" s="166"/>
      <c r="F56" s="160"/>
      <c r="G56" s="166"/>
      <c r="H56" s="168" t="s">
        <v>31</v>
      </c>
      <c r="I56" s="160"/>
      <c r="J56" s="166"/>
      <c r="K56" s="166"/>
      <c r="L56" s="166"/>
      <c r="M56" s="166"/>
      <c r="N56" s="166"/>
      <c r="O56" s="166"/>
      <c r="P56" s="167"/>
      <c r="Q56" s="166"/>
      <c r="R56" s="166"/>
      <c r="S56" s="166"/>
      <c r="T56" s="166"/>
      <c r="U56" s="166"/>
      <c r="V56" s="166"/>
    </row>
    <row r="57" spans="1:22" s="62" customFormat="1" x14ac:dyDescent="0.2">
      <c r="A57" s="156"/>
      <c r="B57" s="156"/>
      <c r="C57" s="158"/>
      <c r="D57" s="158"/>
      <c r="E57" s="156"/>
      <c r="F57" s="156"/>
      <c r="G57" s="156"/>
      <c r="H57" s="156"/>
      <c r="I57" s="156"/>
      <c r="J57" s="156"/>
      <c r="K57" s="169"/>
      <c r="L57" s="169"/>
      <c r="M57" s="156"/>
      <c r="N57" s="156"/>
      <c r="O57" s="156"/>
      <c r="P57" s="158"/>
      <c r="Q57" s="156"/>
      <c r="R57" s="156"/>
      <c r="S57" s="156"/>
      <c r="T57" s="156"/>
      <c r="U57" s="156"/>
      <c r="V57" s="156"/>
    </row>
    <row r="58" spans="1:22" s="62" customFormat="1" x14ac:dyDescent="0.2">
      <c r="A58" s="2836" t="s">
        <v>4161</v>
      </c>
      <c r="B58" s="166"/>
      <c r="C58" s="167" t="s">
        <v>2162</v>
      </c>
      <c r="D58" s="167" t="s">
        <v>2166</v>
      </c>
      <c r="E58" s="166" t="s">
        <v>2156</v>
      </c>
      <c r="F58" s="160" t="s">
        <v>2157</v>
      </c>
      <c r="G58" s="166" t="s">
        <v>2157</v>
      </c>
      <c r="H58" s="168" t="s">
        <v>27</v>
      </c>
      <c r="I58" s="160" t="s">
        <v>2088</v>
      </c>
      <c r="J58" s="166" t="s">
        <v>2158</v>
      </c>
      <c r="K58" s="166" t="s">
        <v>2131</v>
      </c>
      <c r="L58" s="166" t="s">
        <v>2132</v>
      </c>
      <c r="M58" s="166" t="s">
        <v>1718</v>
      </c>
      <c r="N58" s="166" t="s">
        <v>1756</v>
      </c>
      <c r="O58" s="166" t="s">
        <v>2158</v>
      </c>
      <c r="P58" s="167" t="s">
        <v>2166</v>
      </c>
      <c r="Q58" s="166" t="s">
        <v>2158</v>
      </c>
      <c r="R58" s="166" t="s">
        <v>2159</v>
      </c>
      <c r="S58" s="166" t="s">
        <v>2160</v>
      </c>
      <c r="T58" s="166" t="s">
        <v>2158</v>
      </c>
      <c r="U58" s="166" t="s">
        <v>1836</v>
      </c>
      <c r="V58" s="166" t="s">
        <v>1891</v>
      </c>
    </row>
    <row r="59" spans="1:22" s="62" customFormat="1" x14ac:dyDescent="0.2">
      <c r="A59" s="2904"/>
      <c r="B59" s="166"/>
      <c r="C59" s="167"/>
      <c r="D59" s="167"/>
      <c r="E59" s="166"/>
      <c r="F59" s="160"/>
      <c r="G59" s="166"/>
      <c r="H59" s="168" t="s">
        <v>31</v>
      </c>
      <c r="I59" s="160"/>
      <c r="J59" s="166"/>
      <c r="K59" s="166"/>
      <c r="L59" s="166"/>
      <c r="M59" s="166"/>
      <c r="N59" s="166"/>
      <c r="O59" s="166"/>
      <c r="P59" s="167"/>
      <c r="Q59" s="166"/>
      <c r="R59" s="166"/>
      <c r="S59" s="166"/>
      <c r="T59" s="166"/>
      <c r="U59" s="166"/>
      <c r="V59" s="166"/>
    </row>
    <row r="60" spans="1:22" s="62" customFormat="1" x14ac:dyDescent="0.2">
      <c r="A60" s="156"/>
      <c r="B60" s="156"/>
      <c r="C60" s="158"/>
      <c r="D60" s="158"/>
      <c r="E60" s="156"/>
      <c r="F60" s="156"/>
      <c r="G60" s="156"/>
      <c r="H60" s="156"/>
      <c r="I60" s="156"/>
      <c r="J60" s="156"/>
      <c r="K60" s="169"/>
      <c r="L60" s="169"/>
      <c r="M60" s="156"/>
      <c r="N60" s="156"/>
      <c r="O60" s="156"/>
      <c r="P60" s="158"/>
      <c r="Q60" s="156"/>
      <c r="R60" s="156"/>
      <c r="S60" s="156"/>
      <c r="T60" s="156"/>
      <c r="U60" s="156"/>
      <c r="V60" s="156"/>
    </row>
    <row r="61" spans="1:22" s="62" customFormat="1" x14ac:dyDescent="0.2">
      <c r="A61" s="2836" t="s">
        <v>4162</v>
      </c>
      <c r="B61" s="166"/>
      <c r="C61" s="167" t="s">
        <v>2167</v>
      </c>
      <c r="D61" s="167" t="s">
        <v>2168</v>
      </c>
      <c r="E61" s="166" t="s">
        <v>2156</v>
      </c>
      <c r="F61" s="160" t="s">
        <v>2157</v>
      </c>
      <c r="G61" s="166" t="s">
        <v>2157</v>
      </c>
      <c r="H61" s="168" t="s">
        <v>27</v>
      </c>
      <c r="I61" s="160" t="s">
        <v>2088</v>
      </c>
      <c r="J61" s="166" t="s">
        <v>2158</v>
      </c>
      <c r="K61" s="166" t="s">
        <v>2131</v>
      </c>
      <c r="L61" s="166" t="s">
        <v>2132</v>
      </c>
      <c r="M61" s="166" t="s">
        <v>1718</v>
      </c>
      <c r="N61" s="166" t="s">
        <v>1756</v>
      </c>
      <c r="O61" s="166" t="s">
        <v>2158</v>
      </c>
      <c r="P61" s="167" t="s">
        <v>2168</v>
      </c>
      <c r="Q61" s="166" t="s">
        <v>2158</v>
      </c>
      <c r="R61" s="166" t="s">
        <v>2159</v>
      </c>
      <c r="S61" s="166" t="s">
        <v>2160</v>
      </c>
      <c r="T61" s="166" t="s">
        <v>2158</v>
      </c>
      <c r="U61" s="166" t="s">
        <v>1836</v>
      </c>
      <c r="V61" s="166" t="s">
        <v>1891</v>
      </c>
    </row>
    <row r="62" spans="1:22" s="62" customFormat="1" x14ac:dyDescent="0.2">
      <c r="A62" s="2904"/>
      <c r="B62" s="166"/>
      <c r="C62" s="167"/>
      <c r="D62" s="167"/>
      <c r="E62" s="166"/>
      <c r="F62" s="160"/>
      <c r="G62" s="166"/>
      <c r="H62" s="168" t="s">
        <v>31</v>
      </c>
      <c r="I62" s="160"/>
      <c r="J62" s="166"/>
      <c r="K62" s="166"/>
      <c r="L62" s="166"/>
      <c r="M62" s="166"/>
      <c r="N62" s="166"/>
      <c r="O62" s="166"/>
      <c r="P62" s="167"/>
      <c r="Q62" s="166"/>
      <c r="R62" s="166"/>
      <c r="S62" s="166"/>
      <c r="T62" s="166"/>
      <c r="U62" s="166"/>
      <c r="V62" s="166"/>
    </row>
    <row r="63" spans="1:22" s="62" customFormat="1" x14ac:dyDescent="0.2">
      <c r="A63" s="156"/>
      <c r="B63" s="156"/>
      <c r="C63" s="158"/>
      <c r="D63" s="158"/>
      <c r="E63" s="156"/>
      <c r="F63" s="156"/>
      <c r="G63" s="156"/>
      <c r="H63" s="156"/>
      <c r="I63" s="156"/>
      <c r="J63" s="156"/>
      <c r="K63" s="169"/>
      <c r="L63" s="169"/>
      <c r="M63" s="156"/>
      <c r="N63" s="156"/>
      <c r="O63" s="156"/>
      <c r="P63" s="158"/>
      <c r="Q63" s="156"/>
      <c r="R63" s="156"/>
      <c r="S63" s="156"/>
      <c r="T63" s="156"/>
      <c r="U63" s="156"/>
      <c r="V63" s="156"/>
    </row>
    <row r="64" spans="1:22" s="62" customFormat="1" x14ac:dyDescent="0.2">
      <c r="A64" s="2836"/>
      <c r="B64" s="166"/>
      <c r="C64" s="167"/>
      <c r="D64" s="167"/>
      <c r="E64" s="166"/>
      <c r="F64" s="160"/>
      <c r="G64" s="166"/>
      <c r="H64" s="168" t="s">
        <v>27</v>
      </c>
      <c r="I64" s="160"/>
      <c r="J64" s="166"/>
      <c r="K64" s="166"/>
      <c r="L64" s="166"/>
      <c r="M64" s="166"/>
      <c r="N64" s="166"/>
      <c r="O64" s="166"/>
      <c r="P64" s="167"/>
      <c r="Q64" s="166"/>
      <c r="R64" s="166"/>
      <c r="S64" s="166"/>
      <c r="T64" s="160"/>
      <c r="U64" s="160"/>
      <c r="V64" s="160"/>
    </row>
    <row r="65" spans="1:23" s="62" customFormat="1" x14ac:dyDescent="0.2">
      <c r="A65" s="3226"/>
      <c r="B65" s="194"/>
      <c r="C65" s="1017"/>
      <c r="D65" s="1017"/>
      <c r="E65" s="194"/>
      <c r="F65" s="403"/>
      <c r="G65" s="194"/>
      <c r="H65" s="197" t="s">
        <v>31</v>
      </c>
      <c r="I65" s="403"/>
      <c r="J65" s="194"/>
      <c r="K65" s="194"/>
      <c r="L65" s="194"/>
      <c r="M65" s="194"/>
      <c r="N65" s="194"/>
      <c r="O65" s="194"/>
      <c r="P65" s="1017"/>
      <c r="Q65" s="194"/>
      <c r="R65" s="194"/>
      <c r="S65" s="194"/>
      <c r="T65" s="194"/>
      <c r="U65" s="194"/>
      <c r="V65" s="194"/>
    </row>
    <row r="66" spans="1:23" s="62" customFormat="1" x14ac:dyDescent="0.2">
      <c r="A66" s="203" t="s">
        <v>144</v>
      </c>
      <c r="B66" s="156"/>
      <c r="C66" s="167"/>
      <c r="D66" s="1035" t="s">
        <v>2169</v>
      </c>
      <c r="E66" s="156"/>
      <c r="F66" s="202"/>
      <c r="G66" s="156"/>
      <c r="H66" s="202" t="s">
        <v>27</v>
      </c>
      <c r="I66" s="202"/>
      <c r="J66" s="156"/>
      <c r="K66" s="156"/>
      <c r="L66" s="156"/>
      <c r="M66" s="156"/>
      <c r="N66" s="156"/>
      <c r="O66" s="156"/>
      <c r="P66" s="1036" t="s">
        <v>2170</v>
      </c>
      <c r="Q66" s="156"/>
      <c r="R66" s="156"/>
      <c r="S66" s="156"/>
      <c r="T66" s="156"/>
      <c r="U66" s="156"/>
      <c r="V66" s="156"/>
    </row>
    <row r="67" spans="1:23" s="61" customFormat="1" x14ac:dyDescent="0.2">
      <c r="A67" s="177"/>
      <c r="B67" s="177"/>
      <c r="C67" s="167"/>
      <c r="D67" s="167"/>
      <c r="E67" s="177"/>
      <c r="F67" s="202"/>
      <c r="G67" s="177"/>
      <c r="H67" s="202" t="s">
        <v>31</v>
      </c>
      <c r="I67" s="202"/>
      <c r="J67" s="177"/>
      <c r="K67" s="177"/>
      <c r="L67" s="177"/>
      <c r="M67" s="177"/>
      <c r="N67" s="177"/>
      <c r="O67" s="177"/>
      <c r="P67" s="167">
        <f>P41+P44+P47+P50+P53+P56+P59+P62+P65</f>
        <v>0</v>
      </c>
      <c r="Q67" s="177"/>
      <c r="R67" s="177"/>
      <c r="S67" s="177"/>
      <c r="T67" s="156"/>
      <c r="U67" s="156"/>
      <c r="V67" s="156"/>
    </row>
    <row r="68" spans="1:23" s="61" customFormat="1" x14ac:dyDescent="0.2">
      <c r="A68" s="203"/>
      <c r="B68" s="166"/>
      <c r="C68" s="177"/>
      <c r="D68" s="177"/>
      <c r="E68" s="177"/>
      <c r="F68" s="166"/>
      <c r="G68" s="166"/>
      <c r="H68" s="202" t="s">
        <v>31</v>
      </c>
      <c r="I68" s="166"/>
      <c r="J68" s="166"/>
      <c r="K68" s="166"/>
      <c r="L68" s="166"/>
      <c r="M68" s="166"/>
      <c r="N68" s="166"/>
      <c r="O68" s="166"/>
      <c r="P68" s="204">
        <f>SUM(O11:O28)</f>
        <v>11700000</v>
      </c>
      <c r="Q68" s="166"/>
      <c r="R68" s="166"/>
      <c r="S68" s="166"/>
      <c r="T68" s="166"/>
      <c r="U68" s="166"/>
      <c r="V68" s="166"/>
    </row>
    <row r="72" spans="1:23" s="62" customFormat="1" x14ac:dyDescent="0.2">
      <c r="A72" s="456" t="s">
        <v>656</v>
      </c>
      <c r="B72" s="63"/>
      <c r="I72" s="2845" t="s">
        <v>147</v>
      </c>
      <c r="J72" s="2846"/>
      <c r="K72" s="76" t="s">
        <v>509</v>
      </c>
      <c r="L72" s="70"/>
      <c r="M72" s="71"/>
      <c r="T72" s="61"/>
    </row>
    <row r="73" spans="1:23" s="62" customFormat="1" ht="30" x14ac:dyDescent="0.2">
      <c r="A73" s="95" t="s">
        <v>2139</v>
      </c>
      <c r="B73" s="151"/>
      <c r="C73" s="2902" t="s">
        <v>215</v>
      </c>
      <c r="D73" s="2902"/>
      <c r="E73" s="2902"/>
      <c r="F73" s="2902"/>
      <c r="G73" s="2902"/>
      <c r="H73" s="2903"/>
      <c r="I73" s="2847"/>
      <c r="J73" s="2848"/>
      <c r="K73" s="101" t="s">
        <v>150</v>
      </c>
      <c r="L73" s="2902" t="s">
        <v>151</v>
      </c>
      <c r="M73" s="2903"/>
      <c r="N73" s="2909" t="s">
        <v>152</v>
      </c>
      <c r="O73" s="2903"/>
      <c r="P73" s="2909" t="s">
        <v>84</v>
      </c>
      <c r="Q73" s="2902"/>
      <c r="R73" s="2902"/>
      <c r="S73" s="2902"/>
      <c r="T73" s="2902" t="s">
        <v>85</v>
      </c>
      <c r="U73" s="2902"/>
      <c r="V73" s="2902"/>
      <c r="W73" s="2903"/>
    </row>
    <row r="74" spans="1:23" s="458" customFormat="1" ht="45.75" thickBot="1" x14ac:dyDescent="0.3">
      <c r="A74" s="245" t="s">
        <v>512</v>
      </c>
      <c r="B74" s="506" t="s">
        <v>153</v>
      </c>
      <c r="C74" s="451" t="s">
        <v>217</v>
      </c>
      <c r="D74" s="451" t="s">
        <v>218</v>
      </c>
      <c r="E74" s="451" t="s">
        <v>156</v>
      </c>
      <c r="F74" s="451" t="s">
        <v>219</v>
      </c>
      <c r="G74" s="451" t="s">
        <v>220</v>
      </c>
      <c r="H74" s="451" t="s">
        <v>483</v>
      </c>
      <c r="I74" s="437" t="s">
        <v>92</v>
      </c>
      <c r="J74" s="437" t="s">
        <v>685</v>
      </c>
      <c r="K74" s="453" t="s">
        <v>159</v>
      </c>
      <c r="L74" s="453" t="s">
        <v>160</v>
      </c>
      <c r="M74" s="453" t="s">
        <v>161</v>
      </c>
      <c r="N74" s="453" t="s">
        <v>162</v>
      </c>
      <c r="O74" s="437" t="s">
        <v>685</v>
      </c>
      <c r="P74" s="437" t="s">
        <v>4325</v>
      </c>
      <c r="Q74" s="437" t="s">
        <v>104</v>
      </c>
      <c r="R74" s="457" t="s">
        <v>221</v>
      </c>
      <c r="S74" s="101" t="s">
        <v>166</v>
      </c>
      <c r="T74" s="453" t="s">
        <v>108</v>
      </c>
      <c r="U74" s="453" t="s">
        <v>222</v>
      </c>
      <c r="V74" s="453" t="s">
        <v>223</v>
      </c>
      <c r="W74" s="453" t="s">
        <v>111</v>
      </c>
    </row>
    <row r="75" spans="1:23" s="62" customFormat="1" ht="15.75" thickTop="1" x14ac:dyDescent="0.2">
      <c r="A75" s="2825" t="s">
        <v>114</v>
      </c>
      <c r="B75" s="459"/>
      <c r="C75" s="160"/>
      <c r="D75" s="160"/>
      <c r="E75" s="160"/>
      <c r="F75" s="380"/>
      <c r="G75" s="160" t="s">
        <v>170</v>
      </c>
      <c r="H75" s="160"/>
      <c r="I75" s="231" t="s">
        <v>171</v>
      </c>
      <c r="J75" s="231" t="s">
        <v>116</v>
      </c>
      <c r="K75" s="231" t="s">
        <v>117</v>
      </c>
      <c r="L75" s="231" t="s">
        <v>1705</v>
      </c>
      <c r="M75" s="231" t="s">
        <v>173</v>
      </c>
      <c r="N75" s="231" t="s">
        <v>171</v>
      </c>
      <c r="O75" s="231" t="s">
        <v>116</v>
      </c>
      <c r="P75" s="160"/>
      <c r="Q75" s="231" t="s">
        <v>225</v>
      </c>
      <c r="R75" s="383" t="s">
        <v>116</v>
      </c>
      <c r="S75" s="672" t="s">
        <v>693</v>
      </c>
      <c r="T75" s="459"/>
      <c r="U75" s="160"/>
      <c r="V75" s="160"/>
      <c r="W75" s="160"/>
    </row>
    <row r="76" spans="1:23" s="62" customFormat="1" x14ac:dyDescent="0.2">
      <c r="A76" s="2842"/>
      <c r="B76" s="166"/>
      <c r="C76" s="166"/>
      <c r="D76" s="166"/>
      <c r="E76" s="166"/>
      <c r="F76" s="167"/>
      <c r="G76" s="160" t="s">
        <v>175</v>
      </c>
      <c r="H76" s="166"/>
      <c r="I76" s="160"/>
      <c r="J76" s="166"/>
      <c r="K76" s="166"/>
      <c r="L76" s="166"/>
      <c r="M76" s="166"/>
      <c r="N76" s="166"/>
      <c r="O76" s="166"/>
      <c r="P76" s="167"/>
      <c r="Q76" s="166"/>
      <c r="R76" s="389"/>
      <c r="S76" s="389"/>
      <c r="T76" s="166"/>
      <c r="U76" s="166"/>
      <c r="V76" s="166"/>
      <c r="W76" s="166"/>
    </row>
    <row r="77" spans="1:23" s="62" customFormat="1" ht="15.75" thickBot="1" x14ac:dyDescent="0.25">
      <c r="A77" s="500" t="s">
        <v>121</v>
      </c>
      <c r="B77" s="460"/>
      <c r="C77" s="460"/>
      <c r="D77" s="460"/>
      <c r="E77" s="460"/>
      <c r="F77" s="402"/>
      <c r="G77" s="460"/>
      <c r="H77" s="460"/>
      <c r="I77" s="460"/>
      <c r="J77" s="460"/>
      <c r="K77" s="461"/>
      <c r="L77" s="461"/>
      <c r="M77" s="460"/>
      <c r="N77" s="460"/>
      <c r="O77" s="460"/>
      <c r="P77" s="402"/>
      <c r="Q77" s="460"/>
      <c r="R77" s="461"/>
      <c r="S77" s="461"/>
      <c r="T77" s="460"/>
      <c r="U77" s="460"/>
      <c r="V77" s="460"/>
      <c r="W77" s="460"/>
    </row>
    <row r="78" spans="1:23" s="62" customFormat="1" x14ac:dyDescent="0.2">
      <c r="A78" s="2834" t="s">
        <v>2140</v>
      </c>
      <c r="B78" s="160" t="s">
        <v>2141</v>
      </c>
      <c r="C78" s="160"/>
      <c r="D78" s="160"/>
      <c r="E78" s="160"/>
      <c r="F78" s="380"/>
      <c r="G78" s="160"/>
      <c r="H78" s="160"/>
      <c r="I78" s="160"/>
      <c r="J78" s="160"/>
      <c r="K78" s="160"/>
      <c r="L78" s="160"/>
      <c r="M78" s="160"/>
      <c r="N78" s="160"/>
      <c r="O78" s="160"/>
      <c r="P78" s="380"/>
      <c r="Q78" s="160"/>
      <c r="R78" s="383"/>
      <c r="S78" s="383"/>
      <c r="T78" s="160"/>
      <c r="U78" s="160"/>
      <c r="V78" s="160"/>
      <c r="W78" s="160"/>
    </row>
    <row r="79" spans="1:23" s="62" customFormat="1" x14ac:dyDescent="0.2">
      <c r="A79" s="2904"/>
      <c r="B79" s="166"/>
      <c r="C79" s="166"/>
      <c r="D79" s="166"/>
      <c r="E79" s="166"/>
      <c r="F79" s="167"/>
      <c r="G79" s="160"/>
      <c r="H79" s="166"/>
      <c r="I79" s="160"/>
      <c r="J79" s="160"/>
      <c r="K79" s="160"/>
      <c r="L79" s="160"/>
      <c r="M79" s="160"/>
      <c r="N79" s="160"/>
      <c r="O79" s="160"/>
      <c r="P79" s="380"/>
      <c r="Q79" s="160"/>
      <c r="R79" s="383"/>
      <c r="S79" s="383"/>
      <c r="T79" s="160"/>
      <c r="U79" s="160"/>
      <c r="V79" s="160"/>
      <c r="W79" s="160"/>
    </row>
    <row r="80" spans="1:23" s="62" customFormat="1" x14ac:dyDescent="0.2">
      <c r="A80" s="156"/>
      <c r="B80" s="156"/>
      <c r="C80" s="156"/>
      <c r="D80" s="156"/>
      <c r="E80" s="156"/>
      <c r="F80" s="158"/>
      <c r="G80" s="156"/>
      <c r="H80" s="156"/>
      <c r="I80" s="156"/>
      <c r="J80" s="156"/>
      <c r="K80" s="169"/>
      <c r="L80" s="169"/>
      <c r="M80" s="156"/>
      <c r="N80" s="156"/>
      <c r="O80" s="156"/>
      <c r="P80" s="158"/>
      <c r="Q80" s="156"/>
      <c r="R80" s="169"/>
      <c r="S80" s="169"/>
      <c r="T80" s="156"/>
      <c r="U80" s="156"/>
      <c r="V80" s="156"/>
      <c r="W80" s="156"/>
    </row>
    <row r="81" spans="1:23" s="62" customFormat="1" x14ac:dyDescent="0.2">
      <c r="A81" s="2836" t="s">
        <v>2171</v>
      </c>
      <c r="B81" s="166"/>
      <c r="C81" s="156" t="s">
        <v>1840</v>
      </c>
      <c r="D81" s="166" t="s">
        <v>6</v>
      </c>
      <c r="E81" s="156" t="s">
        <v>7</v>
      </c>
      <c r="F81" s="158">
        <v>300000</v>
      </c>
      <c r="G81" s="156" t="s">
        <v>1559</v>
      </c>
      <c r="H81" s="166" t="s">
        <v>2172</v>
      </c>
      <c r="I81" s="160" t="s">
        <v>2088</v>
      </c>
      <c r="J81" s="166" t="s">
        <v>179</v>
      </c>
      <c r="K81" s="166" t="s">
        <v>2131</v>
      </c>
      <c r="L81" s="166" t="s">
        <v>2132</v>
      </c>
      <c r="M81" s="166" t="s">
        <v>1030</v>
      </c>
      <c r="N81" s="166" t="s">
        <v>1880</v>
      </c>
      <c r="O81" s="166" t="s">
        <v>179</v>
      </c>
      <c r="P81" s="167">
        <v>300000</v>
      </c>
      <c r="Q81" s="166" t="s">
        <v>179</v>
      </c>
      <c r="R81" s="389" t="s">
        <v>2044</v>
      </c>
      <c r="S81" s="389" t="s">
        <v>2045</v>
      </c>
      <c r="T81" s="166" t="s">
        <v>2145</v>
      </c>
      <c r="U81" s="166" t="s">
        <v>2046</v>
      </c>
      <c r="V81" s="166" t="s">
        <v>2173</v>
      </c>
      <c r="W81" s="166" t="s">
        <v>2174</v>
      </c>
    </row>
    <row r="82" spans="1:23" s="62" customFormat="1" x14ac:dyDescent="0.2">
      <c r="A82" s="2904"/>
      <c r="B82" s="166"/>
      <c r="C82" s="166"/>
      <c r="D82" s="166"/>
      <c r="E82" s="166"/>
      <c r="F82" s="167"/>
      <c r="G82" s="160"/>
      <c r="H82" s="166"/>
      <c r="I82" s="160"/>
      <c r="J82" s="166"/>
      <c r="K82" s="166"/>
      <c r="L82" s="166"/>
      <c r="M82" s="166"/>
      <c r="N82" s="166"/>
      <c r="O82" s="166"/>
      <c r="P82" s="167"/>
      <c r="Q82" s="166"/>
      <c r="R82" s="389"/>
      <c r="S82" s="389"/>
      <c r="T82" s="166"/>
      <c r="U82" s="166"/>
      <c r="V82" s="166"/>
      <c r="W82" s="166"/>
    </row>
    <row r="83" spans="1:23" s="62" customFormat="1" x14ac:dyDescent="0.2">
      <c r="A83" s="156"/>
      <c r="B83" s="156"/>
      <c r="C83" s="156"/>
      <c r="D83" s="156"/>
      <c r="E83" s="156"/>
      <c r="F83" s="158"/>
      <c r="G83" s="156"/>
      <c r="H83" s="156"/>
      <c r="I83" s="156"/>
      <c r="J83" s="169"/>
      <c r="K83" s="169"/>
      <c r="L83" s="156"/>
      <c r="M83" s="156"/>
      <c r="N83" s="156"/>
      <c r="O83" s="156"/>
      <c r="P83" s="158"/>
      <c r="Q83" s="156"/>
      <c r="R83" s="169"/>
      <c r="S83" s="169"/>
      <c r="T83" s="156"/>
      <c r="U83" s="156"/>
      <c r="V83" s="156"/>
      <c r="W83" s="156"/>
    </row>
    <row r="84" spans="1:23" s="62" customFormat="1" x14ac:dyDescent="0.2">
      <c r="A84" s="2836" t="s">
        <v>2175</v>
      </c>
      <c r="B84" s="166"/>
      <c r="C84" s="166" t="s">
        <v>1852</v>
      </c>
      <c r="D84" s="166" t="s">
        <v>6</v>
      </c>
      <c r="E84" s="166" t="s">
        <v>7</v>
      </c>
      <c r="F84" s="167">
        <v>1900000</v>
      </c>
      <c r="G84" s="160" t="s">
        <v>1382</v>
      </c>
      <c r="H84" s="166" t="s">
        <v>2172</v>
      </c>
      <c r="I84" s="160" t="s">
        <v>2088</v>
      </c>
      <c r="J84" s="166" t="s">
        <v>179</v>
      </c>
      <c r="K84" s="166" t="s">
        <v>2131</v>
      </c>
      <c r="L84" s="166" t="s">
        <v>2132</v>
      </c>
      <c r="M84" s="166" t="s">
        <v>1030</v>
      </c>
      <c r="N84" s="166" t="s">
        <v>1880</v>
      </c>
      <c r="O84" s="166" t="s">
        <v>179</v>
      </c>
      <c r="P84" s="167">
        <v>1900000</v>
      </c>
      <c r="Q84" s="166" t="s">
        <v>179</v>
      </c>
      <c r="R84" s="389" t="s">
        <v>2044</v>
      </c>
      <c r="S84" s="389" t="s">
        <v>2045</v>
      </c>
      <c r="T84" s="166" t="s">
        <v>2145</v>
      </c>
      <c r="U84" s="166" t="s">
        <v>2046</v>
      </c>
      <c r="V84" s="166" t="s">
        <v>2173</v>
      </c>
      <c r="W84" s="390" t="s">
        <v>2176</v>
      </c>
    </row>
    <row r="85" spans="1:23" s="62" customFormat="1" x14ac:dyDescent="0.2">
      <c r="A85" s="2904"/>
      <c r="B85" s="166"/>
      <c r="C85" s="166"/>
      <c r="D85" s="166"/>
      <c r="E85" s="166"/>
      <c r="F85" s="167"/>
      <c r="G85" s="160"/>
      <c r="H85" s="166"/>
      <c r="I85" s="166"/>
      <c r="J85" s="166"/>
      <c r="K85" s="166"/>
      <c r="L85" s="166"/>
      <c r="M85" s="166"/>
      <c r="N85" s="166"/>
      <c r="O85" s="166"/>
      <c r="P85" s="167"/>
      <c r="Q85" s="166"/>
      <c r="R85" s="406"/>
      <c r="S85" s="406"/>
      <c r="T85" s="166"/>
      <c r="U85" s="390"/>
      <c r="V85" s="390"/>
      <c r="W85" s="390"/>
    </row>
    <row r="86" spans="1:23" s="62" customFormat="1" x14ac:dyDescent="0.2">
      <c r="A86" s="156"/>
      <c r="B86" s="156"/>
      <c r="C86" s="156"/>
      <c r="D86" s="156"/>
      <c r="E86" s="156"/>
      <c r="F86" s="158"/>
      <c r="G86" s="156"/>
      <c r="H86" s="156"/>
      <c r="I86" s="156"/>
      <c r="J86" s="169"/>
      <c r="K86" s="169"/>
      <c r="L86" s="156"/>
      <c r="M86" s="156"/>
      <c r="N86" s="156"/>
      <c r="O86" s="156"/>
      <c r="P86" s="158"/>
      <c r="Q86" s="156"/>
      <c r="R86" s="169"/>
      <c r="S86" s="169"/>
      <c r="T86" s="156"/>
      <c r="U86" s="156"/>
      <c r="V86" s="156"/>
      <c r="W86" s="156"/>
    </row>
    <row r="87" spans="1:23" s="62" customFormat="1" x14ac:dyDescent="0.2">
      <c r="A87" s="2836" t="s">
        <v>2177</v>
      </c>
      <c r="B87" s="166"/>
      <c r="C87" s="166" t="s">
        <v>1856</v>
      </c>
      <c r="D87" s="166" t="s">
        <v>6</v>
      </c>
      <c r="E87" s="166" t="s">
        <v>7</v>
      </c>
      <c r="F87" s="167">
        <v>1500000</v>
      </c>
      <c r="G87" s="160" t="s">
        <v>1382</v>
      </c>
      <c r="H87" s="166" t="s">
        <v>2172</v>
      </c>
      <c r="I87" s="160" t="s">
        <v>2088</v>
      </c>
      <c r="J87" s="166" t="s">
        <v>179</v>
      </c>
      <c r="K87" s="166" t="s">
        <v>2131</v>
      </c>
      <c r="L87" s="166" t="s">
        <v>2132</v>
      </c>
      <c r="M87" s="166" t="s">
        <v>1030</v>
      </c>
      <c r="N87" s="166" t="s">
        <v>1880</v>
      </c>
      <c r="O87" s="166" t="s">
        <v>179</v>
      </c>
      <c r="P87" s="167">
        <v>1500000</v>
      </c>
      <c r="Q87" s="166" t="s">
        <v>179</v>
      </c>
      <c r="R87" s="389" t="s">
        <v>2044</v>
      </c>
      <c r="S87" s="389" t="s">
        <v>2045</v>
      </c>
      <c r="T87" s="166" t="s">
        <v>2145</v>
      </c>
      <c r="U87" s="166" t="s">
        <v>2046</v>
      </c>
      <c r="V87" s="166" t="s">
        <v>2173</v>
      </c>
      <c r="W87" s="390" t="s">
        <v>2178</v>
      </c>
    </row>
    <row r="88" spans="1:23" s="62" customFormat="1" x14ac:dyDescent="0.2">
      <c r="A88" s="2904"/>
      <c r="B88" s="166"/>
      <c r="C88" s="166"/>
      <c r="D88" s="166"/>
      <c r="E88" s="166"/>
      <c r="F88" s="167"/>
      <c r="G88" s="160"/>
      <c r="H88" s="166"/>
      <c r="I88" s="166"/>
      <c r="J88" s="166"/>
      <c r="K88" s="166"/>
      <c r="L88" s="166"/>
      <c r="M88" s="166"/>
      <c r="N88" s="166"/>
      <c r="O88" s="166"/>
      <c r="P88" s="167"/>
      <c r="Q88" s="166"/>
      <c r="R88" s="406"/>
      <c r="S88" s="406"/>
      <c r="T88" s="166"/>
      <c r="U88" s="390"/>
      <c r="V88" s="390"/>
      <c r="W88" s="390"/>
    </row>
    <row r="89" spans="1:23" s="62" customFormat="1" x14ac:dyDescent="0.2">
      <c r="A89" s="156"/>
      <c r="B89" s="156"/>
      <c r="C89" s="156"/>
      <c r="D89" s="156"/>
      <c r="E89" s="156"/>
      <c r="F89" s="158"/>
      <c r="G89" s="156"/>
      <c r="H89" s="156"/>
      <c r="I89" s="156"/>
      <c r="J89" s="169"/>
      <c r="K89" s="169"/>
      <c r="L89" s="156"/>
      <c r="M89" s="156"/>
      <c r="N89" s="156"/>
      <c r="O89" s="156"/>
      <c r="P89" s="158"/>
      <c r="Q89" s="156"/>
      <c r="R89" s="169"/>
      <c r="S89" s="169"/>
      <c r="T89" s="156"/>
      <c r="U89" s="156"/>
      <c r="V89" s="156"/>
      <c r="W89" s="156"/>
    </row>
    <row r="90" spans="1:23" s="62" customFormat="1" x14ac:dyDescent="0.2">
      <c r="A90" s="2836" t="s">
        <v>2179</v>
      </c>
      <c r="B90" s="166"/>
      <c r="C90" s="166" t="s">
        <v>1859</v>
      </c>
      <c r="D90" s="166" t="s">
        <v>6</v>
      </c>
      <c r="E90" s="166" t="s">
        <v>7</v>
      </c>
      <c r="F90" s="167">
        <v>7000000</v>
      </c>
      <c r="G90" s="160" t="s">
        <v>1382</v>
      </c>
      <c r="H90" s="166" t="s">
        <v>2172</v>
      </c>
      <c r="I90" s="160" t="s">
        <v>2088</v>
      </c>
      <c r="J90" s="166" t="s">
        <v>179</v>
      </c>
      <c r="K90" s="166" t="s">
        <v>2131</v>
      </c>
      <c r="L90" s="166" t="s">
        <v>2132</v>
      </c>
      <c r="M90" s="166" t="s">
        <v>1030</v>
      </c>
      <c r="N90" s="166" t="s">
        <v>1880</v>
      </c>
      <c r="O90" s="166" t="s">
        <v>179</v>
      </c>
      <c r="P90" s="167">
        <v>7000000</v>
      </c>
      <c r="Q90" s="166" t="s">
        <v>179</v>
      </c>
      <c r="R90" s="389" t="s">
        <v>2044</v>
      </c>
      <c r="S90" s="389" t="s">
        <v>2045</v>
      </c>
      <c r="T90" s="166" t="s">
        <v>2145</v>
      </c>
      <c r="U90" s="166" t="s">
        <v>2046</v>
      </c>
      <c r="V90" s="166" t="s">
        <v>2173</v>
      </c>
      <c r="W90" s="390" t="s">
        <v>2180</v>
      </c>
    </row>
    <row r="91" spans="1:23" s="62" customFormat="1" x14ac:dyDescent="0.2">
      <c r="A91" s="2904"/>
      <c r="B91" s="166"/>
      <c r="C91" s="166"/>
      <c r="D91" s="166"/>
      <c r="E91" s="166"/>
      <c r="F91" s="167"/>
      <c r="G91" s="160"/>
      <c r="H91" s="166"/>
      <c r="I91" s="166"/>
      <c r="J91" s="166"/>
      <c r="K91" s="166"/>
      <c r="L91" s="166"/>
      <c r="M91" s="166"/>
      <c r="N91" s="166"/>
      <c r="O91" s="166"/>
      <c r="P91" s="167"/>
      <c r="Q91" s="166"/>
      <c r="R91" s="406"/>
      <c r="S91" s="406"/>
      <c r="T91" s="166"/>
      <c r="U91" s="390"/>
      <c r="V91" s="390"/>
      <c r="W91" s="390"/>
    </row>
    <row r="92" spans="1:23" s="62" customFormat="1" x14ac:dyDescent="0.2">
      <c r="A92" s="156"/>
      <c r="B92" s="156"/>
      <c r="C92" s="156"/>
      <c r="D92" s="156"/>
      <c r="E92" s="156"/>
      <c r="F92" s="158"/>
      <c r="G92" s="156"/>
      <c r="H92" s="156"/>
      <c r="I92" s="156"/>
      <c r="J92" s="169"/>
      <c r="K92" s="169"/>
      <c r="L92" s="156"/>
      <c r="M92" s="156"/>
      <c r="N92" s="156"/>
      <c r="O92" s="156"/>
      <c r="P92" s="158"/>
      <c r="Q92" s="156"/>
      <c r="R92" s="169"/>
      <c r="S92" s="169"/>
      <c r="T92" s="156"/>
      <c r="U92" s="156"/>
      <c r="V92" s="156"/>
      <c r="W92" s="156"/>
    </row>
    <row r="93" spans="1:23" s="62" customFormat="1" x14ac:dyDescent="0.2">
      <c r="A93" s="2836" t="s">
        <v>2181</v>
      </c>
      <c r="B93" s="166"/>
      <c r="C93" s="166" t="s">
        <v>1862</v>
      </c>
      <c r="D93" s="166" t="s">
        <v>6</v>
      </c>
      <c r="E93" s="166" t="s">
        <v>7</v>
      </c>
      <c r="F93" s="167">
        <v>2000000</v>
      </c>
      <c r="G93" s="160" t="s">
        <v>1382</v>
      </c>
      <c r="H93" s="166" t="s">
        <v>2172</v>
      </c>
      <c r="I93" s="160" t="s">
        <v>2088</v>
      </c>
      <c r="J93" s="166" t="s">
        <v>179</v>
      </c>
      <c r="K93" s="166" t="s">
        <v>2131</v>
      </c>
      <c r="L93" s="166" t="s">
        <v>2132</v>
      </c>
      <c r="M93" s="166" t="s">
        <v>1030</v>
      </c>
      <c r="N93" s="166" t="s">
        <v>1880</v>
      </c>
      <c r="O93" s="166" t="s">
        <v>179</v>
      </c>
      <c r="P93" s="167">
        <v>2000000</v>
      </c>
      <c r="Q93" s="166" t="s">
        <v>179</v>
      </c>
      <c r="R93" s="389" t="s">
        <v>2044</v>
      </c>
      <c r="S93" s="389" t="s">
        <v>2045</v>
      </c>
      <c r="T93" s="166" t="s">
        <v>2145</v>
      </c>
      <c r="U93" s="166" t="s">
        <v>2046</v>
      </c>
      <c r="V93" s="166" t="s">
        <v>2173</v>
      </c>
      <c r="W93" s="390" t="s">
        <v>2032</v>
      </c>
    </row>
    <row r="94" spans="1:23" s="62" customFormat="1" x14ac:dyDescent="0.2">
      <c r="A94" s="2904"/>
      <c r="B94" s="166"/>
      <c r="C94" s="166"/>
      <c r="D94" s="166"/>
      <c r="E94" s="166"/>
      <c r="F94" s="167"/>
      <c r="G94" s="160"/>
      <c r="H94" s="166"/>
      <c r="I94" s="166"/>
      <c r="J94" s="166"/>
      <c r="K94" s="166"/>
      <c r="L94" s="166"/>
      <c r="M94" s="166"/>
      <c r="N94" s="166"/>
      <c r="O94" s="166"/>
      <c r="P94" s="167"/>
      <c r="Q94" s="166"/>
      <c r="R94" s="406"/>
      <c r="S94" s="406"/>
      <c r="T94" s="166"/>
      <c r="U94" s="390"/>
      <c r="V94" s="390"/>
      <c r="W94" s="390"/>
    </row>
    <row r="95" spans="1:23" s="62" customFormat="1" x14ac:dyDescent="0.2">
      <c r="A95" s="156"/>
      <c r="B95" s="156"/>
      <c r="C95" s="156"/>
      <c r="D95" s="156"/>
      <c r="E95" s="156"/>
      <c r="F95" s="158"/>
      <c r="G95" s="156"/>
      <c r="H95" s="156"/>
      <c r="I95" s="156"/>
      <c r="J95" s="169"/>
      <c r="K95" s="169"/>
      <c r="L95" s="156"/>
      <c r="M95" s="156"/>
      <c r="N95" s="156"/>
      <c r="O95" s="156"/>
      <c r="P95" s="158"/>
      <c r="Q95" s="156"/>
      <c r="R95" s="169"/>
      <c r="S95" s="169"/>
      <c r="T95" s="156"/>
      <c r="U95" s="156"/>
      <c r="V95" s="156"/>
      <c r="W95" s="156"/>
    </row>
    <row r="96" spans="1:23" s="62" customFormat="1" x14ac:dyDescent="0.2">
      <c r="A96" s="2836" t="s">
        <v>2182</v>
      </c>
      <c r="B96" s="166"/>
      <c r="C96" s="166" t="s">
        <v>1866</v>
      </c>
      <c r="D96" s="166" t="s">
        <v>6</v>
      </c>
      <c r="E96" s="166" t="s">
        <v>7</v>
      </c>
      <c r="F96" s="167">
        <v>3500000</v>
      </c>
      <c r="G96" s="160" t="s">
        <v>1382</v>
      </c>
      <c r="H96" s="166" t="s">
        <v>2172</v>
      </c>
      <c r="I96" s="160" t="s">
        <v>2088</v>
      </c>
      <c r="J96" s="166" t="s">
        <v>179</v>
      </c>
      <c r="K96" s="166" t="s">
        <v>2131</v>
      </c>
      <c r="L96" s="166" t="s">
        <v>2132</v>
      </c>
      <c r="M96" s="166" t="s">
        <v>1030</v>
      </c>
      <c r="N96" s="166" t="s">
        <v>1880</v>
      </c>
      <c r="O96" s="166" t="s">
        <v>179</v>
      </c>
      <c r="P96" s="167">
        <v>3500000</v>
      </c>
      <c r="Q96" s="166" t="s">
        <v>179</v>
      </c>
      <c r="R96" s="389" t="s">
        <v>2044</v>
      </c>
      <c r="S96" s="389" t="s">
        <v>2045</v>
      </c>
      <c r="T96" s="166" t="s">
        <v>2145</v>
      </c>
      <c r="U96" s="166" t="s">
        <v>2046</v>
      </c>
      <c r="V96" s="166" t="s">
        <v>2173</v>
      </c>
      <c r="W96" s="390" t="s">
        <v>2183</v>
      </c>
    </row>
    <row r="97" spans="1:23" s="62" customFormat="1" x14ac:dyDescent="0.2">
      <c r="A97" s="2904"/>
      <c r="B97" s="166"/>
      <c r="C97" s="166"/>
      <c r="D97" s="166"/>
      <c r="E97" s="166"/>
      <c r="F97" s="167"/>
      <c r="G97" s="160"/>
      <c r="H97" s="166"/>
      <c r="I97" s="166"/>
      <c r="J97" s="166"/>
      <c r="K97" s="166"/>
      <c r="L97" s="166"/>
      <c r="M97" s="166"/>
      <c r="N97" s="166"/>
      <c r="O97" s="166"/>
      <c r="P97" s="167"/>
      <c r="Q97" s="166"/>
      <c r="R97" s="406"/>
      <c r="S97" s="406"/>
      <c r="T97" s="166"/>
      <c r="U97" s="390"/>
      <c r="V97" s="390"/>
      <c r="W97" s="390"/>
    </row>
    <row r="98" spans="1:23" s="62" customFormat="1" x14ac:dyDescent="0.2">
      <c r="A98" s="156"/>
      <c r="B98" s="156"/>
      <c r="C98" s="156"/>
      <c r="D98" s="156"/>
      <c r="E98" s="156"/>
      <c r="F98" s="158"/>
      <c r="G98" s="156"/>
      <c r="H98" s="156"/>
      <c r="I98" s="156"/>
      <c r="J98" s="169"/>
      <c r="K98" s="169"/>
      <c r="L98" s="156"/>
      <c r="M98" s="156"/>
      <c r="N98" s="156"/>
      <c r="O98" s="156"/>
      <c r="P98" s="158"/>
      <c r="Q98" s="156"/>
      <c r="R98" s="169"/>
      <c r="S98" s="169"/>
      <c r="T98" s="156"/>
      <c r="U98" s="156"/>
      <c r="V98" s="156"/>
      <c r="W98" s="156"/>
    </row>
    <row r="99" spans="1:23" s="62" customFormat="1" x14ac:dyDescent="0.2">
      <c r="A99" s="2836" t="s">
        <v>2184</v>
      </c>
      <c r="B99" s="166"/>
      <c r="C99" s="166" t="s">
        <v>2185</v>
      </c>
      <c r="D99" s="166" t="s">
        <v>6</v>
      </c>
      <c r="E99" s="166" t="s">
        <v>7</v>
      </c>
      <c r="F99" s="167">
        <v>7000000</v>
      </c>
      <c r="G99" s="160" t="s">
        <v>1382</v>
      </c>
      <c r="H99" s="166" t="s">
        <v>2172</v>
      </c>
      <c r="I99" s="160" t="s">
        <v>2088</v>
      </c>
      <c r="J99" s="166" t="s">
        <v>179</v>
      </c>
      <c r="K99" s="166" t="s">
        <v>2131</v>
      </c>
      <c r="L99" s="166" t="s">
        <v>2132</v>
      </c>
      <c r="M99" s="166" t="s">
        <v>1030</v>
      </c>
      <c r="N99" s="166" t="s">
        <v>1880</v>
      </c>
      <c r="O99" s="166" t="s">
        <v>179</v>
      </c>
      <c r="P99" s="167">
        <v>7000000</v>
      </c>
      <c r="Q99" s="166" t="s">
        <v>179</v>
      </c>
      <c r="R99" s="389" t="s">
        <v>2044</v>
      </c>
      <c r="S99" s="389" t="s">
        <v>2045</v>
      </c>
      <c r="T99" s="166" t="s">
        <v>2145</v>
      </c>
      <c r="U99" s="166" t="s">
        <v>2046</v>
      </c>
      <c r="V99" s="166" t="s">
        <v>2173</v>
      </c>
      <c r="W99" s="390" t="s">
        <v>2180</v>
      </c>
    </row>
    <row r="100" spans="1:23" s="62" customFormat="1" x14ac:dyDescent="0.2">
      <c r="A100" s="2904"/>
      <c r="B100" s="166"/>
      <c r="C100" s="166"/>
      <c r="D100" s="166"/>
      <c r="E100" s="166"/>
      <c r="F100" s="167"/>
      <c r="G100" s="160"/>
      <c r="H100" s="166"/>
      <c r="I100" s="166"/>
      <c r="J100" s="166"/>
      <c r="K100" s="166"/>
      <c r="L100" s="166"/>
      <c r="M100" s="166"/>
      <c r="N100" s="166"/>
      <c r="O100" s="166"/>
      <c r="P100" s="167"/>
      <c r="Q100" s="166"/>
      <c r="R100" s="406"/>
      <c r="S100" s="406"/>
      <c r="T100" s="166"/>
      <c r="U100" s="390"/>
      <c r="V100" s="390"/>
      <c r="W100" s="390"/>
    </row>
    <row r="101" spans="1:23" s="62" customFormat="1" x14ac:dyDescent="0.2">
      <c r="A101" s="156"/>
      <c r="B101" s="156"/>
      <c r="C101" s="156"/>
      <c r="D101" s="156"/>
      <c r="E101" s="156"/>
      <c r="F101" s="158"/>
      <c r="G101" s="156"/>
      <c r="H101" s="156"/>
      <c r="I101" s="156"/>
      <c r="J101" s="169"/>
      <c r="K101" s="169"/>
      <c r="L101" s="156"/>
      <c r="M101" s="156"/>
      <c r="N101" s="156"/>
      <c r="O101" s="156"/>
      <c r="P101" s="158"/>
      <c r="Q101" s="156"/>
      <c r="R101" s="169"/>
      <c r="S101" s="169"/>
      <c r="T101" s="156"/>
      <c r="U101" s="156"/>
      <c r="V101" s="156"/>
      <c r="W101" s="156"/>
    </row>
    <row r="102" spans="1:23" s="62" customFormat="1" x14ac:dyDescent="0.2">
      <c r="A102" s="2836"/>
      <c r="B102" s="166"/>
      <c r="C102" s="166"/>
      <c r="D102" s="166"/>
      <c r="E102" s="166"/>
      <c r="F102" s="167"/>
      <c r="G102" s="160"/>
      <c r="H102" s="166"/>
      <c r="I102" s="166"/>
      <c r="J102" s="166"/>
      <c r="K102" s="166"/>
      <c r="L102" s="166"/>
      <c r="M102" s="166"/>
      <c r="N102" s="166"/>
      <c r="O102" s="166"/>
      <c r="P102" s="167"/>
      <c r="Q102" s="166"/>
      <c r="R102" s="406"/>
      <c r="S102" s="406"/>
      <c r="T102" s="166"/>
      <c r="U102" s="390"/>
      <c r="V102" s="390"/>
      <c r="W102" s="390"/>
    </row>
    <row r="103" spans="1:23" s="62" customFormat="1" ht="15.75" thickBot="1" x14ac:dyDescent="0.25">
      <c r="A103" s="2949"/>
      <c r="B103" s="194"/>
      <c r="C103" s="194"/>
      <c r="D103" s="194"/>
      <c r="E103" s="194"/>
      <c r="F103" s="408"/>
      <c r="G103" s="160"/>
      <c r="H103" s="194"/>
      <c r="I103" s="194"/>
      <c r="J103" s="194"/>
      <c r="K103" s="194"/>
      <c r="L103" s="194"/>
      <c r="M103" s="194"/>
      <c r="N103" s="194"/>
      <c r="O103" s="194"/>
      <c r="P103" s="408"/>
      <c r="Q103" s="194"/>
      <c r="R103" s="409"/>
      <c r="S103" s="409"/>
      <c r="T103" s="194"/>
      <c r="U103" s="410"/>
      <c r="V103" s="410"/>
      <c r="W103" s="408"/>
    </row>
    <row r="104" spans="1:23" s="62" customFormat="1" ht="15.75" thickTop="1" x14ac:dyDescent="0.2">
      <c r="A104" s="174" t="s">
        <v>144</v>
      </c>
      <c r="B104" s="176"/>
      <c r="C104" s="176"/>
      <c r="D104" s="176"/>
      <c r="E104" s="176"/>
      <c r="F104" s="173">
        <f>F78+F81+F84+F87+F90+F93+F96+F99+F102</f>
        <v>23200000</v>
      </c>
      <c r="G104" s="175"/>
      <c r="H104" s="176"/>
      <c r="I104" s="176"/>
      <c r="J104" s="176"/>
      <c r="K104" s="176"/>
      <c r="L104" s="176"/>
      <c r="M104" s="176"/>
      <c r="N104" s="176"/>
      <c r="O104" s="176"/>
      <c r="P104" s="173">
        <f>P78+P81+P84+P87+P90+P93+P96+P99+P102</f>
        <v>23200000</v>
      </c>
      <c r="Q104" s="176"/>
      <c r="R104" s="392"/>
      <c r="S104" s="392"/>
      <c r="T104" s="176"/>
      <c r="U104" s="176"/>
      <c r="V104" s="176"/>
      <c r="W104" s="173">
        <f>W78+W81+W84+W87+W90+W93+W96+W99+W102</f>
        <v>23200000</v>
      </c>
    </row>
    <row r="105" spans="1:23" s="62" customFormat="1" x14ac:dyDescent="0.2">
      <c r="A105" s="1037"/>
      <c r="B105" s="1038"/>
      <c r="C105" s="150"/>
      <c r="D105" s="150"/>
      <c r="E105" s="150"/>
      <c r="F105" s="195"/>
      <c r="G105" s="115"/>
      <c r="H105" s="150"/>
      <c r="I105" s="150"/>
      <c r="J105" s="150"/>
      <c r="K105" s="150"/>
      <c r="L105" s="150"/>
      <c r="M105" s="150"/>
      <c r="N105" s="150"/>
      <c r="O105" s="150"/>
      <c r="P105" s="195"/>
      <c r="Q105" s="150"/>
      <c r="R105" s="150"/>
      <c r="S105" s="150"/>
      <c r="T105" s="150"/>
      <c r="U105" s="150"/>
      <c r="V105" s="163"/>
      <c r="W105" s="173"/>
    </row>
    <row r="106" spans="1:23" s="62" customFormat="1" x14ac:dyDescent="0.2">
      <c r="A106" s="468" t="s">
        <v>2186</v>
      </c>
      <c r="B106" s="149"/>
      <c r="U106" s="61"/>
    </row>
    <row r="107" spans="1:23" s="62" customFormat="1" x14ac:dyDescent="0.2">
      <c r="A107" s="456" t="s">
        <v>508</v>
      </c>
      <c r="B107" s="63"/>
      <c r="I107" s="2845" t="s">
        <v>147</v>
      </c>
      <c r="J107" s="2846"/>
      <c r="K107" s="76" t="s">
        <v>509</v>
      </c>
      <c r="L107" s="70"/>
      <c r="M107" s="71"/>
      <c r="T107" s="61"/>
    </row>
    <row r="108" spans="1:23" s="62" customFormat="1" ht="30" x14ac:dyDescent="0.2">
      <c r="A108" s="95" t="s">
        <v>2139</v>
      </c>
      <c r="B108" s="151"/>
      <c r="C108" s="2902" t="s">
        <v>215</v>
      </c>
      <c r="D108" s="2902"/>
      <c r="E108" s="2902"/>
      <c r="F108" s="2902"/>
      <c r="G108" s="2902"/>
      <c r="H108" s="2903"/>
      <c r="I108" s="2847"/>
      <c r="J108" s="2848"/>
      <c r="K108" s="101" t="s">
        <v>150</v>
      </c>
      <c r="L108" s="2902" t="s">
        <v>151</v>
      </c>
      <c r="M108" s="2903"/>
      <c r="N108" s="2909" t="s">
        <v>152</v>
      </c>
      <c r="O108" s="2903"/>
      <c r="P108" s="2909" t="s">
        <v>84</v>
      </c>
      <c r="Q108" s="2902"/>
      <c r="R108" s="2902"/>
      <c r="S108" s="2902"/>
      <c r="T108" s="2902" t="s">
        <v>85</v>
      </c>
      <c r="U108" s="2902"/>
      <c r="V108" s="2902"/>
      <c r="W108" s="2903"/>
    </row>
    <row r="109" spans="1:23" s="62" customFormat="1" ht="76.5" customHeight="1" thickBot="1" x14ac:dyDescent="0.25">
      <c r="A109" s="245" t="s">
        <v>512</v>
      </c>
      <c r="B109" s="506" t="s">
        <v>153</v>
      </c>
      <c r="C109" s="451" t="s">
        <v>217</v>
      </c>
      <c r="D109" s="451" t="s">
        <v>218</v>
      </c>
      <c r="E109" s="451" t="s">
        <v>156</v>
      </c>
      <c r="F109" s="451" t="s">
        <v>219</v>
      </c>
      <c r="G109" s="451" t="s">
        <v>220</v>
      </c>
      <c r="H109" s="451" t="s">
        <v>483</v>
      </c>
      <c r="I109" s="437" t="s">
        <v>92</v>
      </c>
      <c r="J109" s="437" t="s">
        <v>685</v>
      </c>
      <c r="K109" s="453" t="s">
        <v>159</v>
      </c>
      <c r="L109" s="453" t="s">
        <v>160</v>
      </c>
      <c r="M109" s="453" t="s">
        <v>161</v>
      </c>
      <c r="N109" s="453" t="s">
        <v>162</v>
      </c>
      <c r="O109" s="437" t="s">
        <v>685</v>
      </c>
      <c r="P109" s="437" t="s">
        <v>4325</v>
      </c>
      <c r="Q109" s="437" t="s">
        <v>104</v>
      </c>
      <c r="R109" s="457" t="s">
        <v>221</v>
      </c>
      <c r="S109" s="101" t="s">
        <v>166</v>
      </c>
      <c r="T109" s="453" t="s">
        <v>108</v>
      </c>
      <c r="U109" s="453" t="s">
        <v>222</v>
      </c>
      <c r="V109" s="453" t="s">
        <v>223</v>
      </c>
      <c r="W109" s="453" t="s">
        <v>111</v>
      </c>
    </row>
    <row r="110" spans="1:23" s="62" customFormat="1" ht="15.75" thickTop="1" x14ac:dyDescent="0.2">
      <c r="A110" s="2825" t="s">
        <v>114</v>
      </c>
      <c r="B110" s="459"/>
      <c r="C110" s="160"/>
      <c r="D110" s="160"/>
      <c r="E110" s="160"/>
      <c r="F110" s="380"/>
      <c r="G110" s="160" t="s">
        <v>170</v>
      </c>
      <c r="H110" s="160"/>
      <c r="I110" s="231" t="s">
        <v>171</v>
      </c>
      <c r="J110" s="231" t="s">
        <v>116</v>
      </c>
      <c r="K110" s="231" t="s">
        <v>117</v>
      </c>
      <c r="L110" s="231" t="s">
        <v>1705</v>
      </c>
      <c r="M110" s="231" t="s">
        <v>173</v>
      </c>
      <c r="N110" s="231" t="s">
        <v>171</v>
      </c>
      <c r="O110" s="231" t="s">
        <v>116</v>
      </c>
      <c r="P110" s="160"/>
      <c r="Q110" s="231" t="s">
        <v>225</v>
      </c>
      <c r="R110" s="383" t="s">
        <v>116</v>
      </c>
      <c r="S110" s="672" t="s">
        <v>693</v>
      </c>
      <c r="T110" s="381"/>
      <c r="U110" s="160"/>
      <c r="V110" s="160"/>
      <c r="W110" s="160"/>
    </row>
    <row r="111" spans="1:23" s="62" customFormat="1" x14ac:dyDescent="0.2">
      <c r="A111" s="2842"/>
      <c r="B111" s="166"/>
      <c r="C111" s="166"/>
      <c r="D111" s="166"/>
      <c r="E111" s="166"/>
      <c r="F111" s="167"/>
      <c r="G111" s="160" t="s">
        <v>175</v>
      </c>
      <c r="H111" s="166"/>
      <c r="I111" s="160"/>
      <c r="J111" s="166"/>
      <c r="K111" s="166"/>
      <c r="L111" s="166"/>
      <c r="M111" s="166"/>
      <c r="N111" s="166"/>
      <c r="O111" s="166"/>
      <c r="P111" s="167"/>
      <c r="Q111" s="166"/>
      <c r="R111" s="389"/>
      <c r="S111" s="389"/>
      <c r="T111" s="390"/>
      <c r="U111" s="166"/>
      <c r="V111" s="166"/>
      <c r="W111" s="166"/>
    </row>
    <row r="112" spans="1:23" s="62" customFormat="1" ht="15.75" thickBot="1" x14ac:dyDescent="0.25">
      <c r="A112" s="500" t="s">
        <v>121</v>
      </c>
      <c r="B112" s="460"/>
      <c r="C112" s="460"/>
      <c r="D112" s="460"/>
      <c r="E112" s="460"/>
      <c r="F112" s="402"/>
      <c r="G112" s="460"/>
      <c r="H112" s="460"/>
      <c r="I112" s="460"/>
      <c r="J112" s="460"/>
      <c r="K112" s="461"/>
      <c r="L112" s="461"/>
      <c r="M112" s="460"/>
      <c r="N112" s="460"/>
      <c r="O112" s="460"/>
      <c r="P112" s="402"/>
      <c r="Q112" s="460"/>
      <c r="R112" s="461"/>
      <c r="S112" s="461"/>
      <c r="T112" s="462"/>
      <c r="U112" s="460"/>
      <c r="V112" s="460"/>
      <c r="W112" s="460"/>
    </row>
    <row r="113" spans="1:23" s="62" customFormat="1" x14ac:dyDescent="0.2">
      <c r="A113" s="2834" t="s">
        <v>2146</v>
      </c>
      <c r="B113" s="160" t="s">
        <v>2147</v>
      </c>
      <c r="C113" s="160"/>
      <c r="D113" s="160"/>
      <c r="E113" s="160"/>
      <c r="F113" s="380"/>
      <c r="G113" s="160"/>
      <c r="H113" s="160"/>
      <c r="I113" s="160"/>
      <c r="J113" s="160"/>
      <c r="K113" s="160"/>
      <c r="L113" s="160"/>
      <c r="M113" s="160"/>
      <c r="N113" s="160"/>
      <c r="O113" s="160"/>
      <c r="P113" s="380"/>
      <c r="Q113" s="160"/>
      <c r="R113" s="383"/>
      <c r="S113" s="383"/>
      <c r="T113" s="381"/>
      <c r="U113" s="160"/>
      <c r="V113" s="160"/>
      <c r="W113" s="160"/>
    </row>
    <row r="114" spans="1:23" s="62" customFormat="1" x14ac:dyDescent="0.2">
      <c r="A114" s="2904"/>
      <c r="B114" s="166"/>
      <c r="C114" s="166"/>
      <c r="D114" s="166"/>
      <c r="E114" s="166"/>
      <c r="F114" s="167"/>
      <c r="G114" s="160"/>
      <c r="H114" s="166"/>
      <c r="I114" s="160"/>
      <c r="J114" s="160"/>
      <c r="K114" s="160"/>
      <c r="L114" s="160"/>
      <c r="M114" s="160"/>
      <c r="N114" s="160"/>
      <c r="O114" s="160"/>
      <c r="P114" s="380"/>
      <c r="Q114" s="160"/>
      <c r="R114" s="383"/>
      <c r="S114" s="383"/>
      <c r="T114" s="381"/>
      <c r="U114" s="160"/>
      <c r="V114" s="160"/>
      <c r="W114" s="160"/>
    </row>
    <row r="115" spans="1:23" s="62" customFormat="1" x14ac:dyDescent="0.2">
      <c r="A115" s="156"/>
      <c r="B115" s="156"/>
      <c r="C115" s="156"/>
      <c r="D115" s="156"/>
      <c r="E115" s="156"/>
      <c r="F115" s="158"/>
      <c r="G115" s="156"/>
      <c r="H115" s="156"/>
      <c r="I115" s="156"/>
      <c r="J115" s="156"/>
      <c r="K115" s="169"/>
      <c r="L115" s="169"/>
      <c r="M115" s="156"/>
      <c r="N115" s="156"/>
      <c r="O115" s="156"/>
      <c r="P115" s="158"/>
      <c r="Q115" s="156"/>
      <c r="R115" s="169"/>
      <c r="S115" s="169"/>
      <c r="T115" s="172"/>
      <c r="U115" s="156"/>
      <c r="V115" s="156"/>
      <c r="W115" s="156"/>
    </row>
    <row r="116" spans="1:23" s="62" customFormat="1" x14ac:dyDescent="0.2">
      <c r="A116" s="2836" t="s">
        <v>2187</v>
      </c>
      <c r="B116" s="166"/>
      <c r="C116" s="166" t="s">
        <v>1840</v>
      </c>
      <c r="D116" s="166" t="s">
        <v>2188</v>
      </c>
      <c r="E116" s="166" t="s">
        <v>7</v>
      </c>
      <c r="F116" s="167">
        <v>2600000</v>
      </c>
      <c r="G116" s="160" t="s">
        <v>1382</v>
      </c>
      <c r="H116" s="166" t="s">
        <v>2189</v>
      </c>
      <c r="I116" s="160" t="s">
        <v>2088</v>
      </c>
      <c r="J116" s="166" t="s">
        <v>179</v>
      </c>
      <c r="K116" s="166" t="s">
        <v>2131</v>
      </c>
      <c r="L116" s="166" t="s">
        <v>2132</v>
      </c>
      <c r="M116" s="166" t="s">
        <v>1030</v>
      </c>
      <c r="N116" s="166" t="s">
        <v>1880</v>
      </c>
      <c r="O116" s="166" t="s">
        <v>179</v>
      </c>
      <c r="P116" s="167">
        <v>2600000</v>
      </c>
      <c r="Q116" s="166" t="s">
        <v>179</v>
      </c>
      <c r="R116" s="389" t="s">
        <v>2044</v>
      </c>
      <c r="S116" s="389" t="s">
        <v>2045</v>
      </c>
      <c r="T116" s="390" t="s">
        <v>2145</v>
      </c>
      <c r="U116" s="166" t="s">
        <v>2046</v>
      </c>
      <c r="V116" s="166" t="s">
        <v>2173</v>
      </c>
      <c r="W116" s="166" t="s">
        <v>2190</v>
      </c>
    </row>
    <row r="117" spans="1:23" s="62" customFormat="1" x14ac:dyDescent="0.2">
      <c r="A117" s="2904"/>
      <c r="B117" s="166"/>
      <c r="C117" s="166"/>
      <c r="D117" s="166"/>
      <c r="E117" s="166"/>
      <c r="F117" s="167"/>
      <c r="G117" s="160"/>
      <c r="H117" s="166"/>
      <c r="I117" s="166"/>
      <c r="J117" s="166"/>
      <c r="K117" s="166"/>
      <c r="L117" s="166"/>
      <c r="M117" s="166"/>
      <c r="N117" s="166"/>
      <c r="O117" s="166"/>
      <c r="P117" s="167"/>
      <c r="Q117" s="166"/>
      <c r="R117" s="406"/>
      <c r="S117" s="406"/>
      <c r="T117" s="390"/>
      <c r="U117" s="390"/>
      <c r="V117" s="390"/>
      <c r="W117" s="166"/>
    </row>
    <row r="118" spans="1:23" s="62" customFormat="1" x14ac:dyDescent="0.2">
      <c r="A118" s="156"/>
      <c r="B118" s="156"/>
      <c r="C118" s="156"/>
      <c r="D118" s="156"/>
      <c r="E118" s="156"/>
      <c r="F118" s="158"/>
      <c r="G118" s="156"/>
      <c r="H118" s="156"/>
      <c r="I118" s="156"/>
      <c r="J118" s="169"/>
      <c r="K118" s="169"/>
      <c r="L118" s="156"/>
      <c r="M118" s="156"/>
      <c r="N118" s="156"/>
      <c r="O118" s="156"/>
      <c r="P118" s="158"/>
      <c r="Q118" s="156"/>
      <c r="R118" s="169"/>
      <c r="S118" s="169"/>
      <c r="T118" s="172"/>
      <c r="U118" s="156"/>
      <c r="V118" s="156"/>
      <c r="W118" s="156"/>
    </row>
    <row r="119" spans="1:23" s="62" customFormat="1" x14ac:dyDescent="0.2">
      <c r="A119" s="2836" t="s">
        <v>2191</v>
      </c>
      <c r="B119" s="166"/>
      <c r="C119" s="166" t="s">
        <v>1852</v>
      </c>
      <c r="D119" s="166" t="s">
        <v>2188</v>
      </c>
      <c r="E119" s="166" t="s">
        <v>2192</v>
      </c>
      <c r="F119" s="167">
        <v>2500000</v>
      </c>
      <c r="G119" s="160" t="s">
        <v>1382</v>
      </c>
      <c r="H119" s="166" t="s">
        <v>2172</v>
      </c>
      <c r="I119" s="160" t="s">
        <v>2088</v>
      </c>
      <c r="J119" s="166" t="s">
        <v>179</v>
      </c>
      <c r="K119" s="166" t="s">
        <v>2131</v>
      </c>
      <c r="L119" s="166" t="s">
        <v>2132</v>
      </c>
      <c r="M119" s="166" t="s">
        <v>1030</v>
      </c>
      <c r="N119" s="166" t="s">
        <v>1880</v>
      </c>
      <c r="O119" s="166" t="s">
        <v>179</v>
      </c>
      <c r="P119" s="167">
        <v>2500000</v>
      </c>
      <c r="Q119" s="166" t="s">
        <v>179</v>
      </c>
      <c r="R119" s="389" t="s">
        <v>2044</v>
      </c>
      <c r="S119" s="389" t="s">
        <v>2045</v>
      </c>
      <c r="T119" s="390" t="s">
        <v>2145</v>
      </c>
      <c r="U119" s="166" t="s">
        <v>2046</v>
      </c>
      <c r="V119" s="166" t="s">
        <v>2173</v>
      </c>
      <c r="W119" s="390" t="s">
        <v>1984</v>
      </c>
    </row>
    <row r="120" spans="1:23" s="62" customFormat="1" x14ac:dyDescent="0.2">
      <c r="A120" s="2904"/>
      <c r="B120" s="166"/>
      <c r="C120" s="166"/>
      <c r="D120" s="166"/>
      <c r="E120" s="166"/>
      <c r="F120" s="167"/>
      <c r="G120" s="160"/>
      <c r="H120" s="166"/>
      <c r="I120" s="166"/>
      <c r="J120" s="166"/>
      <c r="K120" s="166"/>
      <c r="L120" s="166"/>
      <c r="M120" s="166"/>
      <c r="N120" s="166"/>
      <c r="O120" s="166"/>
      <c r="P120" s="167"/>
      <c r="Q120" s="166"/>
      <c r="R120" s="406"/>
      <c r="S120" s="406"/>
      <c r="T120" s="390"/>
      <c r="U120" s="390"/>
      <c r="V120" s="390"/>
      <c r="W120" s="390"/>
    </row>
    <row r="121" spans="1:23" s="62" customFormat="1" ht="15.75" thickBot="1" x14ac:dyDescent="0.25">
      <c r="A121" s="156"/>
      <c r="B121" s="156"/>
      <c r="C121" s="156"/>
      <c r="D121" s="156"/>
      <c r="E121" s="156"/>
      <c r="F121" s="158"/>
      <c r="G121" s="156"/>
      <c r="H121" s="156"/>
      <c r="I121" s="156"/>
      <c r="J121" s="169"/>
      <c r="K121" s="169"/>
      <c r="L121" s="156"/>
      <c r="M121" s="156"/>
      <c r="N121" s="156"/>
      <c r="O121" s="156"/>
      <c r="P121" s="158"/>
      <c r="Q121" s="156"/>
      <c r="R121" s="169"/>
      <c r="S121" s="169"/>
      <c r="T121" s="172"/>
      <c r="U121" s="156"/>
      <c r="V121" s="156"/>
      <c r="W121" s="156"/>
    </row>
    <row r="122" spans="1:23" s="62" customFormat="1" ht="16.5" thickTop="1" thickBot="1" x14ac:dyDescent="0.25">
      <c r="A122" s="174" t="s">
        <v>144</v>
      </c>
      <c r="B122" s="176"/>
      <c r="C122" s="176"/>
      <c r="D122" s="176"/>
      <c r="E122" s="392"/>
      <c r="F122" s="1039">
        <f>F113+F116+F119</f>
        <v>5100000</v>
      </c>
      <c r="G122" s="175"/>
      <c r="H122" s="176"/>
      <c r="I122" s="176"/>
      <c r="J122" s="176"/>
      <c r="K122" s="176"/>
      <c r="L122" s="176"/>
      <c r="M122" s="176"/>
      <c r="N122" s="176"/>
      <c r="O122" s="176"/>
      <c r="P122" s="173">
        <f>P113+P116+P119</f>
        <v>5100000</v>
      </c>
      <c r="Q122" s="176"/>
      <c r="R122" s="392"/>
      <c r="S122" s="392"/>
      <c r="T122" s="394"/>
      <c r="U122" s="176"/>
      <c r="V122" s="176"/>
      <c r="W122" s="173"/>
    </row>
  </sheetData>
  <mergeCells count="54">
    <mergeCell ref="A119:A120"/>
    <mergeCell ref="N108:O108"/>
    <mergeCell ref="P108:S108"/>
    <mergeCell ref="T108:W108"/>
    <mergeCell ref="A110:A111"/>
    <mergeCell ref="A113:A114"/>
    <mergeCell ref="A116:A117"/>
    <mergeCell ref="A99:A100"/>
    <mergeCell ref="A102:A103"/>
    <mergeCell ref="I107:J108"/>
    <mergeCell ref="C108:H108"/>
    <mergeCell ref="L108:M108"/>
    <mergeCell ref="A96:A97"/>
    <mergeCell ref="L73:M73"/>
    <mergeCell ref="N73:O73"/>
    <mergeCell ref="P73:S73"/>
    <mergeCell ref="T73:W73"/>
    <mergeCell ref="A75:A76"/>
    <mergeCell ref="A78:A79"/>
    <mergeCell ref="A81:A82"/>
    <mergeCell ref="A84:A85"/>
    <mergeCell ref="A87:A88"/>
    <mergeCell ref="A90:A91"/>
    <mergeCell ref="A93:A94"/>
    <mergeCell ref="A55:A56"/>
    <mergeCell ref="A58:A59"/>
    <mergeCell ref="A61:A62"/>
    <mergeCell ref="A64:A65"/>
    <mergeCell ref="I72:J73"/>
    <mergeCell ref="C73:H73"/>
    <mergeCell ref="A52:A53"/>
    <mergeCell ref="A26:A27"/>
    <mergeCell ref="I34:J35"/>
    <mergeCell ref="C35:G35"/>
    <mergeCell ref="L35:M35"/>
    <mergeCell ref="A37:A38"/>
    <mergeCell ref="A40:A41"/>
    <mergeCell ref="A43:A44"/>
    <mergeCell ref="A46:A47"/>
    <mergeCell ref="A49:A50"/>
    <mergeCell ref="O3:R3"/>
    <mergeCell ref="N35:O35"/>
    <mergeCell ref="P35:S35"/>
    <mergeCell ref="A8:A9"/>
    <mergeCell ref="A11:A12"/>
    <mergeCell ref="A14:A15"/>
    <mergeCell ref="A17:A18"/>
    <mergeCell ref="A20:A21"/>
    <mergeCell ref="A23:A24"/>
    <mergeCell ref="A5:A6"/>
    <mergeCell ref="H2:I3"/>
    <mergeCell ref="C3:G3"/>
    <mergeCell ref="K3:L3"/>
    <mergeCell ref="M3:N3"/>
  </mergeCells>
  <pageMargins left="0.25" right="0.25" top="0.75" bottom="0.75" header="0.3" footer="0.3"/>
  <pageSetup paperSize="8" scale="2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Y47"/>
  <sheetViews>
    <sheetView zoomScale="70" zoomScaleNormal="70" workbookViewId="0">
      <selection activeCell="E29" sqref="E29"/>
    </sheetView>
  </sheetViews>
  <sheetFormatPr defaultRowHeight="15" x14ac:dyDescent="0.2"/>
  <cols>
    <col min="1" max="1" width="47" style="554" customWidth="1"/>
    <col min="2" max="2" width="23" style="1742" customWidth="1"/>
    <col min="3" max="3" width="19.7109375" style="1742" customWidth="1"/>
    <col min="4" max="4" width="17.85546875" style="554" bestFit="1" customWidth="1"/>
    <col min="5" max="5" width="19.5703125" style="554" customWidth="1"/>
    <col min="6" max="6" width="20" style="554" customWidth="1"/>
    <col min="7" max="7" width="16.28515625" style="554" customWidth="1"/>
    <col min="8" max="8" width="19.140625" style="554" customWidth="1"/>
    <col min="9" max="9" width="35.140625" style="1742" customWidth="1"/>
    <col min="10" max="10" width="42.5703125" style="1742" customWidth="1"/>
    <col min="11" max="11" width="27.85546875" style="554" customWidth="1"/>
    <col min="12" max="12" width="16.42578125" style="554" customWidth="1"/>
    <col min="13" max="13" width="20.28515625" style="554" customWidth="1"/>
    <col min="14" max="14" width="21.5703125" style="554" customWidth="1"/>
    <col min="15" max="15" width="21.42578125" style="554" customWidth="1"/>
    <col min="16" max="16" width="23.42578125" style="554" customWidth="1"/>
    <col min="17" max="17" width="16" style="554" customWidth="1"/>
    <col min="18" max="18" width="14.85546875" style="554" customWidth="1"/>
    <col min="19" max="19" width="15.7109375" style="554" customWidth="1"/>
    <col min="20" max="20" width="15.85546875" style="554" customWidth="1"/>
    <col min="21" max="21" width="15.5703125" style="554" customWidth="1"/>
    <col min="22" max="22" width="23.140625" style="554" customWidth="1"/>
    <col min="23" max="23" width="24.5703125" style="1742" customWidth="1"/>
    <col min="24" max="24" width="19.28515625" style="1742" customWidth="1"/>
    <col min="25" max="25" width="24.7109375" style="1742" customWidth="1"/>
    <col min="26" max="26" width="16" style="1742" customWidth="1"/>
    <col min="27" max="27" width="14.85546875" style="1742" customWidth="1"/>
    <col min="28" max="16384" width="9.140625" style="1742"/>
  </cols>
  <sheetData>
    <row r="2" spans="1:25" x14ac:dyDescent="0.2">
      <c r="D2" s="1822"/>
    </row>
    <row r="3" spans="1:25" ht="54" x14ac:dyDescent="0.2">
      <c r="A3" s="1576" t="s">
        <v>6382</v>
      </c>
      <c r="B3" s="1843"/>
      <c r="C3" s="1843"/>
      <c r="D3" s="1576"/>
    </row>
    <row r="4" spans="1:25" ht="18" x14ac:dyDescent="0.2">
      <c r="A4" s="2901" t="s">
        <v>5017</v>
      </c>
      <c r="B4" s="2901"/>
      <c r="C4" s="2901"/>
      <c r="D4" s="1477"/>
      <c r="E4" s="1063"/>
      <c r="F4" s="371"/>
      <c r="G4" s="371"/>
      <c r="H4" s="371"/>
      <c r="I4" s="19"/>
      <c r="J4" s="19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19"/>
      <c r="X4" s="19"/>
      <c r="Y4" s="19"/>
    </row>
    <row r="5" spans="1:25" ht="45" x14ac:dyDescent="0.2">
      <c r="A5" s="1554" t="s">
        <v>5969</v>
      </c>
      <c r="B5" s="1844"/>
      <c r="C5" s="1479"/>
      <c r="D5" s="1477"/>
      <c r="E5" s="1063"/>
      <c r="F5" s="371"/>
      <c r="G5" s="371"/>
      <c r="H5" s="371"/>
      <c r="I5" s="2911" t="s">
        <v>147</v>
      </c>
      <c r="J5" s="2912"/>
      <c r="K5" s="69" t="s">
        <v>148</v>
      </c>
      <c r="L5" s="1730"/>
      <c r="M5" s="1724"/>
      <c r="N5" s="371"/>
      <c r="O5" s="371"/>
      <c r="P5" s="371"/>
      <c r="Q5" s="371"/>
      <c r="R5" s="371"/>
      <c r="S5" s="371"/>
      <c r="T5" s="371"/>
      <c r="U5" s="371"/>
      <c r="V5" s="371"/>
      <c r="W5" s="18"/>
      <c r="X5" s="18"/>
    </row>
    <row r="6" spans="1:25" ht="45" x14ac:dyDescent="0.2">
      <c r="A6" s="1845"/>
      <c r="B6" s="1834"/>
      <c r="C6" s="2915" t="s">
        <v>149</v>
      </c>
      <c r="D6" s="2916"/>
      <c r="E6" s="2916"/>
      <c r="F6" s="2916"/>
      <c r="G6" s="2917"/>
      <c r="H6" s="371"/>
      <c r="I6" s="2913"/>
      <c r="J6" s="2914"/>
      <c r="K6" s="432" t="s">
        <v>150</v>
      </c>
      <c r="L6" s="2916" t="s">
        <v>151</v>
      </c>
      <c r="M6" s="2917"/>
      <c r="N6" s="2915" t="s">
        <v>152</v>
      </c>
      <c r="O6" s="2917"/>
      <c r="P6" s="2915" t="s">
        <v>84</v>
      </c>
      <c r="Q6" s="2916"/>
      <c r="R6" s="2916"/>
      <c r="S6" s="2916"/>
      <c r="T6" s="1666"/>
      <c r="U6" s="1665" t="s">
        <v>85</v>
      </c>
      <c r="V6" s="1667"/>
      <c r="W6" s="1632"/>
      <c r="X6" s="1633"/>
    </row>
    <row r="7" spans="1:25" ht="45.75" thickBot="1" x14ac:dyDescent="0.25">
      <c r="A7" s="436" t="s">
        <v>512</v>
      </c>
      <c r="B7" s="1853" t="s">
        <v>153</v>
      </c>
      <c r="C7" s="1853" t="s">
        <v>154</v>
      </c>
      <c r="D7" s="434" t="s">
        <v>155</v>
      </c>
      <c r="E7" s="434" t="s">
        <v>156</v>
      </c>
      <c r="F7" s="434" t="s">
        <v>157</v>
      </c>
      <c r="G7" s="435" t="s">
        <v>158</v>
      </c>
      <c r="H7" s="434" t="s">
        <v>91</v>
      </c>
      <c r="I7" s="433" t="s">
        <v>92</v>
      </c>
      <c r="J7" s="470" t="s">
        <v>93</v>
      </c>
      <c r="K7" s="434" t="s">
        <v>159</v>
      </c>
      <c r="L7" s="434" t="s">
        <v>160</v>
      </c>
      <c r="M7" s="434" t="s">
        <v>161</v>
      </c>
      <c r="N7" s="434" t="s">
        <v>162</v>
      </c>
      <c r="O7" s="436" t="s">
        <v>163</v>
      </c>
      <c r="P7" s="436" t="s">
        <v>164</v>
      </c>
      <c r="Q7" s="436" t="s">
        <v>104</v>
      </c>
      <c r="R7" s="436" t="s">
        <v>165</v>
      </c>
      <c r="S7" s="438" t="s">
        <v>166</v>
      </c>
      <c r="T7" s="1667" t="s">
        <v>167</v>
      </c>
      <c r="U7" s="432" t="s">
        <v>168</v>
      </c>
      <c r="V7" s="432" t="s">
        <v>169</v>
      </c>
      <c r="W7" s="1852" t="s">
        <v>112</v>
      </c>
      <c r="X7" s="1852" t="s">
        <v>113</v>
      </c>
    </row>
    <row r="8" spans="1:25" ht="15.75" thickTop="1" x14ac:dyDescent="0.2">
      <c r="A8" s="2918" t="s">
        <v>114</v>
      </c>
      <c r="B8" s="440"/>
      <c r="C8" s="354"/>
      <c r="D8" s="1846"/>
      <c r="E8" s="1644"/>
      <c r="F8" s="1631" t="s">
        <v>170</v>
      </c>
      <c r="G8" s="1631"/>
      <c r="H8" s="376" t="s">
        <v>27</v>
      </c>
      <c r="I8" s="355" t="s">
        <v>171</v>
      </c>
      <c r="J8" s="355" t="s">
        <v>116</v>
      </c>
      <c r="K8" s="1631" t="s">
        <v>117</v>
      </c>
      <c r="L8" s="1644" t="s">
        <v>172</v>
      </c>
      <c r="M8" s="1644" t="s">
        <v>173</v>
      </c>
      <c r="N8" s="1644" t="s">
        <v>117</v>
      </c>
      <c r="O8" s="1644" t="s">
        <v>116</v>
      </c>
      <c r="P8" s="356"/>
      <c r="Q8" s="1644" t="s">
        <v>117</v>
      </c>
      <c r="R8" s="1644" t="s">
        <v>116</v>
      </c>
      <c r="S8" s="1644" t="s">
        <v>117</v>
      </c>
      <c r="T8" s="1644" t="s">
        <v>171</v>
      </c>
      <c r="U8" s="1644" t="s">
        <v>174</v>
      </c>
      <c r="V8" s="1644" t="s">
        <v>117</v>
      </c>
      <c r="W8" s="160" t="s">
        <v>5970</v>
      </c>
      <c r="X8" s="231" t="s">
        <v>5971</v>
      </c>
    </row>
    <row r="9" spans="1:25" x14ac:dyDescent="0.2">
      <c r="A9" s="2919"/>
      <c r="B9" s="1710"/>
      <c r="C9" s="357"/>
      <c r="D9" s="823"/>
      <c r="E9" s="221"/>
      <c r="F9" s="1631" t="s">
        <v>175</v>
      </c>
      <c r="G9" s="1655"/>
      <c r="H9" s="1658" t="s">
        <v>31</v>
      </c>
      <c r="I9" s="355"/>
      <c r="J9" s="353"/>
      <c r="K9" s="1655"/>
      <c r="L9" s="1655"/>
      <c r="M9" s="1655"/>
      <c r="N9" s="1655"/>
      <c r="O9" s="1655"/>
      <c r="P9" s="220"/>
      <c r="Q9" s="1655"/>
      <c r="R9" s="1655"/>
      <c r="S9" s="1655"/>
      <c r="T9" s="1631"/>
      <c r="U9" s="1631"/>
      <c r="V9" s="1631"/>
      <c r="W9" s="166" t="s">
        <v>5972</v>
      </c>
      <c r="X9" s="355"/>
    </row>
    <row r="10" spans="1:25" ht="15.75" thickBot="1" x14ac:dyDescent="0.25">
      <c r="A10" s="439" t="s">
        <v>121</v>
      </c>
      <c r="B10" s="1835"/>
      <c r="C10" s="442"/>
      <c r="D10" s="1847"/>
      <c r="E10" s="430"/>
      <c r="F10" s="429"/>
      <c r="G10" s="429"/>
      <c r="H10" s="429"/>
      <c r="I10" s="404"/>
      <c r="J10" s="404"/>
      <c r="K10" s="535"/>
      <c r="L10" s="535"/>
      <c r="M10" s="429"/>
      <c r="N10" s="429"/>
      <c r="O10" s="429"/>
      <c r="P10" s="1067"/>
      <c r="Q10" s="429"/>
      <c r="R10" s="429"/>
      <c r="S10" s="429"/>
      <c r="T10" s="429"/>
      <c r="U10" s="429"/>
      <c r="V10" s="429"/>
      <c r="W10" s="404"/>
      <c r="X10" s="404"/>
    </row>
    <row r="11" spans="1:25" ht="30" x14ac:dyDescent="0.2">
      <c r="A11" s="2910" t="s">
        <v>5973</v>
      </c>
      <c r="B11" s="1710" t="s">
        <v>1026</v>
      </c>
      <c r="C11" s="1836">
        <v>23020118</v>
      </c>
      <c r="D11" s="1846">
        <v>50000000</v>
      </c>
      <c r="E11" s="1644" t="s">
        <v>7</v>
      </c>
      <c r="F11" s="1644" t="s">
        <v>5974</v>
      </c>
      <c r="G11" s="1631" t="s">
        <v>124</v>
      </c>
      <c r="H11" s="376" t="s">
        <v>27</v>
      </c>
      <c r="I11" s="355" t="s">
        <v>5975</v>
      </c>
      <c r="J11" s="355" t="s">
        <v>5976</v>
      </c>
      <c r="K11" s="1631" t="s">
        <v>5977</v>
      </c>
      <c r="L11" s="1631" t="s">
        <v>5978</v>
      </c>
      <c r="M11" s="1631" t="s">
        <v>5979</v>
      </c>
      <c r="N11" s="1631" t="s">
        <v>5980</v>
      </c>
      <c r="O11" s="1631" t="s">
        <v>5981</v>
      </c>
      <c r="P11" s="1846">
        <v>50000000</v>
      </c>
      <c r="Q11" s="1631" t="s">
        <v>5982</v>
      </c>
      <c r="R11" s="1631" t="s">
        <v>5983</v>
      </c>
      <c r="S11" s="1631" t="s">
        <v>5984</v>
      </c>
      <c r="T11" s="1631" t="s">
        <v>5985</v>
      </c>
      <c r="U11" s="1631" t="s">
        <v>5986</v>
      </c>
      <c r="V11" s="1631" t="s">
        <v>5987</v>
      </c>
      <c r="W11" s="160" t="s">
        <v>5970</v>
      </c>
      <c r="X11" s="231" t="s">
        <v>5971</v>
      </c>
    </row>
    <row r="12" spans="1:25" x14ac:dyDescent="0.2">
      <c r="A12" s="2814"/>
      <c r="B12" s="1710"/>
      <c r="C12" s="357"/>
      <c r="D12" s="823"/>
      <c r="E12" s="221"/>
      <c r="F12" s="1631"/>
      <c r="G12" s="1655"/>
      <c r="H12" s="1658" t="s">
        <v>31</v>
      </c>
      <c r="I12" s="355"/>
      <c r="J12" s="353"/>
      <c r="K12" s="1655"/>
      <c r="L12" s="1655"/>
      <c r="M12" s="1655"/>
      <c r="N12" s="1655"/>
      <c r="O12" s="1655"/>
      <c r="P12" s="823"/>
      <c r="Q12" s="1655"/>
      <c r="R12" s="1655"/>
      <c r="S12" s="1655"/>
      <c r="T12" s="1655"/>
      <c r="U12" s="1655"/>
      <c r="V12" s="1655"/>
      <c r="W12" s="166" t="s">
        <v>5972</v>
      </c>
      <c r="X12" s="353"/>
    </row>
    <row r="13" spans="1:25" x14ac:dyDescent="0.2">
      <c r="A13" s="228"/>
      <c r="B13" s="1711"/>
      <c r="C13" s="358"/>
      <c r="D13" s="1848"/>
      <c r="E13" s="227"/>
      <c r="F13" s="228"/>
      <c r="G13" s="228"/>
      <c r="H13" s="228"/>
      <c r="I13" s="226"/>
      <c r="J13" s="226"/>
      <c r="K13" s="69"/>
      <c r="L13" s="69"/>
      <c r="M13" s="228"/>
      <c r="N13" s="228"/>
      <c r="O13" s="228"/>
      <c r="P13" s="1848"/>
      <c r="Q13" s="228"/>
      <c r="R13" s="228"/>
      <c r="S13" s="228"/>
      <c r="T13" s="228"/>
      <c r="U13" s="228"/>
      <c r="V13" s="228"/>
      <c r="W13" s="226"/>
      <c r="X13" s="226"/>
    </row>
    <row r="14" spans="1:25" ht="30" x14ac:dyDescent="0.2">
      <c r="A14" s="2813" t="s">
        <v>5988</v>
      </c>
      <c r="B14" s="1710" t="s">
        <v>1039</v>
      </c>
      <c r="C14" s="1837">
        <v>23020118</v>
      </c>
      <c r="D14" s="823">
        <v>95000000</v>
      </c>
      <c r="E14" s="1644" t="s">
        <v>7</v>
      </c>
      <c r="F14" s="1631" t="s">
        <v>297</v>
      </c>
      <c r="G14" s="1655" t="s">
        <v>124</v>
      </c>
      <c r="H14" s="1658" t="s">
        <v>27</v>
      </c>
      <c r="I14" s="355" t="s">
        <v>5989</v>
      </c>
      <c r="J14" s="355" t="s">
        <v>5990</v>
      </c>
      <c r="K14" s="1631" t="s">
        <v>297</v>
      </c>
      <c r="L14" s="1631" t="s">
        <v>5991</v>
      </c>
      <c r="M14" s="1631" t="s">
        <v>5992</v>
      </c>
      <c r="N14" s="1631" t="s">
        <v>5993</v>
      </c>
      <c r="O14" s="1631" t="s">
        <v>5994</v>
      </c>
      <c r="P14" s="823">
        <v>95000000</v>
      </c>
      <c r="Q14" s="1655" t="s">
        <v>297</v>
      </c>
      <c r="R14" s="1655" t="s">
        <v>5995</v>
      </c>
      <c r="S14" s="1655" t="s">
        <v>5996</v>
      </c>
      <c r="T14" s="1655" t="s">
        <v>297</v>
      </c>
      <c r="U14" s="1655" t="s">
        <v>5997</v>
      </c>
      <c r="V14" s="1655" t="s">
        <v>5998</v>
      </c>
      <c r="W14" s="160" t="s">
        <v>5970</v>
      </c>
      <c r="X14" s="231" t="s">
        <v>5971</v>
      </c>
    </row>
    <row r="15" spans="1:25" x14ac:dyDescent="0.2">
      <c r="A15" s="2814"/>
      <c r="B15" s="1710"/>
      <c r="C15" s="357"/>
      <c r="D15" s="823"/>
      <c r="E15" s="221"/>
      <c r="F15" s="1631"/>
      <c r="G15" s="1655"/>
      <c r="H15" s="1658" t="s">
        <v>31</v>
      </c>
      <c r="I15" s="355"/>
      <c r="J15" s="353"/>
      <c r="K15" s="1655"/>
      <c r="L15" s="1655"/>
      <c r="M15" s="1655"/>
      <c r="N15" s="1655"/>
      <c r="O15" s="1655"/>
      <c r="P15" s="823"/>
      <c r="Q15" s="1655"/>
      <c r="R15" s="1655"/>
      <c r="S15" s="1655"/>
      <c r="T15" s="1655"/>
      <c r="U15" s="1655"/>
      <c r="V15" s="1655"/>
      <c r="W15" s="166" t="s">
        <v>5972</v>
      </c>
      <c r="X15" s="353"/>
    </row>
    <row r="16" spans="1:25" x14ac:dyDescent="0.2">
      <c r="A16" s="228"/>
      <c r="B16" s="1711"/>
      <c r="C16" s="358"/>
      <c r="D16" s="1848"/>
      <c r="E16" s="227"/>
      <c r="F16" s="228"/>
      <c r="G16" s="228"/>
      <c r="H16" s="228"/>
      <c r="I16" s="226"/>
      <c r="J16" s="226"/>
      <c r="K16" s="69"/>
      <c r="L16" s="69"/>
      <c r="M16" s="228"/>
      <c r="N16" s="228"/>
      <c r="O16" s="228"/>
      <c r="P16" s="1848"/>
      <c r="Q16" s="228"/>
      <c r="R16" s="228"/>
      <c r="S16" s="228"/>
      <c r="T16" s="228"/>
      <c r="U16" s="228"/>
      <c r="V16" s="228"/>
      <c r="W16" s="226"/>
      <c r="X16" s="226"/>
    </row>
    <row r="17" spans="1:25" ht="30" x14ac:dyDescent="0.2">
      <c r="A17" s="2813" t="s">
        <v>5999</v>
      </c>
      <c r="B17" s="1710" t="s">
        <v>1042</v>
      </c>
      <c r="C17" s="1837">
        <v>23020119</v>
      </c>
      <c r="D17" s="823">
        <v>110000000</v>
      </c>
      <c r="E17" s="1644" t="s">
        <v>7</v>
      </c>
      <c r="F17" s="1631" t="s">
        <v>297</v>
      </c>
      <c r="G17" s="1655" t="s">
        <v>124</v>
      </c>
      <c r="H17" s="1658" t="s">
        <v>27</v>
      </c>
      <c r="I17" s="355" t="s">
        <v>5989</v>
      </c>
      <c r="J17" s="355" t="s">
        <v>5990</v>
      </c>
      <c r="K17" s="1631" t="s">
        <v>297</v>
      </c>
      <c r="L17" s="1631" t="s">
        <v>5991</v>
      </c>
      <c r="M17" s="1631" t="s">
        <v>5992</v>
      </c>
      <c r="N17" s="1631" t="s">
        <v>5993</v>
      </c>
      <c r="O17" s="1631" t="s">
        <v>5994</v>
      </c>
      <c r="P17" s="823">
        <v>110000000</v>
      </c>
      <c r="Q17" s="1655" t="s">
        <v>297</v>
      </c>
      <c r="R17" s="1655" t="s">
        <v>5995</v>
      </c>
      <c r="S17" s="1655" t="s">
        <v>5996</v>
      </c>
      <c r="T17" s="1655" t="s">
        <v>297</v>
      </c>
      <c r="U17" s="1655" t="s">
        <v>5997</v>
      </c>
      <c r="V17" s="1655" t="s">
        <v>5998</v>
      </c>
      <c r="W17" s="160" t="s">
        <v>5970</v>
      </c>
      <c r="X17" s="231" t="s">
        <v>5971</v>
      </c>
    </row>
    <row r="18" spans="1:25" x14ac:dyDescent="0.2">
      <c r="A18" s="2814"/>
      <c r="B18" s="1710"/>
      <c r="C18" s="357"/>
      <c r="D18" s="823"/>
      <c r="E18" s="221"/>
      <c r="F18" s="1631"/>
      <c r="G18" s="1655"/>
      <c r="H18" s="1658" t="s">
        <v>31</v>
      </c>
      <c r="I18" s="355"/>
      <c r="J18" s="353"/>
      <c r="K18" s="1655"/>
      <c r="L18" s="1655"/>
      <c r="M18" s="1655"/>
      <c r="N18" s="1655"/>
      <c r="O18" s="1655"/>
      <c r="P18" s="823"/>
      <c r="Q18" s="1655"/>
      <c r="R18" s="1655"/>
      <c r="S18" s="1655"/>
      <c r="T18" s="1655"/>
      <c r="U18" s="1655"/>
      <c r="V18" s="1655"/>
      <c r="W18" s="166" t="s">
        <v>5972</v>
      </c>
      <c r="X18" s="353"/>
    </row>
    <row r="19" spans="1:25" x14ac:dyDescent="0.2">
      <c r="A19" s="228"/>
      <c r="B19" s="1711"/>
      <c r="C19" s="358"/>
      <c r="D19" s="1848"/>
      <c r="E19" s="227"/>
      <c r="F19" s="228"/>
      <c r="G19" s="228"/>
      <c r="H19" s="228"/>
      <c r="I19" s="226"/>
      <c r="J19" s="226"/>
      <c r="K19" s="69"/>
      <c r="L19" s="69"/>
      <c r="M19" s="228"/>
      <c r="N19" s="228"/>
      <c r="O19" s="228"/>
      <c r="P19" s="1848"/>
      <c r="Q19" s="228"/>
      <c r="R19" s="228"/>
      <c r="S19" s="228"/>
      <c r="T19" s="228"/>
      <c r="U19" s="228"/>
      <c r="V19" s="228"/>
      <c r="W19" s="226"/>
      <c r="X19" s="226"/>
    </row>
    <row r="20" spans="1:25" ht="30" x14ac:dyDescent="0.2">
      <c r="A20" s="2813" t="s">
        <v>6000</v>
      </c>
      <c r="B20" s="1710" t="s">
        <v>1046</v>
      </c>
      <c r="C20" s="1837">
        <v>23020119</v>
      </c>
      <c r="D20" s="823">
        <v>29705500</v>
      </c>
      <c r="E20" s="1644" t="s">
        <v>7</v>
      </c>
      <c r="F20" s="1631" t="s">
        <v>297</v>
      </c>
      <c r="G20" s="1655" t="s">
        <v>124</v>
      </c>
      <c r="H20" s="1658" t="s">
        <v>27</v>
      </c>
      <c r="I20" s="355" t="s">
        <v>5989</v>
      </c>
      <c r="J20" s="355" t="s">
        <v>5990</v>
      </c>
      <c r="K20" s="1631" t="s">
        <v>297</v>
      </c>
      <c r="L20" s="1631" t="s">
        <v>5991</v>
      </c>
      <c r="M20" s="1631" t="s">
        <v>5992</v>
      </c>
      <c r="N20" s="1631" t="s">
        <v>5993</v>
      </c>
      <c r="O20" s="1631" t="s">
        <v>5994</v>
      </c>
      <c r="P20" s="823">
        <v>29705500</v>
      </c>
      <c r="Q20" s="1655" t="s">
        <v>297</v>
      </c>
      <c r="R20" s="1655" t="s">
        <v>5995</v>
      </c>
      <c r="S20" s="1655" t="s">
        <v>5996</v>
      </c>
      <c r="T20" s="1655" t="s">
        <v>297</v>
      </c>
      <c r="U20" s="1655" t="s">
        <v>5997</v>
      </c>
      <c r="V20" s="1655" t="s">
        <v>5998</v>
      </c>
      <c r="W20" s="160" t="s">
        <v>5970</v>
      </c>
      <c r="X20" s="231" t="s">
        <v>5971</v>
      </c>
    </row>
    <row r="21" spans="1:25" x14ac:dyDescent="0.2">
      <c r="A21" s="2814"/>
      <c r="B21" s="1710"/>
      <c r="C21" s="357"/>
      <c r="D21" s="823"/>
      <c r="E21" s="221"/>
      <c r="F21" s="1631"/>
      <c r="G21" s="1655"/>
      <c r="H21" s="1658" t="s">
        <v>31</v>
      </c>
      <c r="I21" s="355"/>
      <c r="J21" s="353"/>
      <c r="K21" s="1655"/>
      <c r="L21" s="1655"/>
      <c r="M21" s="1655"/>
      <c r="N21" s="1655"/>
      <c r="O21" s="1655"/>
      <c r="P21" s="823"/>
      <c r="Q21" s="1655"/>
      <c r="R21" s="1655"/>
      <c r="S21" s="1655"/>
      <c r="T21" s="1655"/>
      <c r="U21" s="1655"/>
      <c r="V21" s="1655"/>
      <c r="W21" s="166" t="s">
        <v>5972</v>
      </c>
      <c r="X21" s="353"/>
    </row>
    <row r="22" spans="1:25" x14ac:dyDescent="0.2">
      <c r="A22" s="228"/>
      <c r="B22" s="1711"/>
      <c r="C22" s="358"/>
      <c r="D22" s="1848"/>
      <c r="E22" s="227"/>
      <c r="F22" s="228"/>
      <c r="G22" s="228"/>
      <c r="H22" s="228"/>
      <c r="I22" s="226"/>
      <c r="J22" s="226"/>
      <c r="K22" s="69"/>
      <c r="L22" s="69"/>
      <c r="M22" s="228"/>
      <c r="N22" s="228"/>
      <c r="O22" s="228"/>
      <c r="P22" s="1848"/>
      <c r="Q22" s="228"/>
      <c r="R22" s="228"/>
      <c r="S22" s="228"/>
      <c r="T22" s="228"/>
      <c r="U22" s="228"/>
      <c r="V22" s="228"/>
      <c r="W22" s="226"/>
      <c r="X22" s="226"/>
    </row>
    <row r="23" spans="1:25" ht="30" x14ac:dyDescent="0.2">
      <c r="A23" s="2813" t="s">
        <v>6001</v>
      </c>
      <c r="B23" s="1710" t="s">
        <v>1049</v>
      </c>
      <c r="C23" s="1837">
        <v>23020119</v>
      </c>
      <c r="D23" s="823">
        <v>300000000</v>
      </c>
      <c r="E23" s="1644" t="s">
        <v>7</v>
      </c>
      <c r="F23" s="1631" t="s">
        <v>297</v>
      </c>
      <c r="G23" s="1655" t="s">
        <v>124</v>
      </c>
      <c r="H23" s="1658" t="s">
        <v>27</v>
      </c>
      <c r="I23" s="355" t="s">
        <v>5989</v>
      </c>
      <c r="J23" s="355" t="s">
        <v>5990</v>
      </c>
      <c r="K23" s="1631" t="s">
        <v>297</v>
      </c>
      <c r="L23" s="1631" t="s">
        <v>5991</v>
      </c>
      <c r="M23" s="1631" t="s">
        <v>5992</v>
      </c>
      <c r="N23" s="1631" t="s">
        <v>5993</v>
      </c>
      <c r="O23" s="1631" t="s">
        <v>5994</v>
      </c>
      <c r="P23" s="823">
        <v>300000000</v>
      </c>
      <c r="Q23" s="1631" t="s">
        <v>297</v>
      </c>
      <c r="R23" s="1655" t="s">
        <v>5995</v>
      </c>
      <c r="S23" s="1655" t="s">
        <v>5996</v>
      </c>
      <c r="T23" s="1631" t="s">
        <v>297</v>
      </c>
      <c r="U23" s="1655" t="s">
        <v>5997</v>
      </c>
      <c r="V23" s="1655" t="s">
        <v>5998</v>
      </c>
      <c r="W23" s="160" t="s">
        <v>5970</v>
      </c>
      <c r="X23" s="231" t="s">
        <v>5971</v>
      </c>
    </row>
    <row r="24" spans="1:25" x14ac:dyDescent="0.2">
      <c r="A24" s="2814"/>
      <c r="B24" s="1710"/>
      <c r="C24" s="357"/>
      <c r="D24" s="823"/>
      <c r="E24" s="221"/>
      <c r="F24" s="1631"/>
      <c r="G24" s="1655"/>
      <c r="H24" s="1658" t="s">
        <v>31</v>
      </c>
      <c r="I24" s="355"/>
      <c r="J24" s="353"/>
      <c r="K24" s="1655"/>
      <c r="L24" s="1655"/>
      <c r="M24" s="1655"/>
      <c r="N24" s="1655"/>
      <c r="O24" s="1655"/>
      <c r="P24" s="823"/>
      <c r="Q24" s="1655"/>
      <c r="R24" s="1655"/>
      <c r="S24" s="1655"/>
      <c r="T24" s="1655"/>
      <c r="U24" s="1655"/>
      <c r="V24" s="1655"/>
      <c r="W24" s="166" t="s">
        <v>5972</v>
      </c>
      <c r="X24" s="353"/>
    </row>
    <row r="25" spans="1:25" x14ac:dyDescent="0.2">
      <c r="A25" s="228"/>
      <c r="B25" s="1711"/>
      <c r="C25" s="358"/>
      <c r="D25" s="1848"/>
      <c r="E25" s="227"/>
      <c r="F25" s="228"/>
      <c r="G25" s="228"/>
      <c r="H25" s="228"/>
      <c r="I25" s="226"/>
      <c r="J25" s="226"/>
      <c r="K25" s="69"/>
      <c r="L25" s="69"/>
      <c r="M25" s="228"/>
      <c r="N25" s="228"/>
      <c r="O25" s="228"/>
      <c r="P25" s="1848"/>
      <c r="Q25" s="228"/>
      <c r="R25" s="228"/>
      <c r="S25" s="228"/>
      <c r="T25" s="228"/>
      <c r="U25" s="228"/>
      <c r="V25" s="228"/>
      <c r="W25" s="226"/>
      <c r="X25" s="226"/>
    </row>
    <row r="29" spans="1:25" x14ac:dyDescent="0.2">
      <c r="A29" s="1663" t="s">
        <v>6002</v>
      </c>
      <c r="B29" s="1849"/>
      <c r="C29" s="1849"/>
    </row>
    <row r="30" spans="1:25" x14ac:dyDescent="0.2">
      <c r="A30" s="1649" t="s">
        <v>5187</v>
      </c>
    </row>
    <row r="31" spans="1:25" x14ac:dyDescent="0.2">
      <c r="A31" s="561" t="s">
        <v>5969</v>
      </c>
      <c r="B31" s="196"/>
      <c r="C31" s="1743"/>
      <c r="D31" s="252"/>
      <c r="E31" s="252"/>
      <c r="F31" s="252"/>
      <c r="G31" s="252"/>
      <c r="H31" s="252"/>
      <c r="I31" s="1743"/>
      <c r="J31" s="1743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1854"/>
      <c r="X31" s="1743"/>
      <c r="Y31" s="1743"/>
    </row>
    <row r="32" spans="1:25" ht="45" x14ac:dyDescent="0.2">
      <c r="B32" s="196"/>
      <c r="C32" s="1743"/>
      <c r="D32" s="252"/>
      <c r="E32" s="252"/>
      <c r="F32" s="252"/>
      <c r="G32" s="252"/>
      <c r="H32" s="252"/>
      <c r="I32" s="2905" t="s">
        <v>147</v>
      </c>
      <c r="J32" s="2906"/>
      <c r="K32" s="69" t="s">
        <v>148</v>
      </c>
      <c r="L32" s="1823"/>
      <c r="M32" s="258"/>
      <c r="N32" s="252"/>
      <c r="O32" s="252"/>
      <c r="P32" s="252"/>
      <c r="Q32" s="252"/>
      <c r="R32" s="252"/>
      <c r="S32" s="252"/>
      <c r="T32" s="252"/>
      <c r="U32" s="252"/>
      <c r="V32" s="252"/>
      <c r="W32" s="1854"/>
      <c r="X32" s="1743"/>
      <c r="Y32" s="1743"/>
    </row>
    <row r="33" spans="1:25" ht="30" x14ac:dyDescent="0.2">
      <c r="A33" s="1845"/>
      <c r="B33" s="1855"/>
      <c r="C33" s="2902" t="s">
        <v>215</v>
      </c>
      <c r="D33" s="2902"/>
      <c r="E33" s="2902"/>
      <c r="F33" s="2902"/>
      <c r="G33" s="2902"/>
      <c r="H33" s="2903"/>
      <c r="I33" s="2907"/>
      <c r="J33" s="2908"/>
      <c r="K33" s="1651" t="s">
        <v>150</v>
      </c>
      <c r="L33" s="2902" t="s">
        <v>151</v>
      </c>
      <c r="M33" s="2903"/>
      <c r="N33" s="2909" t="s">
        <v>152</v>
      </c>
      <c r="O33" s="2903"/>
      <c r="P33" s="2909" t="s">
        <v>84</v>
      </c>
      <c r="Q33" s="2902"/>
      <c r="R33" s="2902"/>
      <c r="S33" s="2902"/>
      <c r="T33" s="2902" t="s">
        <v>85</v>
      </c>
      <c r="U33" s="2902"/>
      <c r="V33" s="2902"/>
      <c r="W33" s="2903"/>
      <c r="X33" s="1743"/>
      <c r="Y33" s="1743"/>
    </row>
    <row r="34" spans="1:25" ht="45.75" thickBot="1" x14ac:dyDescent="0.25">
      <c r="A34" s="1651" t="s">
        <v>512</v>
      </c>
      <c r="B34" s="1669" t="s">
        <v>153</v>
      </c>
      <c r="C34" s="1831" t="s">
        <v>217</v>
      </c>
      <c r="D34" s="451" t="s">
        <v>218</v>
      </c>
      <c r="E34" s="451" t="s">
        <v>156</v>
      </c>
      <c r="F34" s="451" t="s">
        <v>219</v>
      </c>
      <c r="G34" s="451" t="s">
        <v>220</v>
      </c>
      <c r="H34" s="451" t="s">
        <v>90</v>
      </c>
      <c r="I34" s="470" t="s">
        <v>92</v>
      </c>
      <c r="J34" s="470" t="s">
        <v>93</v>
      </c>
      <c r="K34" s="453" t="s">
        <v>159</v>
      </c>
      <c r="L34" s="453" t="s">
        <v>160</v>
      </c>
      <c r="M34" s="453" t="s">
        <v>161</v>
      </c>
      <c r="N34" s="453" t="s">
        <v>162</v>
      </c>
      <c r="O34" s="437" t="s">
        <v>93</v>
      </c>
      <c r="P34" s="437" t="s">
        <v>4325</v>
      </c>
      <c r="Q34" s="437" t="s">
        <v>104</v>
      </c>
      <c r="R34" s="457" t="s">
        <v>221</v>
      </c>
      <c r="S34" s="1651" t="s">
        <v>166</v>
      </c>
      <c r="T34" s="453" t="s">
        <v>108</v>
      </c>
      <c r="U34" s="453" t="s">
        <v>222</v>
      </c>
      <c r="V34" s="453" t="s">
        <v>223</v>
      </c>
      <c r="W34" s="1856" t="s">
        <v>111</v>
      </c>
      <c r="X34" s="1832" t="s">
        <v>112</v>
      </c>
      <c r="Y34" s="1832" t="s">
        <v>113</v>
      </c>
    </row>
    <row r="35" spans="1:25" ht="45.75" thickTop="1" x14ac:dyDescent="0.2">
      <c r="A35" s="2825" t="s">
        <v>114</v>
      </c>
      <c r="B35" s="459"/>
      <c r="C35" s="160"/>
      <c r="D35" s="1645"/>
      <c r="E35" s="1645"/>
      <c r="F35" s="345"/>
      <c r="G35" s="1645" t="s">
        <v>170</v>
      </c>
      <c r="H35" s="1645"/>
      <c r="I35" s="231" t="s">
        <v>171</v>
      </c>
      <c r="J35" s="231" t="s">
        <v>116</v>
      </c>
      <c r="K35" s="1646" t="s">
        <v>117</v>
      </c>
      <c r="L35" s="1646" t="s">
        <v>224</v>
      </c>
      <c r="M35" s="1646" t="s">
        <v>173</v>
      </c>
      <c r="N35" s="1646" t="s">
        <v>171</v>
      </c>
      <c r="O35" s="1646" t="s">
        <v>116</v>
      </c>
      <c r="P35" s="1645"/>
      <c r="Q35" s="1646" t="s">
        <v>225</v>
      </c>
      <c r="R35" s="346" t="s">
        <v>116</v>
      </c>
      <c r="S35" s="232" t="s">
        <v>118</v>
      </c>
      <c r="T35" s="1748"/>
      <c r="U35" s="1645"/>
      <c r="V35" s="1645" t="s">
        <v>226</v>
      </c>
      <c r="W35" s="1838"/>
      <c r="X35" s="160" t="s">
        <v>5970</v>
      </c>
      <c r="Y35" s="231" t="s">
        <v>5971</v>
      </c>
    </row>
    <row r="36" spans="1:25" x14ac:dyDescent="0.2">
      <c r="A36" s="2826"/>
      <c r="B36" s="166"/>
      <c r="C36" s="166"/>
      <c r="D36" s="1659"/>
      <c r="E36" s="1659"/>
      <c r="F36" s="244"/>
      <c r="G36" s="1645" t="s">
        <v>175</v>
      </c>
      <c r="H36" s="1659"/>
      <c r="I36" s="160"/>
      <c r="J36" s="166"/>
      <c r="K36" s="1659"/>
      <c r="L36" s="1659"/>
      <c r="M36" s="1659"/>
      <c r="N36" s="1659"/>
      <c r="O36" s="1659"/>
      <c r="P36" s="244"/>
      <c r="Q36" s="1659"/>
      <c r="R36" s="255"/>
      <c r="S36" s="1659"/>
      <c r="T36" s="261"/>
      <c r="U36" s="1659"/>
      <c r="V36" s="1659"/>
      <c r="W36" s="1839"/>
      <c r="X36" s="166" t="s">
        <v>5972</v>
      </c>
      <c r="Y36" s="166"/>
    </row>
    <row r="37" spans="1:25" ht="15.75" thickBot="1" x14ac:dyDescent="0.25">
      <c r="A37" s="1028" t="s">
        <v>121</v>
      </c>
      <c r="B37" s="460"/>
      <c r="C37" s="460"/>
      <c r="D37" s="400"/>
      <c r="E37" s="400"/>
      <c r="F37" s="399"/>
      <c r="G37" s="400"/>
      <c r="H37" s="400"/>
      <c r="I37" s="460"/>
      <c r="J37" s="460"/>
      <c r="K37" s="544"/>
      <c r="L37" s="544"/>
      <c r="M37" s="400"/>
      <c r="N37" s="400"/>
      <c r="O37" s="400"/>
      <c r="P37" s="399"/>
      <c r="Q37" s="400"/>
      <c r="R37" s="544"/>
      <c r="S37" s="170"/>
      <c r="T37" s="1062"/>
      <c r="U37" s="400"/>
      <c r="V37" s="400"/>
      <c r="W37" s="1840"/>
      <c r="X37" s="460"/>
      <c r="Y37" s="460"/>
    </row>
    <row r="38" spans="1:25" ht="30" x14ac:dyDescent="0.2">
      <c r="A38" s="2834" t="s">
        <v>6003</v>
      </c>
      <c r="B38" s="160" t="s">
        <v>1026</v>
      </c>
      <c r="C38" s="160" t="s">
        <v>6004</v>
      </c>
      <c r="D38" s="1645" t="s">
        <v>6</v>
      </c>
      <c r="E38" s="1659" t="s">
        <v>7</v>
      </c>
      <c r="F38" s="1645" t="s">
        <v>6005</v>
      </c>
      <c r="G38" s="1645" t="s">
        <v>297</v>
      </c>
      <c r="H38" s="1645" t="s">
        <v>124</v>
      </c>
      <c r="I38" s="355" t="s">
        <v>6006</v>
      </c>
      <c r="J38" s="355" t="s">
        <v>6007</v>
      </c>
      <c r="K38" s="1645" t="s">
        <v>297</v>
      </c>
      <c r="L38" s="1645" t="s">
        <v>6008</v>
      </c>
      <c r="M38" s="1645" t="s">
        <v>6009</v>
      </c>
      <c r="N38" s="1645" t="s">
        <v>6010</v>
      </c>
      <c r="O38" s="1645" t="s">
        <v>6011</v>
      </c>
      <c r="P38" s="1645" t="s">
        <v>6005</v>
      </c>
      <c r="Q38" s="1645" t="s">
        <v>297</v>
      </c>
      <c r="R38" s="1645" t="s">
        <v>6012</v>
      </c>
      <c r="S38" s="1659" t="s">
        <v>6013</v>
      </c>
      <c r="T38" s="1748" t="s">
        <v>6014</v>
      </c>
      <c r="U38" s="1645" t="s">
        <v>6015</v>
      </c>
      <c r="V38" s="1645" t="s">
        <v>6016</v>
      </c>
      <c r="W38" s="160" t="s">
        <v>6017</v>
      </c>
      <c r="X38" s="160" t="s">
        <v>5970</v>
      </c>
      <c r="Y38" s="231" t="s">
        <v>5971</v>
      </c>
    </row>
    <row r="39" spans="1:25" x14ac:dyDescent="0.2">
      <c r="A39" s="2904"/>
      <c r="B39" s="166"/>
      <c r="C39" s="166"/>
      <c r="D39" s="1659"/>
      <c r="E39" s="1659"/>
      <c r="F39" s="1659"/>
      <c r="G39" s="1645"/>
      <c r="H39" s="1659"/>
      <c r="I39" s="160"/>
      <c r="J39" s="160"/>
      <c r="K39" s="1645"/>
      <c r="L39" s="1645"/>
      <c r="M39" s="1645"/>
      <c r="N39" s="1645"/>
      <c r="O39" s="1645"/>
      <c r="P39" s="1659"/>
      <c r="Q39" s="1645"/>
      <c r="R39" s="346"/>
      <c r="S39" s="1659"/>
      <c r="T39" s="1748"/>
      <c r="U39" s="1645"/>
      <c r="V39" s="1645"/>
      <c r="W39" s="166"/>
      <c r="X39" s="166" t="s">
        <v>5972</v>
      </c>
      <c r="Y39" s="160"/>
    </row>
    <row r="40" spans="1:25" x14ac:dyDescent="0.2">
      <c r="A40" s="170"/>
      <c r="B40" s="156"/>
      <c r="C40" s="156"/>
      <c r="D40" s="170"/>
      <c r="E40" s="170"/>
      <c r="F40" s="170"/>
      <c r="G40" s="170"/>
      <c r="H40" s="170"/>
      <c r="I40" s="156"/>
      <c r="J40" s="156"/>
      <c r="K40" s="239"/>
      <c r="L40" s="239"/>
      <c r="M40" s="170"/>
      <c r="N40" s="170"/>
      <c r="O40" s="170"/>
      <c r="P40" s="170"/>
      <c r="Q40" s="170"/>
      <c r="R40" s="239"/>
      <c r="S40" s="170"/>
      <c r="T40" s="258"/>
      <c r="U40" s="170"/>
      <c r="V40" s="170"/>
      <c r="W40" s="156"/>
      <c r="X40" s="156"/>
      <c r="Y40" s="156"/>
    </row>
    <row r="41" spans="1:25" ht="30" x14ac:dyDescent="0.2">
      <c r="A41" s="2816" t="s">
        <v>6018</v>
      </c>
      <c r="B41" s="166" t="s">
        <v>1039</v>
      </c>
      <c r="C41" s="166" t="s">
        <v>6004</v>
      </c>
      <c r="D41" s="1659" t="s">
        <v>6</v>
      </c>
      <c r="E41" s="1659" t="s">
        <v>7</v>
      </c>
      <c r="F41" s="1659" t="s">
        <v>6019</v>
      </c>
      <c r="G41" s="1659" t="s">
        <v>297</v>
      </c>
      <c r="H41" s="1659" t="s">
        <v>124</v>
      </c>
      <c r="I41" s="353" t="s">
        <v>6006</v>
      </c>
      <c r="J41" s="353" t="s">
        <v>6007</v>
      </c>
      <c r="K41" s="1659" t="s">
        <v>297</v>
      </c>
      <c r="L41" s="1659" t="s">
        <v>6008</v>
      </c>
      <c r="M41" s="1659" t="s">
        <v>6009</v>
      </c>
      <c r="N41" s="1659" t="s">
        <v>6010</v>
      </c>
      <c r="O41" s="1659" t="s">
        <v>6011</v>
      </c>
      <c r="P41" s="1659" t="s">
        <v>6019</v>
      </c>
      <c r="Q41" s="1659" t="s">
        <v>297</v>
      </c>
      <c r="R41" s="1659" t="s">
        <v>6012</v>
      </c>
      <c r="S41" s="1659" t="s">
        <v>6013</v>
      </c>
      <c r="T41" s="1659" t="s">
        <v>6014</v>
      </c>
      <c r="U41" s="1659" t="s">
        <v>6015</v>
      </c>
      <c r="V41" s="1659" t="s">
        <v>6016</v>
      </c>
      <c r="W41" s="166" t="s">
        <v>6020</v>
      </c>
      <c r="X41" s="166" t="s">
        <v>5970</v>
      </c>
      <c r="Y41" s="230" t="s">
        <v>5971</v>
      </c>
    </row>
    <row r="42" spans="1:25" x14ac:dyDescent="0.2">
      <c r="A42" s="2816"/>
      <c r="B42" s="166"/>
      <c r="C42" s="166"/>
      <c r="D42" s="1659"/>
      <c r="E42" s="1659"/>
      <c r="F42" s="1659"/>
      <c r="G42" s="1659"/>
      <c r="H42" s="1659"/>
      <c r="I42" s="166"/>
      <c r="J42" s="166"/>
      <c r="K42" s="1659"/>
      <c r="L42" s="1659"/>
      <c r="M42" s="1659"/>
      <c r="N42" s="1659"/>
      <c r="O42" s="1659"/>
      <c r="P42" s="1659"/>
      <c r="Q42" s="1659"/>
      <c r="R42" s="1659"/>
      <c r="S42" s="1659"/>
      <c r="T42" s="1659"/>
      <c r="U42" s="1659"/>
      <c r="V42" s="1659"/>
      <c r="W42" s="166"/>
      <c r="X42" s="166" t="s">
        <v>5972</v>
      </c>
      <c r="Y42" s="166"/>
    </row>
    <row r="43" spans="1:25" s="1857" customFormat="1" x14ac:dyDescent="0.2">
      <c r="A43" s="66"/>
      <c r="B43" s="150"/>
      <c r="C43" s="150"/>
      <c r="D43" s="64"/>
      <c r="E43" s="64"/>
      <c r="F43" s="64"/>
      <c r="G43" s="64"/>
      <c r="H43" s="64"/>
      <c r="I43" s="150"/>
      <c r="J43" s="150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150"/>
      <c r="X43" s="150"/>
      <c r="Y43" s="150"/>
    </row>
    <row r="44" spans="1:25" s="1857" customFormat="1" x14ac:dyDescent="0.2">
      <c r="A44" s="64"/>
      <c r="B44" s="150"/>
      <c r="C44" s="150"/>
      <c r="D44" s="64"/>
      <c r="E44" s="64"/>
      <c r="F44" s="340"/>
      <c r="G44" s="64"/>
      <c r="H44" s="64"/>
      <c r="I44" s="150"/>
      <c r="J44" s="150"/>
      <c r="K44" s="64"/>
      <c r="L44" s="64"/>
      <c r="M44" s="64"/>
      <c r="N44" s="64"/>
      <c r="O44" s="64"/>
      <c r="P44" s="340"/>
      <c r="Q44" s="64"/>
      <c r="R44" s="64"/>
      <c r="S44" s="64"/>
      <c r="T44" s="64"/>
      <c r="U44" s="64"/>
      <c r="V44" s="64"/>
      <c r="W44" s="1841"/>
      <c r="X44" s="150"/>
      <c r="Y44" s="150"/>
    </row>
    <row r="45" spans="1:25" s="1857" customFormat="1" x14ac:dyDescent="0.2">
      <c r="A45" s="1793"/>
      <c r="B45" s="150"/>
      <c r="C45" s="150"/>
      <c r="D45" s="64"/>
      <c r="E45" s="64"/>
      <c r="F45" s="339"/>
      <c r="G45" s="115"/>
      <c r="H45" s="64"/>
      <c r="I45" s="150"/>
      <c r="J45" s="150"/>
      <c r="K45" s="64"/>
      <c r="L45" s="64"/>
      <c r="M45" s="64"/>
      <c r="N45" s="64"/>
      <c r="O45" s="64"/>
      <c r="P45" s="339"/>
      <c r="Q45" s="64"/>
      <c r="R45" s="64"/>
      <c r="S45" s="64"/>
      <c r="T45" s="64"/>
      <c r="U45" s="64"/>
      <c r="V45" s="64"/>
      <c r="W45" s="1842"/>
      <c r="X45" s="150"/>
      <c r="Y45" s="195"/>
    </row>
    <row r="46" spans="1:25" s="1857" customFormat="1" x14ac:dyDescent="0.2">
      <c r="A46" s="64"/>
      <c r="B46" s="150"/>
      <c r="C46" s="150"/>
      <c r="D46" s="64"/>
      <c r="E46" s="64"/>
      <c r="F46" s="339"/>
      <c r="G46" s="115"/>
      <c r="H46" s="64"/>
      <c r="I46" s="150"/>
      <c r="J46" s="150"/>
      <c r="K46" s="64"/>
      <c r="L46" s="64"/>
      <c r="M46" s="64"/>
      <c r="N46" s="64"/>
      <c r="O46" s="64"/>
      <c r="P46" s="339"/>
      <c r="Q46" s="64"/>
      <c r="R46" s="64"/>
      <c r="S46" s="64"/>
      <c r="T46" s="64"/>
      <c r="U46" s="64"/>
      <c r="V46" s="64"/>
      <c r="W46" s="1842"/>
      <c r="X46" s="150"/>
      <c r="Y46" s="195"/>
    </row>
    <row r="47" spans="1:25" x14ac:dyDescent="0.2">
      <c r="A47" s="401"/>
      <c r="B47" s="1743"/>
      <c r="C47" s="1743"/>
      <c r="D47" s="252"/>
      <c r="E47" s="252"/>
      <c r="F47" s="252"/>
      <c r="G47" s="252"/>
      <c r="H47" s="252"/>
      <c r="I47" s="1743"/>
      <c r="J47" s="1743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1854"/>
      <c r="X47" s="1743"/>
      <c r="Y47" s="1743"/>
    </row>
  </sheetData>
  <mergeCells count="21">
    <mergeCell ref="C6:G6"/>
    <mergeCell ref="L6:M6"/>
    <mergeCell ref="N6:O6"/>
    <mergeCell ref="P6:S6"/>
    <mergeCell ref="A8:A9"/>
    <mergeCell ref="A4:C4"/>
    <mergeCell ref="T33:W33"/>
    <mergeCell ref="A35:A36"/>
    <mergeCell ref="A38:A39"/>
    <mergeCell ref="A41:A42"/>
    <mergeCell ref="I32:J33"/>
    <mergeCell ref="C33:H33"/>
    <mergeCell ref="L33:M33"/>
    <mergeCell ref="N33:O33"/>
    <mergeCell ref="P33:S33"/>
    <mergeCell ref="A11:A12"/>
    <mergeCell ref="A14:A15"/>
    <mergeCell ref="A17:A18"/>
    <mergeCell ref="A20:A21"/>
    <mergeCell ref="A23:A24"/>
    <mergeCell ref="I5:J6"/>
  </mergeCells>
  <pageMargins left="0.23622047244094491" right="0.23622047244094491" top="0.74803149606299213" bottom="0.74803149606299213" header="0.31496062992125984" footer="0.31496062992125984"/>
  <pageSetup paperSize="8" scale="8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zoomScale="68" zoomScaleNormal="68" workbookViewId="0">
      <selection activeCell="B27" sqref="B27"/>
    </sheetView>
  </sheetViews>
  <sheetFormatPr defaultRowHeight="14.25" x14ac:dyDescent="0.2"/>
  <cols>
    <col min="1" max="1" width="63.42578125" style="1041" customWidth="1"/>
    <col min="2" max="2" width="15.28515625" style="1041" bestFit="1" customWidth="1"/>
    <col min="3" max="3" width="10.5703125" style="1041" bestFit="1" customWidth="1"/>
    <col min="4" max="4" width="19.5703125" style="1041" customWidth="1"/>
    <col min="5" max="5" width="17" style="1041" customWidth="1"/>
    <col min="6" max="6" width="17.42578125" style="1041" customWidth="1"/>
    <col min="7" max="7" width="15.5703125" style="1041" customWidth="1"/>
    <col min="8" max="8" width="16.85546875" style="1041" customWidth="1"/>
    <col min="9" max="9" width="20" style="1041" customWidth="1"/>
    <col min="10" max="10" width="21.85546875" style="1041" customWidth="1"/>
    <col min="11" max="11" width="20" style="1041" customWidth="1"/>
    <col min="12" max="12" width="16.7109375" style="1041" customWidth="1"/>
    <col min="13" max="13" width="16.85546875" style="1041" customWidth="1"/>
    <col min="14" max="15" width="18.85546875" style="1041" customWidth="1"/>
    <col min="16" max="16" width="13.85546875" style="1041" customWidth="1"/>
    <col min="17" max="17" width="11.7109375" style="1041" bestFit="1" customWidth="1"/>
    <col min="18" max="18" width="13" style="1041" bestFit="1" customWidth="1"/>
    <col min="19" max="19" width="15.28515625" style="1041" customWidth="1"/>
    <col min="20" max="20" width="13.5703125" style="1041" customWidth="1"/>
    <col min="21" max="21" width="15.7109375" style="1041" customWidth="1"/>
    <col min="22" max="22" width="22.42578125" style="1041" customWidth="1"/>
    <col min="23" max="23" width="23.140625" style="1041" customWidth="1"/>
    <col min="24" max="24" width="23.28515625" style="1041" customWidth="1"/>
    <col min="25" max="16384" width="9.140625" style="1041"/>
  </cols>
  <sheetData>
    <row r="1" spans="1:21" s="62" customFormat="1" ht="18.75" x14ac:dyDescent="0.2">
      <c r="A1" s="468" t="s">
        <v>4370</v>
      </c>
      <c r="B1" s="149"/>
      <c r="U1" s="61"/>
    </row>
    <row r="2" spans="1:21" s="62" customFormat="1" ht="18" x14ac:dyDescent="0.2">
      <c r="A2" s="1929" t="s">
        <v>6433</v>
      </c>
      <c r="B2" s="63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0" x14ac:dyDescent="0.25">
      <c r="A3" s="95" t="s">
        <v>2193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668"/>
    </row>
    <row r="4" spans="1:21" s="96" customFormat="1" ht="60" customHeight="1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40" t="s">
        <v>167</v>
      </c>
      <c r="T4" s="1020" t="s">
        <v>168</v>
      </c>
      <c r="U4" s="1020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ht="15" x14ac:dyDescent="0.2">
      <c r="A6" s="3227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ht="15" x14ac:dyDescent="0.2">
      <c r="A8" s="2834" t="s">
        <v>2194</v>
      </c>
      <c r="B8" s="160" t="s">
        <v>2195</v>
      </c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ht="15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230"/>
      <c r="Q9" s="166"/>
      <c r="R9" s="166"/>
      <c r="S9" s="166"/>
      <c r="T9" s="166"/>
      <c r="U9" s="166"/>
    </row>
    <row r="10" spans="1:21" s="62" customFormat="1" ht="18" customHeight="1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202" t="s">
        <v>707</v>
      </c>
      <c r="Q10" s="170"/>
      <c r="R10" s="156"/>
      <c r="S10" s="156"/>
      <c r="T10" s="156"/>
      <c r="U10" s="156"/>
    </row>
    <row r="11" spans="1:21" s="62" customFormat="1" ht="15" x14ac:dyDescent="0.2">
      <c r="A11" s="2836" t="s">
        <v>2196</v>
      </c>
      <c r="B11" s="166"/>
      <c r="C11" s="167" t="s">
        <v>1888</v>
      </c>
      <c r="D11" s="167">
        <v>8910000</v>
      </c>
      <c r="E11" s="166" t="s">
        <v>7</v>
      </c>
      <c r="F11" s="160" t="s">
        <v>1772</v>
      </c>
      <c r="G11" s="166" t="s">
        <v>1772</v>
      </c>
      <c r="H11" s="160" t="s">
        <v>1901</v>
      </c>
      <c r="I11" s="166" t="s">
        <v>297</v>
      </c>
      <c r="J11" s="166" t="s">
        <v>2132</v>
      </c>
      <c r="K11" s="166" t="s">
        <v>2133</v>
      </c>
      <c r="L11" s="166" t="s">
        <v>2197</v>
      </c>
      <c r="M11" s="166" t="s">
        <v>2198</v>
      </c>
      <c r="N11" s="166" t="s">
        <v>297</v>
      </c>
      <c r="O11" s="167">
        <v>8910000</v>
      </c>
      <c r="P11" s="230" t="s">
        <v>297</v>
      </c>
      <c r="Q11" s="166" t="s">
        <v>2173</v>
      </c>
      <c r="R11" s="166" t="s">
        <v>1892</v>
      </c>
      <c r="S11" s="166" t="s">
        <v>338</v>
      </c>
      <c r="T11" s="166" t="s">
        <v>2199</v>
      </c>
      <c r="U11" s="166" t="s">
        <v>2110</v>
      </c>
    </row>
    <row r="12" spans="1:21" s="62" customFormat="1" ht="15" x14ac:dyDescent="0.2">
      <c r="A12" s="2904"/>
      <c r="B12" s="166"/>
      <c r="C12" s="167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230"/>
      <c r="Q12" s="166"/>
      <c r="R12" s="166"/>
      <c r="S12" s="166"/>
      <c r="T12" s="166"/>
      <c r="U12" s="166"/>
    </row>
    <row r="13" spans="1:21" s="62" customFormat="1" ht="15" x14ac:dyDescent="0.2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236"/>
      <c r="Q13" s="156"/>
      <c r="R13" s="156"/>
      <c r="S13" s="156"/>
      <c r="T13" s="156"/>
      <c r="U13" s="156"/>
    </row>
    <row r="14" spans="1:21" s="62" customFormat="1" ht="15" x14ac:dyDescent="0.2">
      <c r="A14" s="2836" t="s">
        <v>2200</v>
      </c>
      <c r="B14" s="166"/>
      <c r="C14" s="167" t="s">
        <v>2201</v>
      </c>
      <c r="D14" s="167">
        <v>1170000</v>
      </c>
      <c r="E14" s="166"/>
      <c r="F14" s="160" t="s">
        <v>1772</v>
      </c>
      <c r="G14" s="166" t="s">
        <v>1772</v>
      </c>
      <c r="H14" s="160" t="s">
        <v>1901</v>
      </c>
      <c r="I14" s="166" t="s">
        <v>297</v>
      </c>
      <c r="J14" s="166" t="s">
        <v>2132</v>
      </c>
      <c r="K14" s="166" t="s">
        <v>2133</v>
      </c>
      <c r="L14" s="166" t="s">
        <v>2197</v>
      </c>
      <c r="M14" s="166" t="s">
        <v>2198</v>
      </c>
      <c r="N14" s="166" t="s">
        <v>297</v>
      </c>
      <c r="O14" s="167">
        <v>1170000</v>
      </c>
      <c r="P14" s="230" t="s">
        <v>297</v>
      </c>
      <c r="Q14" s="166" t="s">
        <v>2173</v>
      </c>
      <c r="R14" s="166" t="s">
        <v>1892</v>
      </c>
      <c r="S14" s="166" t="s">
        <v>338</v>
      </c>
      <c r="T14" s="166" t="s">
        <v>2199</v>
      </c>
      <c r="U14" s="166" t="s">
        <v>2110</v>
      </c>
    </row>
    <row r="15" spans="1:21" s="62" customFormat="1" ht="15" x14ac:dyDescent="0.2">
      <c r="A15" s="2904"/>
      <c r="B15" s="166"/>
      <c r="C15" s="167"/>
      <c r="D15" s="167"/>
      <c r="E15" s="166"/>
      <c r="F15" s="160"/>
      <c r="G15" s="166"/>
      <c r="H15" s="160"/>
      <c r="I15" s="166"/>
      <c r="J15" s="166"/>
      <c r="K15" s="166"/>
      <c r="L15" s="166"/>
      <c r="M15" s="166"/>
      <c r="N15" s="166"/>
      <c r="O15" s="167"/>
      <c r="P15" s="230"/>
      <c r="Q15" s="166"/>
      <c r="R15" s="166"/>
      <c r="S15" s="166"/>
      <c r="T15" s="166"/>
      <c r="U15" s="166"/>
    </row>
    <row r="16" spans="1:21" s="62" customFormat="1" ht="15" x14ac:dyDescent="0.2">
      <c r="A16" s="156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236"/>
      <c r="Q16" s="156"/>
      <c r="R16" s="156"/>
      <c r="S16" s="156"/>
      <c r="T16" s="156"/>
      <c r="U16" s="156"/>
    </row>
    <row r="17" spans="1:24" s="62" customFormat="1" ht="15" x14ac:dyDescent="0.2">
      <c r="A17" s="2836" t="s">
        <v>2202</v>
      </c>
      <c r="B17" s="166"/>
      <c r="C17" s="167" t="s">
        <v>2203</v>
      </c>
      <c r="D17" s="167">
        <v>6124248</v>
      </c>
      <c r="E17" s="166"/>
      <c r="F17" s="160" t="s">
        <v>1772</v>
      </c>
      <c r="G17" s="166" t="s">
        <v>1772</v>
      </c>
      <c r="H17" s="160" t="s">
        <v>1901</v>
      </c>
      <c r="I17" s="166" t="s">
        <v>297</v>
      </c>
      <c r="J17" s="166" t="s">
        <v>2132</v>
      </c>
      <c r="K17" s="166" t="s">
        <v>2133</v>
      </c>
      <c r="L17" s="166" t="s">
        <v>2197</v>
      </c>
      <c r="M17" s="166" t="s">
        <v>2198</v>
      </c>
      <c r="N17" s="166" t="s">
        <v>297</v>
      </c>
      <c r="O17" s="167">
        <v>6124248</v>
      </c>
      <c r="P17" s="230" t="s">
        <v>297</v>
      </c>
      <c r="Q17" s="166" t="s">
        <v>2173</v>
      </c>
      <c r="R17" s="166" t="s">
        <v>1892</v>
      </c>
      <c r="S17" s="166" t="s">
        <v>338</v>
      </c>
      <c r="T17" s="166" t="s">
        <v>2199</v>
      </c>
      <c r="U17" s="166" t="s">
        <v>2110</v>
      </c>
    </row>
    <row r="18" spans="1:24" s="62" customFormat="1" ht="15" x14ac:dyDescent="0.2">
      <c r="A18" s="2904"/>
      <c r="B18" s="166"/>
      <c r="C18" s="167"/>
      <c r="D18" s="167"/>
      <c r="E18" s="166"/>
      <c r="F18" s="160"/>
      <c r="G18" s="166"/>
      <c r="H18" s="160"/>
      <c r="I18" s="166"/>
      <c r="J18" s="166"/>
      <c r="K18" s="166"/>
      <c r="L18" s="166"/>
      <c r="M18" s="166"/>
      <c r="N18" s="166"/>
      <c r="O18" s="167"/>
      <c r="P18" s="230"/>
      <c r="Q18" s="166"/>
      <c r="R18" s="166"/>
      <c r="S18" s="166"/>
      <c r="T18" s="166"/>
      <c r="U18" s="166"/>
    </row>
    <row r="19" spans="1:24" s="62" customFormat="1" ht="15.75" thickBot="1" x14ac:dyDescent="0.25">
      <c r="A19" s="156"/>
      <c r="B19" s="156"/>
      <c r="C19" s="402"/>
      <c r="D19" s="402"/>
      <c r="E19" s="460"/>
      <c r="F19" s="156"/>
      <c r="G19" s="156"/>
      <c r="H19" s="156"/>
      <c r="I19" s="156"/>
      <c r="J19" s="169"/>
      <c r="K19" s="169"/>
      <c r="L19" s="156"/>
      <c r="M19" s="156"/>
      <c r="N19" s="156"/>
      <c r="O19" s="158"/>
      <c r="P19" s="236"/>
      <c r="Q19" s="156"/>
      <c r="R19" s="156"/>
      <c r="S19" s="156"/>
      <c r="T19" s="156"/>
      <c r="U19" s="156"/>
    </row>
    <row r="20" spans="1:24" s="62" customFormat="1" ht="15.75" thickTop="1" x14ac:dyDescent="0.2">
      <c r="A20" s="174" t="s">
        <v>144</v>
      </c>
      <c r="B20" s="176"/>
      <c r="C20" s="173"/>
      <c r="D20" s="173">
        <f>D8+D11+D14+D17</f>
        <v>16204248</v>
      </c>
      <c r="E20" s="153"/>
      <c r="F20" s="175"/>
      <c r="G20" s="176"/>
      <c r="H20" s="175"/>
      <c r="I20" s="176"/>
      <c r="J20" s="176"/>
      <c r="K20" s="176"/>
      <c r="L20" s="176"/>
      <c r="M20" s="176"/>
      <c r="N20" s="176"/>
      <c r="O20" s="173">
        <f>O8+O11+O14+O17</f>
        <v>16204248</v>
      </c>
      <c r="P20" s="176"/>
      <c r="Q20" s="176"/>
      <c r="R20" s="176"/>
      <c r="S20" s="163"/>
      <c r="T20" s="163"/>
      <c r="U20" s="163"/>
      <c r="X20" s="150"/>
    </row>
    <row r="21" spans="1:24" s="62" customFormat="1" ht="15" x14ac:dyDescent="0.2">
      <c r="A21" s="177"/>
      <c r="B21" s="177"/>
      <c r="C21" s="167"/>
      <c r="D21" s="167"/>
      <c r="E21" s="177"/>
      <c r="F21" s="168"/>
      <c r="G21" s="177"/>
      <c r="H21" s="168"/>
      <c r="I21" s="177"/>
      <c r="J21" s="177"/>
      <c r="K21" s="177"/>
      <c r="L21" s="177"/>
      <c r="M21" s="177"/>
      <c r="N21" s="177"/>
      <c r="O21" s="167"/>
      <c r="P21" s="177"/>
      <c r="Q21" s="177"/>
      <c r="R21" s="177"/>
      <c r="S21" s="156"/>
      <c r="T21" s="156"/>
      <c r="U21" s="156"/>
    </row>
    <row r="22" spans="1:24" s="62" customFormat="1" ht="15" x14ac:dyDescent="0.2">
      <c r="A22" s="152" t="s">
        <v>145</v>
      </c>
      <c r="R22" s="61"/>
      <c r="S22" s="61"/>
      <c r="T22" s="150"/>
    </row>
    <row r="23" spans="1:24" s="62" customFormat="1" ht="15" x14ac:dyDescent="0.2">
      <c r="O23" s="196"/>
      <c r="R23" s="150"/>
      <c r="S23" s="61"/>
    </row>
  </sheetData>
  <mergeCells count="10">
    <mergeCell ref="O3:R3"/>
    <mergeCell ref="A8:A9"/>
    <mergeCell ref="A11:A12"/>
    <mergeCell ref="A14:A15"/>
    <mergeCell ref="A17:A18"/>
    <mergeCell ref="A5:A6"/>
    <mergeCell ref="H2:I3"/>
    <mergeCell ref="C3:G3"/>
    <mergeCell ref="K3:L3"/>
    <mergeCell ref="M3:N3"/>
  </mergeCells>
  <pageMargins left="0.25" right="0.25" top="0.75" bottom="0.75" header="0.3" footer="0.3"/>
  <pageSetup paperSize="8" scale="5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2"/>
  <sheetViews>
    <sheetView topLeftCell="B1" zoomScale="60" zoomScaleNormal="60" workbookViewId="0">
      <selection activeCell="B2" sqref="B2"/>
    </sheetView>
  </sheetViews>
  <sheetFormatPr defaultRowHeight="15" x14ac:dyDescent="0.2"/>
  <cols>
    <col min="1" max="1" width="45.7109375" style="205" customWidth="1"/>
    <col min="2" max="2" width="18.5703125" style="205" customWidth="1"/>
    <col min="3" max="3" width="12" style="205" customWidth="1"/>
    <col min="4" max="4" width="17.140625" style="205" customWidth="1"/>
    <col min="5" max="5" width="19.140625" style="205" customWidth="1"/>
    <col min="6" max="6" width="19.42578125" style="205" customWidth="1"/>
    <col min="7" max="8" width="17.7109375" style="205" customWidth="1"/>
    <col min="9" max="9" width="18.28515625" style="205" bestFit="1" customWidth="1"/>
    <col min="10" max="10" width="25.5703125" style="205" customWidth="1"/>
    <col min="11" max="11" width="15.140625" style="205" customWidth="1"/>
    <col min="12" max="12" width="14.42578125" style="205" customWidth="1"/>
    <col min="13" max="13" width="16.7109375" style="205" customWidth="1"/>
    <col min="14" max="14" width="16.140625" style="205" customWidth="1"/>
    <col min="15" max="15" width="20.5703125" style="205" customWidth="1"/>
    <col min="16" max="16" width="14" style="205" customWidth="1"/>
    <col min="17" max="17" width="13" style="205" customWidth="1"/>
    <col min="18" max="18" width="15.7109375" style="205" customWidth="1"/>
    <col min="19" max="19" width="18" style="205" customWidth="1"/>
    <col min="20" max="20" width="13" style="205" customWidth="1"/>
    <col min="21" max="21" width="20.7109375" style="205" customWidth="1"/>
    <col min="22" max="22" width="22.140625" style="205" customWidth="1"/>
    <col min="23" max="16384" width="9.140625" style="205"/>
  </cols>
  <sheetData>
    <row r="1" spans="1:21" s="62" customFormat="1" ht="18.75" x14ac:dyDescent="0.25">
      <c r="A1" s="468" t="s">
        <v>4339</v>
      </c>
      <c r="B1" s="1426"/>
      <c r="S1" s="61"/>
    </row>
    <row r="2" spans="1:21" s="62" customFormat="1" ht="18.75" x14ac:dyDescent="0.25">
      <c r="A2" s="456" t="s">
        <v>4338</v>
      </c>
      <c r="B2" s="1431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1.5" customHeight="1" x14ac:dyDescent="0.25">
      <c r="A3" s="3023" t="s">
        <v>2204</v>
      </c>
      <c r="B3" s="3024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559"/>
    </row>
    <row r="4" spans="1:21" s="96" customFormat="1" ht="74.25" customHeight="1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40" t="s">
        <v>167</v>
      </c>
      <c r="T4" s="1020" t="s">
        <v>168</v>
      </c>
      <c r="U4" s="1020" t="s">
        <v>169</v>
      </c>
    </row>
    <row r="5" spans="1:21" s="62" customFormat="1" ht="19.5" customHeight="1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ht="19.5" customHeigh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9.5" customHeight="1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2834" t="s">
        <v>2205</v>
      </c>
      <c r="B8" s="160" t="s">
        <v>2206</v>
      </c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62" customFormat="1" ht="13.5" customHeight="1" x14ac:dyDescent="0.2">
      <c r="A10" s="156"/>
      <c r="B10" s="156"/>
      <c r="C10" s="158"/>
      <c r="D10" s="158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70" t="s">
        <v>707</v>
      </c>
      <c r="Q10" s="170"/>
      <c r="R10" s="156"/>
      <c r="S10" s="156"/>
      <c r="T10" s="156"/>
      <c r="U10" s="156"/>
    </row>
    <row r="11" spans="1:21" s="62" customFormat="1" x14ac:dyDescent="0.2">
      <c r="A11" s="2836" t="s">
        <v>2207</v>
      </c>
      <c r="B11" s="166"/>
      <c r="C11" s="167" t="s">
        <v>573</v>
      </c>
      <c r="D11" s="167">
        <v>2000000</v>
      </c>
      <c r="E11" s="166" t="s">
        <v>7</v>
      </c>
      <c r="F11" s="160" t="s">
        <v>2208</v>
      </c>
      <c r="G11" s="166" t="s">
        <v>1772</v>
      </c>
      <c r="H11" s="160" t="s">
        <v>2088</v>
      </c>
      <c r="I11" s="166" t="s">
        <v>297</v>
      </c>
      <c r="J11" s="166" t="s">
        <v>297</v>
      </c>
      <c r="K11" s="166" t="s">
        <v>2131</v>
      </c>
      <c r="L11" s="166" t="s">
        <v>2132</v>
      </c>
      <c r="M11" s="166" t="s">
        <v>1030</v>
      </c>
      <c r="N11" s="166" t="s">
        <v>297</v>
      </c>
      <c r="O11" s="167">
        <v>3000000</v>
      </c>
      <c r="P11" s="166" t="s">
        <v>297</v>
      </c>
      <c r="Q11" s="166" t="s">
        <v>1880</v>
      </c>
      <c r="R11" s="166" t="s">
        <v>1721</v>
      </c>
      <c r="S11" s="166" t="s">
        <v>338</v>
      </c>
      <c r="T11" s="166" t="s">
        <v>1835</v>
      </c>
      <c r="U11" s="166" t="s">
        <v>1804</v>
      </c>
    </row>
    <row r="12" spans="1:21" s="62" customFormat="1" x14ac:dyDescent="0.2">
      <c r="A12" s="2904"/>
      <c r="B12" s="166"/>
      <c r="C12" s="167"/>
      <c r="D12" s="167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166"/>
      <c r="T12" s="166"/>
      <c r="U12" s="166"/>
    </row>
    <row r="13" spans="1:21" s="62" customFormat="1" ht="19.5" customHeight="1" x14ac:dyDescent="0.2">
      <c r="A13" s="156"/>
      <c r="B13" s="156"/>
      <c r="C13" s="158"/>
      <c r="D13" s="158"/>
      <c r="E13" s="156"/>
      <c r="F13" s="15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x14ac:dyDescent="0.2">
      <c r="A14" s="2836" t="s">
        <v>2209</v>
      </c>
      <c r="B14" s="166"/>
      <c r="C14" s="167" t="s">
        <v>602</v>
      </c>
      <c r="D14" s="167">
        <v>4000000</v>
      </c>
      <c r="E14" s="166" t="s">
        <v>7</v>
      </c>
      <c r="F14" s="160" t="s">
        <v>2208</v>
      </c>
      <c r="G14" s="166" t="s">
        <v>1772</v>
      </c>
      <c r="H14" s="160" t="s">
        <v>2088</v>
      </c>
      <c r="I14" s="166" t="s">
        <v>297</v>
      </c>
      <c r="J14" s="166" t="s">
        <v>297</v>
      </c>
      <c r="K14" s="166" t="s">
        <v>2131</v>
      </c>
      <c r="L14" s="166" t="s">
        <v>2132</v>
      </c>
      <c r="M14" s="166" t="s">
        <v>1030</v>
      </c>
      <c r="N14" s="166" t="s">
        <v>297</v>
      </c>
      <c r="O14" s="167">
        <v>2000000</v>
      </c>
      <c r="P14" s="166" t="s">
        <v>297</v>
      </c>
      <c r="Q14" s="166" t="s">
        <v>1880</v>
      </c>
      <c r="R14" s="166" t="s">
        <v>1721</v>
      </c>
      <c r="S14" s="166" t="s">
        <v>338</v>
      </c>
      <c r="T14" s="166" t="s">
        <v>1835</v>
      </c>
      <c r="U14" s="166" t="s">
        <v>1804</v>
      </c>
    </row>
    <row r="15" spans="1:21" s="62" customFormat="1" ht="17.25" customHeight="1" x14ac:dyDescent="0.2">
      <c r="A15" s="2904"/>
      <c r="B15" s="166"/>
      <c r="C15" s="167"/>
      <c r="D15" s="167"/>
      <c r="E15" s="166"/>
      <c r="F15" s="160"/>
      <c r="G15" s="166"/>
      <c r="H15" s="160"/>
      <c r="I15" s="166"/>
      <c r="J15" s="166"/>
      <c r="K15" s="166"/>
      <c r="L15" s="166"/>
      <c r="M15" s="166"/>
      <c r="N15" s="166"/>
      <c r="O15" s="167"/>
      <c r="P15" s="166"/>
      <c r="Q15" s="166"/>
      <c r="R15" s="166"/>
      <c r="S15" s="166"/>
      <c r="T15" s="166"/>
      <c r="U15" s="166"/>
    </row>
    <row r="16" spans="1:21" s="62" customFormat="1" ht="12" customHeight="1" x14ac:dyDescent="0.2">
      <c r="A16" s="156"/>
      <c r="B16" s="156"/>
      <c r="C16" s="158"/>
      <c r="D16" s="158"/>
      <c r="E16" s="156"/>
      <c r="F16" s="15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56"/>
      <c r="T16" s="156"/>
      <c r="U16" s="156"/>
    </row>
    <row r="17" spans="1:24" s="62" customFormat="1" x14ac:dyDescent="0.2">
      <c r="A17" s="2836" t="s">
        <v>2210</v>
      </c>
      <c r="B17" s="166"/>
      <c r="C17" s="167" t="s">
        <v>605</v>
      </c>
      <c r="D17" s="167">
        <v>300000</v>
      </c>
      <c r="E17" s="166" t="s">
        <v>7</v>
      </c>
      <c r="F17" s="160" t="s">
        <v>2208</v>
      </c>
      <c r="G17" s="166" t="s">
        <v>1772</v>
      </c>
      <c r="H17" s="160" t="s">
        <v>2088</v>
      </c>
      <c r="I17" s="166" t="s">
        <v>297</v>
      </c>
      <c r="J17" s="166" t="s">
        <v>297</v>
      </c>
      <c r="K17" s="166" t="s">
        <v>2131</v>
      </c>
      <c r="L17" s="166" t="s">
        <v>2132</v>
      </c>
      <c r="M17" s="166" t="s">
        <v>1030</v>
      </c>
      <c r="N17" s="166" t="s">
        <v>297</v>
      </c>
      <c r="O17" s="167">
        <v>2000000</v>
      </c>
      <c r="P17" s="166" t="s">
        <v>297</v>
      </c>
      <c r="Q17" s="166" t="s">
        <v>1880</v>
      </c>
      <c r="R17" s="166" t="s">
        <v>1721</v>
      </c>
      <c r="S17" s="166" t="s">
        <v>338</v>
      </c>
      <c r="T17" s="166" t="s">
        <v>1835</v>
      </c>
      <c r="U17" s="166" t="s">
        <v>1804</v>
      </c>
    </row>
    <row r="18" spans="1:24" s="62" customFormat="1" x14ac:dyDescent="0.2">
      <c r="A18" s="2904"/>
      <c r="B18" s="166"/>
      <c r="C18" s="167"/>
      <c r="D18" s="167"/>
      <c r="E18" s="166"/>
      <c r="F18" s="160"/>
      <c r="G18" s="166"/>
      <c r="H18" s="160"/>
      <c r="I18" s="166"/>
      <c r="J18" s="166"/>
      <c r="K18" s="166"/>
      <c r="L18" s="166"/>
      <c r="M18" s="166"/>
      <c r="N18" s="166"/>
      <c r="O18" s="167"/>
      <c r="P18" s="166"/>
      <c r="Q18" s="166"/>
      <c r="R18" s="166"/>
      <c r="S18" s="166"/>
      <c r="T18" s="166"/>
      <c r="U18" s="166"/>
    </row>
    <row r="19" spans="1:24" s="62" customFormat="1" ht="10.5" customHeight="1" thickBot="1" x14ac:dyDescent="0.25">
      <c r="A19" s="156"/>
      <c r="B19" s="156"/>
      <c r="C19" s="158"/>
      <c r="D19" s="158"/>
      <c r="E19" s="156"/>
      <c r="F19" s="156"/>
      <c r="G19" s="156"/>
      <c r="H19" s="156"/>
      <c r="I19" s="156"/>
      <c r="J19" s="169"/>
      <c r="K19" s="169"/>
      <c r="L19" s="156"/>
      <c r="M19" s="156"/>
      <c r="N19" s="156"/>
      <c r="O19" s="402"/>
      <c r="P19" s="460"/>
      <c r="Q19" s="460"/>
      <c r="R19" s="460"/>
      <c r="S19" s="460"/>
      <c r="T19" s="460"/>
      <c r="U19" s="460"/>
    </row>
    <row r="20" spans="1:24" s="62" customFormat="1" ht="19.5" customHeight="1" thickTop="1" x14ac:dyDescent="0.2">
      <c r="A20" s="174" t="s">
        <v>144</v>
      </c>
      <c r="B20" s="176"/>
      <c r="C20" s="173"/>
      <c r="D20" s="173">
        <f>D8+D11+D14+D17</f>
        <v>6300000</v>
      </c>
      <c r="E20" s="153"/>
      <c r="F20" s="175"/>
      <c r="G20" s="176"/>
      <c r="H20" s="175"/>
      <c r="I20" s="176"/>
      <c r="J20" s="176"/>
      <c r="K20" s="176"/>
      <c r="L20" s="176"/>
      <c r="M20" s="176"/>
      <c r="N20" s="176"/>
      <c r="O20" s="173">
        <f>O8+O11+O14+O17</f>
        <v>7000000</v>
      </c>
      <c r="P20" s="163"/>
      <c r="Q20" s="163"/>
      <c r="R20" s="163"/>
      <c r="S20" s="163"/>
      <c r="T20" s="163"/>
      <c r="U20" s="163"/>
      <c r="X20" s="150"/>
    </row>
    <row r="21" spans="1:24" s="62" customFormat="1" ht="19.5" customHeight="1" x14ac:dyDescent="0.2">
      <c r="A21" s="177"/>
      <c r="B21" s="177"/>
      <c r="C21" s="167"/>
      <c r="D21" s="167"/>
      <c r="E21" s="177"/>
      <c r="F21" s="168"/>
      <c r="G21" s="177"/>
      <c r="H21" s="168"/>
      <c r="I21" s="177"/>
      <c r="J21" s="177"/>
      <c r="K21" s="177"/>
      <c r="L21" s="177"/>
      <c r="M21" s="177"/>
      <c r="N21" s="177"/>
      <c r="O21" s="167"/>
      <c r="P21" s="177"/>
      <c r="Q21" s="177"/>
      <c r="R21" s="177"/>
      <c r="S21" s="156"/>
      <c r="T21" s="156"/>
      <c r="U21" s="156"/>
    </row>
    <row r="22" spans="1:24" s="62" customFormat="1" x14ac:dyDescent="0.2">
      <c r="A22" s="152" t="s">
        <v>145</v>
      </c>
      <c r="R22" s="61"/>
      <c r="S22" s="61"/>
      <c r="T22" s="150"/>
    </row>
  </sheetData>
  <mergeCells count="11">
    <mergeCell ref="O3:R3"/>
    <mergeCell ref="A8:A9"/>
    <mergeCell ref="A11:A12"/>
    <mergeCell ref="A14:A15"/>
    <mergeCell ref="A17:A18"/>
    <mergeCell ref="A5:A6"/>
    <mergeCell ref="H2:I3"/>
    <mergeCell ref="C3:G3"/>
    <mergeCell ref="K3:L3"/>
    <mergeCell ref="M3:N3"/>
    <mergeCell ref="A3:B3"/>
  </mergeCells>
  <pageMargins left="0.23622047244094491" right="0.23622047244094491" top="0.74803149606299213" bottom="0.74803149606299213" header="0.31496062992125984" footer="0.31496062992125984"/>
  <pageSetup paperSize="8" scale="52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9"/>
  <sheetViews>
    <sheetView zoomScale="66" zoomScaleNormal="66" workbookViewId="0">
      <selection activeCell="E18" sqref="E18"/>
    </sheetView>
  </sheetViews>
  <sheetFormatPr defaultRowHeight="15" x14ac:dyDescent="0.2"/>
  <cols>
    <col min="1" max="1" width="32.42578125" style="205" customWidth="1"/>
    <col min="2" max="2" width="16.42578125" style="205" bestFit="1" customWidth="1"/>
    <col min="3" max="3" width="11.5703125" style="205" customWidth="1"/>
    <col min="4" max="4" width="19.5703125" style="205" customWidth="1"/>
    <col min="5" max="5" width="16.140625" style="205" customWidth="1"/>
    <col min="6" max="6" width="17.28515625" style="205" customWidth="1"/>
    <col min="7" max="7" width="14.5703125" style="205" customWidth="1"/>
    <col min="8" max="8" width="17.28515625" style="205" customWidth="1"/>
    <col min="9" max="9" width="18.42578125" style="205" customWidth="1"/>
    <col min="10" max="10" width="23" style="205" customWidth="1"/>
    <col min="11" max="11" width="13.85546875" style="205" customWidth="1"/>
    <col min="12" max="13" width="15.7109375" style="205" customWidth="1"/>
    <col min="14" max="14" width="19" style="205" customWidth="1"/>
    <col min="15" max="15" width="21" style="205" customWidth="1"/>
    <col min="16" max="16" width="21.85546875" style="205" customWidth="1"/>
    <col min="17" max="17" width="18.140625" style="205" customWidth="1"/>
    <col min="18" max="18" width="17.140625" style="205" customWidth="1"/>
    <col min="19" max="19" width="19.5703125" style="205" customWidth="1"/>
    <col min="20" max="20" width="20.42578125" style="205" customWidth="1"/>
    <col min="21" max="21" width="18.7109375" style="205" customWidth="1"/>
    <col min="22" max="22" width="19.42578125" style="205" customWidth="1"/>
    <col min="23" max="16384" width="9.140625" style="205"/>
  </cols>
  <sheetData>
    <row r="1" spans="1:21" s="62" customFormat="1" ht="18.75" x14ac:dyDescent="0.2">
      <c r="A1" s="552" t="s">
        <v>4340</v>
      </c>
      <c r="B1" s="552"/>
      <c r="C1" s="552"/>
      <c r="S1" s="61"/>
    </row>
    <row r="2" spans="1:21" s="62" customFormat="1" ht="18.75" x14ac:dyDescent="0.2">
      <c r="A2" s="456" t="s">
        <v>4338</v>
      </c>
      <c r="B2" s="63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0" x14ac:dyDescent="0.2">
      <c r="A3" s="95" t="s">
        <v>2211</v>
      </c>
      <c r="B3" s="151"/>
      <c r="C3" s="2909" t="s">
        <v>149</v>
      </c>
      <c r="D3" s="2902"/>
      <c r="E3" s="2902"/>
      <c r="F3" s="2902"/>
      <c r="G3" s="2903"/>
      <c r="H3" s="2847"/>
      <c r="I3" s="2848"/>
      <c r="J3" s="101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493"/>
      <c r="T3" s="558" t="s">
        <v>85</v>
      </c>
      <c r="U3" s="559"/>
    </row>
    <row r="4" spans="1:21" s="96" customFormat="1" ht="45.75" thickBot="1" x14ac:dyDescent="0.3">
      <c r="A4" s="470" t="s">
        <v>479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1042" t="s">
        <v>166</v>
      </c>
      <c r="S4" s="527" t="s">
        <v>167</v>
      </c>
      <c r="T4" s="506" t="s">
        <v>168</v>
      </c>
      <c r="U4" s="506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672" t="s">
        <v>116</v>
      </c>
      <c r="R5" s="1043" t="s">
        <v>693</v>
      </c>
      <c r="S5" s="674"/>
      <c r="T5" s="674"/>
      <c r="U5" s="675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389"/>
      <c r="R6" s="1044"/>
      <c r="S6" s="166"/>
      <c r="T6" s="160"/>
      <c r="U6" s="677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1"/>
      <c r="R7" s="679"/>
      <c r="S7" s="460"/>
      <c r="T7" s="460"/>
      <c r="U7" s="680"/>
    </row>
    <row r="8" spans="1:21" s="62" customFormat="1" x14ac:dyDescent="0.2">
      <c r="A8" s="2966" t="s">
        <v>2212</v>
      </c>
      <c r="B8" s="160" t="s">
        <v>2213</v>
      </c>
      <c r="C8" s="160" t="s">
        <v>573</v>
      </c>
      <c r="D8" s="160" t="s">
        <v>2214</v>
      </c>
      <c r="E8" s="160" t="s">
        <v>7</v>
      </c>
      <c r="F8" s="160" t="s">
        <v>2215</v>
      </c>
      <c r="G8" s="160" t="s">
        <v>2042</v>
      </c>
      <c r="H8" s="160" t="s">
        <v>2216</v>
      </c>
      <c r="I8" s="160" t="s">
        <v>297</v>
      </c>
      <c r="J8" s="160" t="s">
        <v>117</v>
      </c>
      <c r="K8" s="160" t="s">
        <v>2217</v>
      </c>
      <c r="L8" s="160" t="s">
        <v>2218</v>
      </c>
      <c r="M8" s="160" t="s">
        <v>2217</v>
      </c>
      <c r="N8" s="160" t="s">
        <v>297</v>
      </c>
      <c r="O8" s="380" t="s">
        <v>2214</v>
      </c>
      <c r="P8" s="160" t="s">
        <v>297</v>
      </c>
      <c r="Q8" s="383" t="s">
        <v>2219</v>
      </c>
      <c r="R8" s="160" t="s">
        <v>2219</v>
      </c>
      <c r="S8" s="160" t="s">
        <v>1719</v>
      </c>
      <c r="T8" s="160" t="s">
        <v>2217</v>
      </c>
      <c r="U8" s="160" t="s">
        <v>2217</v>
      </c>
    </row>
    <row r="9" spans="1:21" s="62" customFormat="1" x14ac:dyDescent="0.2">
      <c r="A9" s="3218"/>
      <c r="B9" s="166"/>
      <c r="C9" s="166"/>
      <c r="D9" s="166"/>
      <c r="E9" s="166"/>
      <c r="F9" s="160"/>
      <c r="G9" s="166"/>
      <c r="H9" s="160"/>
      <c r="I9" s="160"/>
      <c r="J9" s="160"/>
      <c r="K9" s="160"/>
      <c r="L9" s="160"/>
      <c r="M9" s="160"/>
      <c r="N9" s="160"/>
      <c r="O9" s="380"/>
      <c r="P9" s="160"/>
      <c r="Q9" s="383"/>
      <c r="R9" s="166"/>
      <c r="S9" s="166"/>
      <c r="T9" s="160"/>
      <c r="U9" s="160"/>
    </row>
    <row r="10" spans="1:21" s="62" customFormat="1" x14ac:dyDescent="0.2">
      <c r="A10" s="156"/>
      <c r="B10" s="156"/>
      <c r="C10" s="156"/>
      <c r="D10" s="156"/>
      <c r="E10" s="156"/>
      <c r="F10" s="156"/>
      <c r="G10" s="156"/>
      <c r="H10" s="156"/>
      <c r="I10" s="156"/>
      <c r="J10" s="169"/>
      <c r="K10" s="169"/>
      <c r="L10" s="156"/>
      <c r="M10" s="156"/>
      <c r="N10" s="156"/>
      <c r="O10" s="158"/>
      <c r="P10" s="156"/>
      <c r="Q10" s="169"/>
      <c r="R10" s="156"/>
      <c r="S10" s="156"/>
      <c r="T10" s="156"/>
      <c r="U10" s="156"/>
    </row>
    <row r="11" spans="1:21" s="62" customFormat="1" x14ac:dyDescent="0.2">
      <c r="A11" s="2836" t="s">
        <v>2220</v>
      </c>
      <c r="B11" s="166" t="s">
        <v>2221</v>
      </c>
      <c r="C11" s="166" t="s">
        <v>573</v>
      </c>
      <c r="D11" s="166" t="s">
        <v>2222</v>
      </c>
      <c r="E11" s="166" t="s">
        <v>7</v>
      </c>
      <c r="F11" s="160" t="s">
        <v>2223</v>
      </c>
      <c r="G11" s="166" t="s">
        <v>2224</v>
      </c>
      <c r="H11" s="160" t="s">
        <v>693</v>
      </c>
      <c r="I11" s="166" t="s">
        <v>297</v>
      </c>
      <c r="J11" s="166" t="s">
        <v>117</v>
      </c>
      <c r="K11" s="166" t="s">
        <v>117</v>
      </c>
      <c r="L11" s="166" t="s">
        <v>173</v>
      </c>
      <c r="M11" s="166" t="s">
        <v>117</v>
      </c>
      <c r="N11" s="166" t="s">
        <v>297</v>
      </c>
      <c r="O11" s="167" t="s">
        <v>2222</v>
      </c>
      <c r="P11" s="166" t="s">
        <v>297</v>
      </c>
      <c r="Q11" s="389" t="s">
        <v>2053</v>
      </c>
      <c r="R11" s="166" t="s">
        <v>2053</v>
      </c>
      <c r="S11" s="166" t="s">
        <v>1719</v>
      </c>
      <c r="T11" s="166" t="s">
        <v>117</v>
      </c>
      <c r="U11" s="166" t="s">
        <v>117</v>
      </c>
    </row>
    <row r="12" spans="1:21" s="62" customFormat="1" x14ac:dyDescent="0.2">
      <c r="A12" s="2904"/>
      <c r="B12" s="166"/>
      <c r="C12" s="166"/>
      <c r="D12" s="166"/>
      <c r="E12" s="166"/>
      <c r="F12" s="160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389"/>
      <c r="R12" s="166"/>
      <c r="S12" s="166"/>
      <c r="T12" s="166"/>
      <c r="U12" s="166"/>
    </row>
    <row r="13" spans="1:21" s="62" customFormat="1" x14ac:dyDescent="0.2">
      <c r="A13" s="156"/>
      <c r="B13" s="156"/>
      <c r="C13" s="156"/>
      <c r="D13" s="156"/>
      <c r="E13" s="156"/>
      <c r="F13" s="156"/>
      <c r="G13" s="156"/>
      <c r="H13" s="156"/>
      <c r="I13" s="169"/>
      <c r="J13" s="169"/>
      <c r="K13" s="156"/>
      <c r="L13" s="156"/>
      <c r="M13" s="156"/>
      <c r="N13" s="156"/>
      <c r="O13" s="158"/>
      <c r="P13" s="156"/>
      <c r="Q13" s="169"/>
      <c r="R13" s="156"/>
      <c r="S13" s="156"/>
      <c r="T13" s="156"/>
      <c r="U13" s="156"/>
    </row>
    <row r="14" spans="1:21" s="62" customFormat="1" x14ac:dyDescent="0.2">
      <c r="A14" s="183" t="s">
        <v>2225</v>
      </c>
      <c r="B14" s="166" t="s">
        <v>2226</v>
      </c>
      <c r="C14" s="166" t="s">
        <v>573</v>
      </c>
      <c r="D14" s="166" t="s">
        <v>2227</v>
      </c>
      <c r="E14" s="166" t="s">
        <v>2119</v>
      </c>
      <c r="F14" s="160" t="s">
        <v>2223</v>
      </c>
      <c r="G14" s="166" t="s">
        <v>2224</v>
      </c>
      <c r="H14" s="166" t="s">
        <v>693</v>
      </c>
      <c r="I14" s="166" t="s">
        <v>297</v>
      </c>
      <c r="J14" s="166" t="s">
        <v>117</v>
      </c>
      <c r="K14" s="166" t="s">
        <v>117</v>
      </c>
      <c r="L14" s="166" t="s">
        <v>173</v>
      </c>
      <c r="M14" s="166" t="s">
        <v>117</v>
      </c>
      <c r="N14" s="166" t="s">
        <v>297</v>
      </c>
      <c r="O14" s="167" t="s">
        <v>2227</v>
      </c>
      <c r="P14" s="166" t="s">
        <v>297</v>
      </c>
      <c r="Q14" s="406" t="s">
        <v>2053</v>
      </c>
      <c r="R14" s="166" t="s">
        <v>2053</v>
      </c>
      <c r="S14" s="166" t="s">
        <v>1719</v>
      </c>
      <c r="T14" s="390" t="s">
        <v>117</v>
      </c>
      <c r="U14" s="390" t="s">
        <v>117</v>
      </c>
    </row>
    <row r="15" spans="1:21" s="62" customFormat="1" x14ac:dyDescent="0.2">
      <c r="A15" s="184"/>
      <c r="B15" s="166"/>
      <c r="C15" s="166"/>
      <c r="D15" s="166"/>
      <c r="E15" s="166"/>
      <c r="F15" s="160"/>
      <c r="G15" s="166"/>
      <c r="H15" s="166"/>
      <c r="I15" s="166"/>
      <c r="J15" s="166"/>
      <c r="K15" s="166"/>
      <c r="L15" s="166"/>
      <c r="M15" s="166"/>
      <c r="N15" s="166"/>
      <c r="O15" s="167"/>
      <c r="P15" s="166"/>
      <c r="Q15" s="406"/>
      <c r="R15" s="166"/>
      <c r="S15" s="166"/>
      <c r="T15" s="390"/>
      <c r="U15" s="390"/>
    </row>
    <row r="16" spans="1:21" s="62" customFormat="1" x14ac:dyDescent="0.2">
      <c r="A16" s="156"/>
      <c r="B16" s="156"/>
      <c r="C16" s="156"/>
      <c r="D16" s="156"/>
      <c r="E16" s="156"/>
      <c r="F16" s="156"/>
      <c r="G16" s="156"/>
      <c r="H16" s="156"/>
      <c r="I16" s="169"/>
      <c r="J16" s="169"/>
      <c r="K16" s="156"/>
      <c r="L16" s="156"/>
      <c r="M16" s="156"/>
      <c r="N16" s="156"/>
      <c r="O16" s="158"/>
      <c r="P16" s="156"/>
      <c r="Q16" s="169"/>
      <c r="R16" s="156"/>
      <c r="S16" s="156"/>
      <c r="T16" s="156"/>
      <c r="U16" s="156"/>
    </row>
    <row r="17" spans="1:21" s="62" customFormat="1" x14ac:dyDescent="0.2">
      <c r="A17" s="2836" t="s">
        <v>2228</v>
      </c>
      <c r="B17" s="166" t="s">
        <v>2229</v>
      </c>
      <c r="C17" s="166" t="s">
        <v>573</v>
      </c>
      <c r="D17" s="166" t="s">
        <v>2214</v>
      </c>
      <c r="E17" s="166" t="s">
        <v>7</v>
      </c>
      <c r="F17" s="160" t="s">
        <v>2223</v>
      </c>
      <c r="G17" s="166" t="s">
        <v>2224</v>
      </c>
      <c r="H17" s="166" t="s">
        <v>693</v>
      </c>
      <c r="I17" s="166" t="s">
        <v>297</v>
      </c>
      <c r="J17" s="166" t="s">
        <v>117</v>
      </c>
      <c r="K17" s="166" t="s">
        <v>117</v>
      </c>
      <c r="L17" s="166" t="s">
        <v>173</v>
      </c>
      <c r="M17" s="166" t="s">
        <v>117</v>
      </c>
      <c r="N17" s="166" t="s">
        <v>297</v>
      </c>
      <c r="O17" s="167" t="s">
        <v>2214</v>
      </c>
      <c r="P17" s="166" t="s">
        <v>297</v>
      </c>
      <c r="Q17" s="406" t="s">
        <v>2053</v>
      </c>
      <c r="R17" s="166" t="s">
        <v>2053</v>
      </c>
      <c r="S17" s="166" t="s">
        <v>1719</v>
      </c>
      <c r="T17" s="390" t="s">
        <v>117</v>
      </c>
      <c r="U17" s="390" t="s">
        <v>117</v>
      </c>
    </row>
    <row r="18" spans="1:21" s="62" customFormat="1" x14ac:dyDescent="0.2">
      <c r="A18" s="2904"/>
      <c r="B18" s="166"/>
      <c r="C18" s="166"/>
      <c r="D18" s="166"/>
      <c r="E18" s="166"/>
      <c r="F18" s="160"/>
      <c r="G18" s="166"/>
      <c r="H18" s="166"/>
      <c r="I18" s="166"/>
      <c r="J18" s="166"/>
      <c r="K18" s="166"/>
      <c r="L18" s="166"/>
      <c r="M18" s="166"/>
      <c r="N18" s="166"/>
      <c r="O18" s="167"/>
      <c r="P18" s="166"/>
      <c r="Q18" s="406"/>
      <c r="R18" s="166"/>
      <c r="S18" s="166"/>
      <c r="T18" s="390"/>
      <c r="U18" s="390"/>
    </row>
    <row r="19" spans="1:21" s="62" customFormat="1" x14ac:dyDescent="0.2">
      <c r="A19" s="156"/>
      <c r="B19" s="156"/>
      <c r="C19" s="156"/>
      <c r="D19" s="156"/>
      <c r="E19" s="156"/>
      <c r="F19" s="156"/>
      <c r="G19" s="156"/>
      <c r="H19" s="156"/>
      <c r="I19" s="169"/>
      <c r="J19" s="169"/>
      <c r="K19" s="156"/>
      <c r="L19" s="156"/>
      <c r="M19" s="156"/>
      <c r="N19" s="156"/>
      <c r="O19" s="158"/>
      <c r="P19" s="156"/>
      <c r="Q19" s="169"/>
      <c r="R19" s="156"/>
      <c r="S19" s="156"/>
      <c r="T19" s="156"/>
      <c r="U19" s="156"/>
    </row>
    <row r="20" spans="1:21" s="62" customFormat="1" x14ac:dyDescent="0.2">
      <c r="A20" s="2836" t="s">
        <v>2230</v>
      </c>
      <c r="B20" s="166" t="s">
        <v>2231</v>
      </c>
      <c r="C20" s="166" t="s">
        <v>573</v>
      </c>
      <c r="D20" s="166" t="s">
        <v>2214</v>
      </c>
      <c r="E20" s="166" t="s">
        <v>2119</v>
      </c>
      <c r="F20" s="160" t="s">
        <v>2223</v>
      </c>
      <c r="G20" s="166" t="s">
        <v>2224</v>
      </c>
      <c r="H20" s="166" t="s">
        <v>693</v>
      </c>
      <c r="I20" s="166" t="s">
        <v>297</v>
      </c>
      <c r="J20" s="166" t="s">
        <v>117</v>
      </c>
      <c r="K20" s="166" t="s">
        <v>117</v>
      </c>
      <c r="L20" s="166" t="s">
        <v>173</v>
      </c>
      <c r="M20" s="166" t="s">
        <v>117</v>
      </c>
      <c r="N20" s="166" t="s">
        <v>297</v>
      </c>
      <c r="O20" s="167" t="s">
        <v>2214</v>
      </c>
      <c r="P20" s="166" t="s">
        <v>297</v>
      </c>
      <c r="Q20" s="406" t="s">
        <v>2053</v>
      </c>
      <c r="R20" s="166" t="s">
        <v>2053</v>
      </c>
      <c r="S20" s="166" t="s">
        <v>1719</v>
      </c>
      <c r="T20" s="390" t="s">
        <v>117</v>
      </c>
      <c r="U20" s="390" t="s">
        <v>117</v>
      </c>
    </row>
    <row r="21" spans="1:21" s="62" customFormat="1" x14ac:dyDescent="0.2">
      <c r="A21" s="2904"/>
      <c r="B21" s="166"/>
      <c r="C21" s="166"/>
      <c r="D21" s="166"/>
      <c r="E21" s="166"/>
      <c r="F21" s="160"/>
      <c r="G21" s="166"/>
      <c r="H21" s="166"/>
      <c r="I21" s="166"/>
      <c r="J21" s="166"/>
      <c r="K21" s="166"/>
      <c r="L21" s="166"/>
      <c r="M21" s="166"/>
      <c r="N21" s="166"/>
      <c r="O21" s="167"/>
      <c r="P21" s="166"/>
      <c r="Q21" s="406"/>
      <c r="R21" s="166"/>
      <c r="S21" s="166"/>
      <c r="T21" s="390"/>
      <c r="U21" s="390"/>
    </row>
    <row r="22" spans="1:21" s="62" customFormat="1" x14ac:dyDescent="0.2">
      <c r="A22" s="156"/>
      <c r="B22" s="156"/>
      <c r="C22" s="156"/>
      <c r="D22" s="156"/>
      <c r="E22" s="156"/>
      <c r="F22" s="156"/>
      <c r="G22" s="156"/>
      <c r="H22" s="156"/>
      <c r="I22" s="169"/>
      <c r="J22" s="169"/>
      <c r="K22" s="156"/>
      <c r="L22" s="156"/>
      <c r="M22" s="156"/>
      <c r="N22" s="156"/>
      <c r="O22" s="158"/>
      <c r="P22" s="156"/>
      <c r="Q22" s="169"/>
      <c r="R22" s="156"/>
      <c r="S22" s="156"/>
      <c r="T22" s="156"/>
      <c r="U22" s="156"/>
    </row>
    <row r="23" spans="1:21" s="62" customFormat="1" x14ac:dyDescent="0.2">
      <c r="A23" s="2836" t="s">
        <v>2232</v>
      </c>
      <c r="B23" s="166" t="s">
        <v>2233</v>
      </c>
      <c r="C23" s="166" t="s">
        <v>573</v>
      </c>
      <c r="D23" s="166" t="s">
        <v>2234</v>
      </c>
      <c r="E23" s="166" t="s">
        <v>7</v>
      </c>
      <c r="F23" s="160" t="s">
        <v>2223</v>
      </c>
      <c r="G23" s="166" t="s">
        <v>2224</v>
      </c>
      <c r="H23" s="166" t="s">
        <v>693</v>
      </c>
      <c r="I23" s="166" t="s">
        <v>297</v>
      </c>
      <c r="J23" s="166" t="s">
        <v>117</v>
      </c>
      <c r="K23" s="166" t="s">
        <v>117</v>
      </c>
      <c r="L23" s="166" t="s">
        <v>173</v>
      </c>
      <c r="M23" s="166" t="s">
        <v>117</v>
      </c>
      <c r="N23" s="166" t="s">
        <v>297</v>
      </c>
      <c r="O23" s="167" t="s">
        <v>2234</v>
      </c>
      <c r="P23" s="166" t="s">
        <v>297</v>
      </c>
      <c r="Q23" s="406" t="s">
        <v>2053</v>
      </c>
      <c r="R23" s="166" t="s">
        <v>2053</v>
      </c>
      <c r="S23" s="166" t="s">
        <v>1719</v>
      </c>
      <c r="T23" s="390" t="s">
        <v>117</v>
      </c>
      <c r="U23" s="390" t="s">
        <v>117</v>
      </c>
    </row>
    <row r="24" spans="1:21" s="62" customFormat="1" x14ac:dyDescent="0.2">
      <c r="A24" s="2904"/>
      <c r="B24" s="166"/>
      <c r="C24" s="166"/>
      <c r="D24" s="166"/>
      <c r="E24" s="166"/>
      <c r="F24" s="160"/>
      <c r="G24" s="166"/>
      <c r="H24" s="166"/>
      <c r="I24" s="166"/>
      <c r="J24" s="166"/>
      <c r="K24" s="166"/>
      <c r="L24" s="166"/>
      <c r="M24" s="166"/>
      <c r="N24" s="166"/>
      <c r="O24" s="167"/>
      <c r="P24" s="166"/>
      <c r="Q24" s="406"/>
      <c r="R24" s="166"/>
      <c r="S24" s="166"/>
      <c r="T24" s="390"/>
      <c r="U24" s="390"/>
    </row>
    <row r="25" spans="1:21" s="62" customFormat="1" x14ac:dyDescent="0.2">
      <c r="A25" s="156"/>
      <c r="B25" s="156"/>
      <c r="C25" s="156"/>
      <c r="D25" s="156"/>
      <c r="E25" s="156"/>
      <c r="F25" s="158"/>
      <c r="G25" s="156"/>
      <c r="H25" s="156"/>
      <c r="I25" s="169"/>
      <c r="J25" s="169"/>
      <c r="K25" s="156"/>
      <c r="L25" s="156"/>
      <c r="M25" s="156"/>
      <c r="N25" s="156"/>
      <c r="O25" s="158"/>
      <c r="P25" s="156"/>
      <c r="Q25" s="169"/>
      <c r="R25" s="156"/>
      <c r="S25" s="156"/>
      <c r="T25" s="156"/>
      <c r="U25" s="156"/>
    </row>
    <row r="26" spans="1:21" s="62" customFormat="1" x14ac:dyDescent="0.2">
      <c r="A26" s="183" t="s">
        <v>2235</v>
      </c>
      <c r="B26" s="166" t="s">
        <v>2236</v>
      </c>
      <c r="C26" s="166" t="s">
        <v>573</v>
      </c>
      <c r="D26" s="166" t="s">
        <v>2237</v>
      </c>
      <c r="E26" s="166" t="s">
        <v>7</v>
      </c>
      <c r="F26" s="160" t="s">
        <v>2223</v>
      </c>
      <c r="G26" s="166" t="s">
        <v>2224</v>
      </c>
      <c r="H26" s="166" t="s">
        <v>693</v>
      </c>
      <c r="I26" s="166" t="s">
        <v>297</v>
      </c>
      <c r="J26" s="166" t="s">
        <v>117</v>
      </c>
      <c r="K26" s="166" t="s">
        <v>117</v>
      </c>
      <c r="L26" s="166" t="s">
        <v>173</v>
      </c>
      <c r="M26" s="166" t="s">
        <v>117</v>
      </c>
      <c r="N26" s="166" t="s">
        <v>297</v>
      </c>
      <c r="O26" s="167" t="s">
        <v>2237</v>
      </c>
      <c r="P26" s="166" t="s">
        <v>297</v>
      </c>
      <c r="Q26" s="406" t="s">
        <v>2053</v>
      </c>
      <c r="R26" s="166" t="s">
        <v>2053</v>
      </c>
      <c r="S26" s="166" t="s">
        <v>1719</v>
      </c>
      <c r="T26" s="390" t="s">
        <v>117</v>
      </c>
      <c r="U26" s="390" t="s">
        <v>117</v>
      </c>
    </row>
    <row r="27" spans="1:21" s="62" customFormat="1" x14ac:dyDescent="0.2">
      <c r="A27" s="184"/>
      <c r="B27" s="166"/>
      <c r="C27" s="166"/>
      <c r="D27" s="166"/>
      <c r="E27" s="166"/>
      <c r="F27" s="160"/>
      <c r="G27" s="166"/>
      <c r="H27" s="166"/>
      <c r="I27" s="166"/>
      <c r="J27" s="166"/>
      <c r="K27" s="166"/>
      <c r="L27" s="166"/>
      <c r="M27" s="166"/>
      <c r="N27" s="166"/>
      <c r="O27" s="167"/>
      <c r="P27" s="166"/>
      <c r="Q27" s="406"/>
      <c r="R27" s="166"/>
      <c r="S27" s="166"/>
      <c r="T27" s="390"/>
      <c r="U27" s="390"/>
    </row>
    <row r="28" spans="1:21" s="62" customFormat="1" x14ac:dyDescent="0.2">
      <c r="A28" s="156"/>
      <c r="B28" s="156"/>
      <c r="C28" s="156"/>
      <c r="D28" s="156"/>
      <c r="E28" s="156"/>
      <c r="F28" s="156"/>
      <c r="G28" s="156"/>
      <c r="H28" s="156"/>
      <c r="I28" s="169"/>
      <c r="J28" s="169"/>
      <c r="K28" s="156"/>
      <c r="L28" s="156"/>
      <c r="M28" s="156"/>
      <c r="N28" s="156"/>
      <c r="O28" s="158"/>
      <c r="P28" s="156"/>
      <c r="Q28" s="169"/>
      <c r="R28" s="156"/>
      <c r="S28" s="156"/>
      <c r="T28" s="156"/>
      <c r="U28" s="156"/>
    </row>
    <row r="29" spans="1:21" s="62" customFormat="1" ht="30" x14ac:dyDescent="0.2">
      <c r="A29" s="183" t="s">
        <v>2238</v>
      </c>
      <c r="B29" s="166" t="s">
        <v>2239</v>
      </c>
      <c r="C29" s="166" t="s">
        <v>573</v>
      </c>
      <c r="D29" s="166" t="s">
        <v>2240</v>
      </c>
      <c r="E29" s="166" t="s">
        <v>7</v>
      </c>
      <c r="F29" s="160" t="s">
        <v>2223</v>
      </c>
      <c r="G29" s="166" t="s">
        <v>2224</v>
      </c>
      <c r="H29" s="166" t="s">
        <v>693</v>
      </c>
      <c r="I29" s="166" t="s">
        <v>297</v>
      </c>
      <c r="J29" s="166" t="s">
        <v>117</v>
      </c>
      <c r="K29" s="166" t="s">
        <v>117</v>
      </c>
      <c r="L29" s="166" t="s">
        <v>173</v>
      </c>
      <c r="M29" s="166" t="s">
        <v>117</v>
      </c>
      <c r="N29" s="166" t="s">
        <v>297</v>
      </c>
      <c r="O29" s="167" t="s">
        <v>2240</v>
      </c>
      <c r="P29" s="166" t="s">
        <v>297</v>
      </c>
      <c r="Q29" s="406" t="s">
        <v>2053</v>
      </c>
      <c r="R29" s="166" t="s">
        <v>2053</v>
      </c>
      <c r="S29" s="166" t="s">
        <v>1719</v>
      </c>
      <c r="T29" s="390" t="s">
        <v>117</v>
      </c>
      <c r="U29" s="390" t="s">
        <v>117</v>
      </c>
    </row>
    <row r="30" spans="1:21" s="62" customFormat="1" x14ac:dyDescent="0.2">
      <c r="A30" s="184"/>
      <c r="B30" s="166"/>
      <c r="C30" s="166"/>
      <c r="D30" s="166"/>
      <c r="E30" s="166"/>
      <c r="F30" s="160"/>
      <c r="G30" s="166"/>
      <c r="H30" s="166"/>
      <c r="I30" s="166"/>
      <c r="J30" s="166"/>
      <c r="K30" s="166"/>
      <c r="L30" s="166"/>
      <c r="M30" s="166"/>
      <c r="N30" s="166"/>
      <c r="O30" s="167"/>
      <c r="P30" s="166"/>
      <c r="Q30" s="406"/>
      <c r="R30" s="166"/>
      <c r="S30" s="166"/>
      <c r="T30" s="390"/>
      <c r="U30" s="390"/>
    </row>
    <row r="31" spans="1:21" s="62" customFormat="1" x14ac:dyDescent="0.2">
      <c r="A31" s="156"/>
      <c r="B31" s="156"/>
      <c r="C31" s="156"/>
      <c r="D31" s="156"/>
      <c r="E31" s="156"/>
      <c r="F31" s="156"/>
      <c r="G31" s="156"/>
      <c r="H31" s="156"/>
      <c r="I31" s="169"/>
      <c r="J31" s="169"/>
      <c r="K31" s="156"/>
      <c r="L31" s="156"/>
      <c r="M31" s="156"/>
      <c r="N31" s="156"/>
      <c r="O31" s="158"/>
      <c r="P31" s="156"/>
      <c r="Q31" s="169"/>
      <c r="R31" s="156"/>
      <c r="S31" s="156"/>
      <c r="T31" s="156"/>
      <c r="U31" s="156"/>
    </row>
    <row r="32" spans="1:21" s="62" customFormat="1" ht="30" x14ac:dyDescent="0.2">
      <c r="A32" s="183" t="s">
        <v>2241</v>
      </c>
      <c r="B32" s="166" t="s">
        <v>2242</v>
      </c>
      <c r="C32" s="166" t="s">
        <v>573</v>
      </c>
      <c r="D32" s="166" t="s">
        <v>2243</v>
      </c>
      <c r="E32" s="166" t="s">
        <v>7</v>
      </c>
      <c r="F32" s="160" t="s">
        <v>2223</v>
      </c>
      <c r="G32" s="166" t="s">
        <v>2224</v>
      </c>
      <c r="H32" s="166" t="s">
        <v>693</v>
      </c>
      <c r="I32" s="166" t="s">
        <v>297</v>
      </c>
      <c r="J32" s="166" t="s">
        <v>117</v>
      </c>
      <c r="K32" s="166" t="s">
        <v>117</v>
      </c>
      <c r="L32" s="166" t="s">
        <v>173</v>
      </c>
      <c r="M32" s="166" t="s">
        <v>117</v>
      </c>
      <c r="N32" s="166" t="s">
        <v>297</v>
      </c>
      <c r="O32" s="167" t="s">
        <v>2243</v>
      </c>
      <c r="P32" s="166" t="s">
        <v>297</v>
      </c>
      <c r="Q32" s="406" t="s">
        <v>2053</v>
      </c>
      <c r="R32" s="166" t="s">
        <v>2053</v>
      </c>
      <c r="S32" s="166" t="s">
        <v>1719</v>
      </c>
      <c r="T32" s="390" t="s">
        <v>117</v>
      </c>
      <c r="U32" s="390" t="s">
        <v>117</v>
      </c>
    </row>
    <row r="33" spans="1:23" s="62" customFormat="1" x14ac:dyDescent="0.2">
      <c r="A33" s="1031"/>
      <c r="B33" s="194"/>
      <c r="C33" s="194"/>
      <c r="D33" s="194"/>
      <c r="E33" s="194"/>
      <c r="F33" s="403"/>
      <c r="G33" s="194"/>
      <c r="H33" s="194"/>
      <c r="I33" s="194"/>
      <c r="J33" s="194"/>
      <c r="K33" s="194"/>
      <c r="L33" s="194"/>
      <c r="M33" s="194"/>
      <c r="N33" s="194"/>
      <c r="O33" s="1017"/>
      <c r="P33" s="194"/>
      <c r="Q33" s="409"/>
      <c r="R33" s="166"/>
      <c r="S33" s="166"/>
      <c r="T33" s="410"/>
      <c r="U33" s="410"/>
    </row>
    <row r="34" spans="1:23" s="62" customFormat="1" ht="15.75" thickBot="1" x14ac:dyDescent="0.25">
      <c r="A34" s="1045"/>
      <c r="B34" s="397"/>
      <c r="C34" s="397"/>
      <c r="D34" s="397"/>
      <c r="E34" s="397"/>
      <c r="F34" s="1046"/>
      <c r="G34" s="397"/>
      <c r="H34" s="397"/>
      <c r="I34" s="397"/>
      <c r="J34" s="397"/>
      <c r="K34" s="397"/>
      <c r="L34" s="397"/>
      <c r="M34" s="397"/>
      <c r="N34" s="397"/>
      <c r="O34" s="396"/>
      <c r="P34" s="397"/>
      <c r="Q34" s="1047"/>
      <c r="R34" s="166"/>
      <c r="S34" s="166"/>
      <c r="T34" s="1046"/>
      <c r="U34" s="1046"/>
      <c r="W34" s="150"/>
    </row>
    <row r="35" spans="1:23" s="62" customFormat="1" x14ac:dyDescent="0.2">
      <c r="A35" s="373" t="s">
        <v>2244</v>
      </c>
      <c r="B35" s="674" t="s">
        <v>2245</v>
      </c>
      <c r="C35" s="674" t="s">
        <v>573</v>
      </c>
      <c r="D35" s="674" t="s">
        <v>2240</v>
      </c>
      <c r="E35" s="674" t="s">
        <v>7</v>
      </c>
      <c r="F35" s="1048" t="s">
        <v>2223</v>
      </c>
      <c r="G35" s="674" t="s">
        <v>2224</v>
      </c>
      <c r="H35" s="674" t="s">
        <v>693</v>
      </c>
      <c r="I35" s="674" t="s">
        <v>297</v>
      </c>
      <c r="J35" s="674" t="s">
        <v>117</v>
      </c>
      <c r="K35" s="166" t="s">
        <v>117</v>
      </c>
      <c r="L35" s="166" t="s">
        <v>173</v>
      </c>
      <c r="M35" s="166" t="s">
        <v>117</v>
      </c>
      <c r="N35" s="166" t="s">
        <v>297</v>
      </c>
      <c r="O35" s="1049" t="s">
        <v>2240</v>
      </c>
      <c r="P35" s="166" t="s">
        <v>297</v>
      </c>
      <c r="Q35" s="406" t="s">
        <v>2053</v>
      </c>
      <c r="R35" s="166" t="s">
        <v>2053</v>
      </c>
      <c r="S35" s="166" t="s">
        <v>1719</v>
      </c>
      <c r="T35" s="390" t="s">
        <v>117</v>
      </c>
      <c r="U35" s="390" t="s">
        <v>117</v>
      </c>
    </row>
    <row r="36" spans="1:23" s="62" customFormat="1" x14ac:dyDescent="0.2">
      <c r="A36" s="1031"/>
      <c r="B36" s="403"/>
      <c r="C36" s="403"/>
      <c r="D36" s="403"/>
      <c r="E36" s="403"/>
      <c r="F36" s="1050"/>
      <c r="G36" s="403"/>
      <c r="H36" s="403"/>
      <c r="I36" s="403"/>
      <c r="J36" s="403"/>
      <c r="K36" s="403"/>
      <c r="L36" s="403"/>
      <c r="M36" s="403"/>
      <c r="N36" s="403"/>
      <c r="O36" s="173"/>
      <c r="P36" s="403"/>
      <c r="Q36" s="196"/>
      <c r="R36" s="166"/>
      <c r="S36" s="166"/>
      <c r="T36" s="1050"/>
      <c r="U36" s="1050"/>
    </row>
    <row r="37" spans="1:23" s="62" customFormat="1" x14ac:dyDescent="0.2">
      <c r="A37" s="1051"/>
      <c r="B37" s="166"/>
      <c r="C37" s="166"/>
      <c r="D37" s="166"/>
      <c r="E37" s="166"/>
      <c r="F37" s="390"/>
      <c r="G37" s="166"/>
      <c r="H37" s="166"/>
      <c r="I37" s="166"/>
      <c r="J37" s="166"/>
      <c r="K37" s="166"/>
      <c r="L37" s="166"/>
      <c r="M37" s="166"/>
      <c r="N37" s="166"/>
      <c r="O37" s="167"/>
      <c r="P37" s="166"/>
      <c r="Q37" s="406"/>
      <c r="R37" s="166"/>
      <c r="S37" s="166"/>
      <c r="T37" s="390"/>
      <c r="U37" s="390"/>
    </row>
    <row r="38" spans="1:23" s="62" customFormat="1" x14ac:dyDescent="0.2">
      <c r="A38" s="373" t="s">
        <v>2246</v>
      </c>
      <c r="B38" s="166" t="s">
        <v>2247</v>
      </c>
      <c r="C38" s="166" t="s">
        <v>573</v>
      </c>
      <c r="D38" s="166" t="s">
        <v>2240</v>
      </c>
      <c r="E38" s="166" t="s">
        <v>7</v>
      </c>
      <c r="F38" s="390" t="s">
        <v>2223</v>
      </c>
      <c r="G38" s="166" t="s">
        <v>2224</v>
      </c>
      <c r="H38" s="166" t="s">
        <v>693</v>
      </c>
      <c r="I38" s="166" t="s">
        <v>297</v>
      </c>
      <c r="J38" s="166" t="s">
        <v>117</v>
      </c>
      <c r="K38" s="166" t="s">
        <v>117</v>
      </c>
      <c r="L38" s="166" t="s">
        <v>173</v>
      </c>
      <c r="M38" s="166" t="s">
        <v>117</v>
      </c>
      <c r="N38" s="166" t="s">
        <v>297</v>
      </c>
      <c r="O38" s="167" t="s">
        <v>2240</v>
      </c>
      <c r="P38" s="166" t="s">
        <v>297</v>
      </c>
      <c r="Q38" s="406" t="s">
        <v>2053</v>
      </c>
      <c r="R38" s="166" t="s">
        <v>2053</v>
      </c>
      <c r="S38" s="166" t="s">
        <v>1719</v>
      </c>
      <c r="T38" s="390" t="s">
        <v>117</v>
      </c>
      <c r="U38" s="390" t="s">
        <v>117</v>
      </c>
    </row>
    <row r="39" spans="1:23" s="62" customFormat="1" x14ac:dyDescent="0.2">
      <c r="A39" s="1031"/>
      <c r="B39" s="403"/>
      <c r="C39" s="403"/>
      <c r="D39" s="403"/>
      <c r="E39" s="403"/>
      <c r="F39" s="1050"/>
      <c r="G39" s="403"/>
      <c r="H39" s="403"/>
      <c r="I39" s="403"/>
      <c r="J39" s="403"/>
      <c r="K39" s="403"/>
      <c r="L39" s="403"/>
      <c r="M39" s="403"/>
      <c r="N39" s="403"/>
      <c r="O39" s="173"/>
      <c r="P39" s="403"/>
      <c r="Q39" s="196"/>
      <c r="R39" s="166"/>
      <c r="S39" s="166"/>
      <c r="T39" s="1050"/>
      <c r="U39" s="1050"/>
    </row>
    <row r="40" spans="1:23" s="62" customFormat="1" x14ac:dyDescent="0.2">
      <c r="A40" s="1051"/>
      <c r="B40" s="166"/>
      <c r="C40" s="166"/>
      <c r="D40" s="166"/>
      <c r="E40" s="166"/>
      <c r="F40" s="390"/>
      <c r="G40" s="166"/>
      <c r="H40" s="166"/>
      <c r="I40" s="166"/>
      <c r="J40" s="166"/>
      <c r="K40" s="166"/>
      <c r="L40" s="166"/>
      <c r="M40" s="166"/>
      <c r="N40" s="166"/>
      <c r="O40" s="167"/>
      <c r="P40" s="166"/>
      <c r="Q40" s="406"/>
      <c r="R40" s="166"/>
      <c r="S40" s="166"/>
      <c r="T40" s="390"/>
      <c r="U40" s="390"/>
    </row>
    <row r="41" spans="1:23" s="62" customFormat="1" x14ac:dyDescent="0.2">
      <c r="A41" s="373" t="s">
        <v>2248</v>
      </c>
      <c r="B41" s="166" t="s">
        <v>2249</v>
      </c>
      <c r="C41" s="166" t="s">
        <v>573</v>
      </c>
      <c r="D41" s="166" t="s">
        <v>2240</v>
      </c>
      <c r="E41" s="166" t="s">
        <v>7</v>
      </c>
      <c r="F41" s="390" t="s">
        <v>2223</v>
      </c>
      <c r="G41" s="166" t="s">
        <v>2224</v>
      </c>
      <c r="H41" s="166" t="s">
        <v>693</v>
      </c>
      <c r="I41" s="166" t="s">
        <v>297</v>
      </c>
      <c r="J41" s="166" t="s">
        <v>117</v>
      </c>
      <c r="K41" s="166" t="s">
        <v>117</v>
      </c>
      <c r="L41" s="166" t="s">
        <v>173</v>
      </c>
      <c r="M41" s="166" t="s">
        <v>117</v>
      </c>
      <c r="N41" s="166" t="s">
        <v>297</v>
      </c>
      <c r="O41" s="167" t="s">
        <v>2240</v>
      </c>
      <c r="P41" s="166" t="s">
        <v>297</v>
      </c>
      <c r="Q41" s="406" t="s">
        <v>2053</v>
      </c>
      <c r="R41" s="166" t="s">
        <v>2053</v>
      </c>
      <c r="S41" s="166" t="s">
        <v>1719</v>
      </c>
      <c r="T41" s="390" t="s">
        <v>117</v>
      </c>
      <c r="U41" s="390" t="s">
        <v>117</v>
      </c>
    </row>
    <row r="42" spans="1:23" s="62" customFormat="1" x14ac:dyDescent="0.2">
      <c r="A42" s="373"/>
      <c r="B42" s="403"/>
      <c r="C42" s="403"/>
      <c r="D42" s="403"/>
      <c r="E42" s="403"/>
      <c r="F42" s="1050"/>
      <c r="G42" s="403"/>
      <c r="H42" s="403"/>
      <c r="I42" s="403"/>
      <c r="J42" s="403"/>
      <c r="K42" s="403"/>
      <c r="L42" s="403"/>
      <c r="M42" s="403"/>
      <c r="N42" s="403"/>
      <c r="O42" s="173"/>
      <c r="P42" s="403"/>
      <c r="Q42" s="196"/>
      <c r="R42" s="166"/>
      <c r="S42" s="166"/>
      <c r="T42" s="1050"/>
      <c r="U42" s="1050"/>
    </row>
    <row r="43" spans="1:23" s="62" customFormat="1" x14ac:dyDescent="0.2">
      <c r="A43" s="170"/>
      <c r="B43" s="166"/>
      <c r="C43" s="166"/>
      <c r="D43" s="166"/>
      <c r="E43" s="166"/>
      <c r="F43" s="167"/>
      <c r="G43" s="390"/>
      <c r="H43" s="166"/>
      <c r="I43" s="166"/>
      <c r="J43" s="166"/>
      <c r="K43" s="166"/>
      <c r="L43" s="166"/>
      <c r="M43" s="166"/>
      <c r="N43" s="166"/>
      <c r="O43" s="167"/>
      <c r="P43" s="166"/>
      <c r="Q43" s="406"/>
      <c r="R43" s="166"/>
      <c r="S43" s="166"/>
      <c r="T43" s="390"/>
      <c r="U43" s="390"/>
    </row>
    <row r="44" spans="1:23" s="62" customFormat="1" ht="30" x14ac:dyDescent="0.2">
      <c r="A44" s="373" t="s">
        <v>2250</v>
      </c>
      <c r="B44" s="166" t="s">
        <v>2251</v>
      </c>
      <c r="C44" s="166" t="s">
        <v>573</v>
      </c>
      <c r="D44" s="166" t="s">
        <v>2214</v>
      </c>
      <c r="E44" s="166" t="s">
        <v>2119</v>
      </c>
      <c r="F44" s="390" t="s">
        <v>2223</v>
      </c>
      <c r="G44" s="166" t="s">
        <v>2224</v>
      </c>
      <c r="H44" s="166" t="s">
        <v>693</v>
      </c>
      <c r="I44" s="166" t="s">
        <v>297</v>
      </c>
      <c r="J44" s="166" t="s">
        <v>117</v>
      </c>
      <c r="K44" s="166" t="s">
        <v>117</v>
      </c>
      <c r="L44" s="166" t="s">
        <v>173</v>
      </c>
      <c r="M44" s="166" t="s">
        <v>117</v>
      </c>
      <c r="N44" s="166" t="s">
        <v>297</v>
      </c>
      <c r="O44" s="167" t="s">
        <v>2214</v>
      </c>
      <c r="P44" s="166" t="s">
        <v>297</v>
      </c>
      <c r="Q44" s="406" t="s">
        <v>2053</v>
      </c>
      <c r="R44" s="166" t="s">
        <v>2053</v>
      </c>
      <c r="S44" s="166" t="s">
        <v>1719</v>
      </c>
      <c r="T44" s="390" t="s">
        <v>117</v>
      </c>
      <c r="U44" s="390" t="s">
        <v>117</v>
      </c>
    </row>
    <row r="45" spans="1:23" s="62" customFormat="1" x14ac:dyDescent="0.2">
      <c r="A45" s="373"/>
      <c r="B45" s="403"/>
      <c r="C45" s="403"/>
      <c r="D45" s="403"/>
      <c r="E45" s="403"/>
      <c r="F45" s="1050"/>
      <c r="G45" s="403"/>
      <c r="H45" s="403"/>
      <c r="I45" s="403"/>
      <c r="J45" s="403"/>
      <c r="K45" s="403"/>
      <c r="L45" s="403"/>
      <c r="M45" s="403"/>
      <c r="N45" s="403"/>
      <c r="O45" s="173"/>
      <c r="P45" s="403"/>
      <c r="Q45" s="196"/>
      <c r="R45" s="166"/>
      <c r="S45" s="166"/>
      <c r="T45" s="1050"/>
      <c r="U45" s="1050"/>
    </row>
    <row r="46" spans="1:23" s="62" customFormat="1" x14ac:dyDescent="0.2">
      <c r="A46" s="170"/>
      <c r="B46" s="166"/>
      <c r="C46" s="166"/>
      <c r="D46" s="166"/>
      <c r="E46" s="166"/>
      <c r="F46" s="390"/>
      <c r="G46" s="166"/>
      <c r="H46" s="166"/>
      <c r="I46" s="166"/>
      <c r="J46" s="166"/>
      <c r="K46" s="166"/>
      <c r="L46" s="166"/>
      <c r="M46" s="166"/>
      <c r="N46" s="166"/>
      <c r="O46" s="167"/>
      <c r="P46" s="166"/>
      <c r="Q46" s="406"/>
      <c r="R46" s="166"/>
      <c r="S46" s="166"/>
      <c r="T46" s="390"/>
      <c r="U46" s="390"/>
    </row>
    <row r="47" spans="1:23" s="62" customFormat="1" x14ac:dyDescent="0.2">
      <c r="A47" s="373" t="s">
        <v>2252</v>
      </c>
      <c r="B47" s="166" t="s">
        <v>2253</v>
      </c>
      <c r="C47" s="166" t="s">
        <v>573</v>
      </c>
      <c r="D47" s="166" t="s">
        <v>2214</v>
      </c>
      <c r="E47" s="166" t="s">
        <v>2119</v>
      </c>
      <c r="F47" s="390" t="s">
        <v>2223</v>
      </c>
      <c r="G47" s="166" t="s">
        <v>2224</v>
      </c>
      <c r="H47" s="166" t="s">
        <v>693</v>
      </c>
      <c r="I47" s="166" t="s">
        <v>297</v>
      </c>
      <c r="J47" s="166" t="s">
        <v>117</v>
      </c>
      <c r="K47" s="166" t="s">
        <v>117</v>
      </c>
      <c r="L47" s="166" t="s">
        <v>173</v>
      </c>
      <c r="M47" s="166" t="s">
        <v>117</v>
      </c>
      <c r="N47" s="166" t="s">
        <v>297</v>
      </c>
      <c r="O47" s="167" t="s">
        <v>2214</v>
      </c>
      <c r="P47" s="166" t="s">
        <v>297</v>
      </c>
      <c r="Q47" s="406" t="s">
        <v>2053</v>
      </c>
      <c r="R47" s="166" t="s">
        <v>2053</v>
      </c>
      <c r="S47" s="166" t="s">
        <v>1719</v>
      </c>
      <c r="T47" s="390" t="s">
        <v>117</v>
      </c>
      <c r="U47" s="390" t="s">
        <v>117</v>
      </c>
    </row>
    <row r="48" spans="1:23" s="62" customFormat="1" x14ac:dyDescent="0.2">
      <c r="A48" s="373"/>
      <c r="B48" s="403"/>
      <c r="C48" s="403"/>
      <c r="D48" s="403"/>
      <c r="E48" s="403"/>
      <c r="F48" s="1050"/>
      <c r="G48" s="403"/>
      <c r="H48" s="403"/>
      <c r="I48" s="403"/>
      <c r="J48" s="403"/>
      <c r="K48" s="403"/>
      <c r="L48" s="403"/>
      <c r="M48" s="403"/>
      <c r="N48" s="403"/>
      <c r="O48" s="173"/>
      <c r="P48" s="403"/>
      <c r="Q48" s="196"/>
      <c r="R48" s="166"/>
      <c r="S48" s="166"/>
      <c r="T48" s="1050"/>
      <c r="U48" s="1050"/>
    </row>
    <row r="49" spans="1:21" s="62" customFormat="1" x14ac:dyDescent="0.2">
      <c r="A49" s="170"/>
      <c r="B49" s="166"/>
      <c r="C49" s="166"/>
      <c r="D49" s="166"/>
      <c r="E49" s="166"/>
      <c r="F49" s="390"/>
      <c r="G49" s="166"/>
      <c r="H49" s="166"/>
      <c r="I49" s="166"/>
      <c r="J49" s="166"/>
      <c r="K49" s="166"/>
      <c r="L49" s="166"/>
      <c r="M49" s="166"/>
      <c r="N49" s="166"/>
      <c r="O49" s="167"/>
      <c r="P49" s="166"/>
      <c r="Q49" s="406"/>
      <c r="R49" s="166"/>
      <c r="S49" s="166"/>
      <c r="T49" s="390"/>
      <c r="U49" s="390"/>
    </row>
    <row r="50" spans="1:21" s="62" customFormat="1" x14ac:dyDescent="0.2">
      <c r="A50" s="3228" t="s">
        <v>2254</v>
      </c>
      <c r="B50" s="166" t="s">
        <v>2255</v>
      </c>
      <c r="C50" s="166" t="s">
        <v>573</v>
      </c>
      <c r="D50" s="166" t="s">
        <v>2256</v>
      </c>
      <c r="E50" s="166" t="s">
        <v>2119</v>
      </c>
      <c r="F50" s="390" t="s">
        <v>2223</v>
      </c>
      <c r="G50" s="166" t="s">
        <v>2224</v>
      </c>
      <c r="H50" s="166" t="s">
        <v>693</v>
      </c>
      <c r="I50" s="166" t="s">
        <v>297</v>
      </c>
      <c r="J50" s="166" t="s">
        <v>117</v>
      </c>
      <c r="K50" s="166" t="s">
        <v>117</v>
      </c>
      <c r="L50" s="166" t="s">
        <v>173</v>
      </c>
      <c r="M50" s="166" t="s">
        <v>117</v>
      </c>
      <c r="N50" s="166" t="s">
        <v>297</v>
      </c>
      <c r="O50" s="167" t="s">
        <v>2256</v>
      </c>
      <c r="P50" s="166" t="s">
        <v>297</v>
      </c>
      <c r="Q50" s="406" t="s">
        <v>2053</v>
      </c>
      <c r="R50" s="166" t="s">
        <v>2053</v>
      </c>
      <c r="S50" s="166" t="s">
        <v>1719</v>
      </c>
      <c r="T50" s="390" t="s">
        <v>117</v>
      </c>
      <c r="U50" s="390" t="s">
        <v>117</v>
      </c>
    </row>
    <row r="51" spans="1:21" s="62" customFormat="1" x14ac:dyDescent="0.2">
      <c r="A51" s="3229"/>
      <c r="B51" s="403"/>
      <c r="C51" s="403"/>
      <c r="D51" s="403"/>
      <c r="E51" s="403"/>
      <c r="F51" s="1050"/>
      <c r="G51" s="403"/>
      <c r="H51" s="403"/>
      <c r="I51" s="403"/>
      <c r="J51" s="403"/>
      <c r="K51" s="403"/>
      <c r="L51" s="403"/>
      <c r="M51" s="403"/>
      <c r="N51" s="403"/>
      <c r="O51" s="173"/>
      <c r="P51" s="403"/>
      <c r="Q51" s="196"/>
      <c r="R51" s="166"/>
      <c r="S51" s="166"/>
      <c r="T51" s="1050"/>
      <c r="U51" s="1050"/>
    </row>
    <row r="52" spans="1:21" s="62" customFormat="1" x14ac:dyDescent="0.2">
      <c r="A52" s="2885"/>
      <c r="B52" s="403"/>
      <c r="C52" s="403"/>
      <c r="D52" s="403"/>
      <c r="E52" s="403"/>
      <c r="F52" s="1050"/>
      <c r="G52" s="403"/>
      <c r="H52" s="403"/>
      <c r="I52" s="403"/>
      <c r="J52" s="403"/>
      <c r="K52" s="403"/>
      <c r="L52" s="403"/>
      <c r="M52" s="403"/>
      <c r="N52" s="403"/>
      <c r="O52" s="173"/>
      <c r="P52" s="403"/>
      <c r="Q52" s="196"/>
      <c r="R52" s="166"/>
      <c r="S52" s="166"/>
      <c r="T52" s="1050"/>
      <c r="U52" s="1050"/>
    </row>
    <row r="53" spans="1:21" s="62" customFormat="1" x14ac:dyDescent="0.2">
      <c r="A53" s="170"/>
      <c r="B53" s="166"/>
      <c r="C53" s="166"/>
      <c r="D53" s="166"/>
      <c r="E53" s="166"/>
      <c r="F53" s="390"/>
      <c r="G53" s="166"/>
      <c r="H53" s="166"/>
      <c r="I53" s="166"/>
      <c r="J53" s="166"/>
      <c r="K53" s="166"/>
      <c r="L53" s="166"/>
      <c r="M53" s="166"/>
      <c r="N53" s="166"/>
      <c r="O53" s="167"/>
      <c r="P53" s="166"/>
      <c r="Q53" s="406"/>
      <c r="R53" s="166"/>
      <c r="S53" s="166"/>
      <c r="T53" s="390"/>
      <c r="U53" s="390"/>
    </row>
    <row r="54" spans="1:21" s="62" customFormat="1" x14ac:dyDescent="0.2">
      <c r="A54" s="3228" t="s">
        <v>2257</v>
      </c>
      <c r="B54" s="166" t="s">
        <v>2258</v>
      </c>
      <c r="C54" s="166" t="s">
        <v>573</v>
      </c>
      <c r="D54" s="166" t="s">
        <v>2243</v>
      </c>
      <c r="E54" s="166" t="s">
        <v>2119</v>
      </c>
      <c r="F54" s="390" t="s">
        <v>2223</v>
      </c>
      <c r="G54" s="166" t="s">
        <v>2224</v>
      </c>
      <c r="H54" s="166" t="s">
        <v>693</v>
      </c>
      <c r="I54" s="166" t="s">
        <v>297</v>
      </c>
      <c r="J54" s="166" t="s">
        <v>117</v>
      </c>
      <c r="K54" s="166" t="s">
        <v>117</v>
      </c>
      <c r="L54" s="166" t="s">
        <v>173</v>
      </c>
      <c r="M54" s="166" t="s">
        <v>117</v>
      </c>
      <c r="N54" s="166" t="s">
        <v>297</v>
      </c>
      <c r="O54" s="167" t="s">
        <v>2243</v>
      </c>
      <c r="P54" s="166" t="s">
        <v>297</v>
      </c>
      <c r="Q54" s="406" t="s">
        <v>2053</v>
      </c>
      <c r="R54" s="166" t="s">
        <v>2053</v>
      </c>
      <c r="S54" s="166" t="s">
        <v>1719</v>
      </c>
      <c r="T54" s="390" t="s">
        <v>117</v>
      </c>
      <c r="U54" s="390" t="s">
        <v>117</v>
      </c>
    </row>
    <row r="55" spans="1:21" s="62" customFormat="1" x14ac:dyDescent="0.2">
      <c r="A55" s="3229"/>
      <c r="B55" s="403"/>
      <c r="C55" s="403"/>
      <c r="D55" s="403"/>
      <c r="E55" s="403"/>
      <c r="F55" s="1050"/>
      <c r="G55" s="403"/>
      <c r="H55" s="403"/>
      <c r="I55" s="403"/>
      <c r="J55" s="403"/>
      <c r="K55" s="403"/>
      <c r="L55" s="403"/>
      <c r="M55" s="403"/>
      <c r="N55" s="403"/>
      <c r="O55" s="173"/>
      <c r="P55" s="403"/>
      <c r="Q55" s="196"/>
      <c r="R55" s="166"/>
      <c r="S55" s="166"/>
      <c r="T55" s="1050"/>
      <c r="U55" s="1050"/>
    </row>
    <row r="56" spans="1:21" s="62" customFormat="1" x14ac:dyDescent="0.2">
      <c r="A56" s="2885"/>
      <c r="B56" s="403"/>
      <c r="C56" s="403"/>
      <c r="D56" s="403"/>
      <c r="E56" s="403"/>
      <c r="F56" s="1050"/>
      <c r="G56" s="403"/>
      <c r="H56" s="403"/>
      <c r="I56" s="403"/>
      <c r="J56" s="403"/>
      <c r="K56" s="403"/>
      <c r="L56" s="403"/>
      <c r="M56" s="403"/>
      <c r="N56" s="403"/>
      <c r="O56" s="403"/>
      <c r="P56" s="196"/>
      <c r="Q56" s="196"/>
      <c r="R56" s="166"/>
      <c r="S56" s="166"/>
      <c r="T56" s="1050"/>
      <c r="U56" s="177"/>
    </row>
    <row r="57" spans="1:21" s="62" customFormat="1" x14ac:dyDescent="0.2">
      <c r="A57" s="1051"/>
      <c r="B57" s="166"/>
      <c r="C57" s="166"/>
      <c r="D57" s="166"/>
      <c r="E57" s="166"/>
      <c r="F57" s="167"/>
      <c r="G57" s="166"/>
      <c r="H57" s="166"/>
      <c r="I57" s="166"/>
      <c r="J57" s="166"/>
      <c r="K57" s="166"/>
      <c r="L57" s="166"/>
      <c r="M57" s="166"/>
      <c r="N57" s="166"/>
      <c r="O57" s="167"/>
      <c r="P57" s="166"/>
      <c r="Q57" s="406"/>
      <c r="R57" s="166"/>
      <c r="S57" s="166"/>
      <c r="T57" s="390"/>
      <c r="U57" s="390"/>
    </row>
    <row r="58" spans="1:21" s="62" customFormat="1" x14ac:dyDescent="0.2">
      <c r="A58" s="3228" t="s">
        <v>2259</v>
      </c>
      <c r="B58" s="166" t="s">
        <v>2260</v>
      </c>
      <c r="C58" s="166" t="s">
        <v>573</v>
      </c>
      <c r="D58" s="166" t="s">
        <v>2240</v>
      </c>
      <c r="E58" s="166" t="s">
        <v>2119</v>
      </c>
      <c r="F58" s="390" t="s">
        <v>2223</v>
      </c>
      <c r="G58" s="166" t="s">
        <v>2224</v>
      </c>
      <c r="H58" s="166" t="s">
        <v>693</v>
      </c>
      <c r="I58" s="166" t="s">
        <v>297</v>
      </c>
      <c r="J58" s="166" t="s">
        <v>117</v>
      </c>
      <c r="K58" s="166" t="s">
        <v>117</v>
      </c>
      <c r="L58" s="166" t="s">
        <v>173</v>
      </c>
      <c r="M58" s="166" t="s">
        <v>117</v>
      </c>
      <c r="N58" s="166" t="s">
        <v>297</v>
      </c>
      <c r="O58" s="167" t="s">
        <v>2240</v>
      </c>
      <c r="P58" s="166" t="s">
        <v>297</v>
      </c>
      <c r="Q58" s="406" t="s">
        <v>2053</v>
      </c>
      <c r="R58" s="166" t="s">
        <v>2053</v>
      </c>
      <c r="S58" s="166" t="s">
        <v>1719</v>
      </c>
      <c r="T58" s="390" t="s">
        <v>117</v>
      </c>
      <c r="U58" s="390" t="s">
        <v>117</v>
      </c>
    </row>
    <row r="59" spans="1:21" s="62" customFormat="1" ht="15.75" thickBot="1" x14ac:dyDescent="0.25">
      <c r="A59" s="3230"/>
      <c r="B59" s="1052"/>
      <c r="C59" s="1052"/>
      <c r="D59" s="1052"/>
      <c r="E59" s="1052"/>
      <c r="F59" s="396"/>
      <c r="G59" s="1052"/>
      <c r="H59" s="1052"/>
      <c r="I59" s="1052"/>
      <c r="J59" s="1052"/>
      <c r="K59" s="1052"/>
      <c r="L59" s="1052"/>
      <c r="M59" s="1052"/>
      <c r="N59" s="1052"/>
      <c r="O59" s="396"/>
      <c r="P59" s="1052"/>
      <c r="Q59" s="1053"/>
      <c r="R59" s="397"/>
      <c r="S59" s="397"/>
      <c r="T59" s="1054"/>
      <c r="U59" s="1054"/>
    </row>
  </sheetData>
  <mergeCells count="14">
    <mergeCell ref="O3:R3"/>
    <mergeCell ref="A54:A56"/>
    <mergeCell ref="A58:A59"/>
    <mergeCell ref="A8:A9"/>
    <mergeCell ref="A11:A12"/>
    <mergeCell ref="A17:A18"/>
    <mergeCell ref="A20:A21"/>
    <mergeCell ref="A23:A24"/>
    <mergeCell ref="A50:A52"/>
    <mergeCell ref="A5:A6"/>
    <mergeCell ref="H2:I3"/>
    <mergeCell ref="C3:G3"/>
    <mergeCell ref="K3:L3"/>
    <mergeCell ref="M3:N3"/>
  </mergeCells>
  <pageMargins left="0.25" right="0.25" top="0.75" bottom="0.75" header="0.3" footer="0.3"/>
  <pageSetup paperSize="8" scale="52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1"/>
  <sheetViews>
    <sheetView zoomScale="55" zoomScaleNormal="55" workbookViewId="0">
      <selection activeCell="A2" sqref="A2"/>
    </sheetView>
  </sheetViews>
  <sheetFormatPr defaultRowHeight="15" x14ac:dyDescent="0.2"/>
  <cols>
    <col min="1" max="1" width="58" style="205" customWidth="1"/>
    <col min="2" max="2" width="23.28515625" style="205" customWidth="1"/>
    <col min="3" max="3" width="17.85546875" style="205" bestFit="1" customWidth="1"/>
    <col min="4" max="4" width="19.85546875" style="205" customWidth="1"/>
    <col min="5" max="5" width="19.5703125" style="205" customWidth="1"/>
    <col min="6" max="6" width="21" style="205" customWidth="1"/>
    <col min="7" max="7" width="15.5703125" style="205" customWidth="1"/>
    <col min="8" max="8" width="17.7109375" style="205" customWidth="1"/>
    <col min="9" max="9" width="21.42578125" style="205" customWidth="1"/>
    <col min="10" max="10" width="22.140625" style="205" customWidth="1"/>
    <col min="11" max="11" width="17.7109375" style="205" customWidth="1"/>
    <col min="12" max="12" width="19" style="205" customWidth="1"/>
    <col min="13" max="13" width="19.140625" style="205" customWidth="1"/>
    <col min="14" max="14" width="18.85546875" style="205" customWidth="1"/>
    <col min="15" max="15" width="22.7109375" style="205" customWidth="1"/>
    <col min="16" max="16" width="16" style="205" customWidth="1"/>
    <col min="17" max="17" width="21" style="205" customWidth="1"/>
    <col min="18" max="18" width="18.42578125" style="205" customWidth="1"/>
    <col min="19" max="19" width="19.7109375" style="205" customWidth="1"/>
    <col min="20" max="20" width="16" style="205" customWidth="1"/>
    <col min="21" max="21" width="19.7109375" style="205" customWidth="1"/>
    <col min="22" max="22" width="19.28515625" style="205" customWidth="1"/>
    <col min="23" max="23" width="23.85546875" style="205" customWidth="1"/>
    <col min="24" max="24" width="17.85546875" style="205" customWidth="1"/>
    <col min="25" max="16384" width="9.140625" style="205"/>
  </cols>
  <sheetData>
    <row r="1" spans="1:21" s="62" customFormat="1" ht="18" x14ac:dyDescent="0.2">
      <c r="A1" s="3004" t="s">
        <v>4336</v>
      </c>
      <c r="B1" s="3004"/>
      <c r="C1" s="152"/>
      <c r="D1" s="152"/>
      <c r="E1" s="152"/>
      <c r="U1" s="61"/>
    </row>
    <row r="2" spans="1:21" s="62" customFormat="1" ht="18" x14ac:dyDescent="0.2">
      <c r="A2" s="1929" t="s">
        <v>1495</v>
      </c>
      <c r="B2" s="201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0" x14ac:dyDescent="0.25">
      <c r="A3" s="3023" t="s">
        <v>4335</v>
      </c>
      <c r="B3" s="3024"/>
      <c r="C3" s="2909" t="s">
        <v>149</v>
      </c>
      <c r="D3" s="2902"/>
      <c r="E3" s="2902"/>
      <c r="F3" s="2902"/>
      <c r="G3" s="2903"/>
      <c r="H3" s="2847"/>
      <c r="I3" s="2848"/>
      <c r="J3" s="1158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1154"/>
      <c r="T3" s="1152" t="s">
        <v>85</v>
      </c>
      <c r="U3" s="1153"/>
    </row>
    <row r="4" spans="1:21" s="96" customFormat="1" ht="89.25" customHeight="1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40" t="s">
        <v>167</v>
      </c>
      <c r="T4" s="1020" t="s">
        <v>168</v>
      </c>
      <c r="U4" s="1020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3225" t="s">
        <v>2152</v>
      </c>
      <c r="B8" s="154" t="s">
        <v>2153</v>
      </c>
      <c r="C8" s="380"/>
      <c r="D8" s="38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231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s="1255" customFormat="1" ht="15.75" customHeight="1" x14ac:dyDescent="0.25">
      <c r="A10" s="1250"/>
      <c r="B10" s="1251"/>
      <c r="C10" s="1252"/>
      <c r="D10" s="1252"/>
      <c r="E10" s="1250"/>
      <c r="F10" s="1250"/>
      <c r="G10" s="1250"/>
      <c r="H10" s="1250"/>
      <c r="I10" s="1250"/>
      <c r="J10" s="1253"/>
      <c r="K10" s="1253"/>
      <c r="L10" s="1250"/>
      <c r="M10" s="1250"/>
      <c r="N10" s="1250"/>
      <c r="O10" s="1252"/>
      <c r="P10" s="1254" t="s">
        <v>707</v>
      </c>
      <c r="Q10" s="1254"/>
      <c r="R10" s="1250"/>
      <c r="S10" s="1250"/>
      <c r="T10" s="1250"/>
      <c r="U10" s="1250"/>
    </row>
    <row r="11" spans="1:21" s="1255" customFormat="1" ht="18" x14ac:dyDescent="0.25">
      <c r="A11" s="3231" t="s">
        <v>4159</v>
      </c>
      <c r="B11" s="1256"/>
      <c r="C11" s="1257" t="s">
        <v>2154</v>
      </c>
      <c r="D11" s="1257" t="s">
        <v>2155</v>
      </c>
      <c r="E11" s="1258" t="s">
        <v>2156</v>
      </c>
      <c r="F11" s="1259" t="s">
        <v>2157</v>
      </c>
      <c r="G11" s="1258" t="s">
        <v>2157</v>
      </c>
      <c r="H11" s="1259" t="s">
        <v>1737</v>
      </c>
      <c r="I11" s="1258" t="s">
        <v>2158</v>
      </c>
      <c r="J11" s="1258" t="s">
        <v>2043</v>
      </c>
      <c r="K11" s="1258" t="s">
        <v>1800</v>
      </c>
      <c r="L11" s="1258" t="s">
        <v>2261</v>
      </c>
      <c r="M11" s="1258" t="s">
        <v>1943</v>
      </c>
      <c r="N11" s="1258" t="s">
        <v>2158</v>
      </c>
      <c r="O11" s="1257" t="s">
        <v>2262</v>
      </c>
      <c r="P11" s="1258" t="s">
        <v>2158</v>
      </c>
      <c r="Q11" s="1258" t="s">
        <v>1030</v>
      </c>
      <c r="R11" s="1258" t="s">
        <v>1880</v>
      </c>
      <c r="S11" s="1258" t="s">
        <v>2158</v>
      </c>
      <c r="T11" s="1258" t="s">
        <v>1847</v>
      </c>
      <c r="U11" s="1258" t="s">
        <v>2263</v>
      </c>
    </row>
    <row r="12" spans="1:21" s="1255" customFormat="1" ht="18" x14ac:dyDescent="0.25">
      <c r="A12" s="3232"/>
      <c r="B12" s="1260"/>
      <c r="C12" s="1257"/>
      <c r="D12" s="1257"/>
      <c r="E12" s="1258"/>
      <c r="F12" s="1259"/>
      <c r="G12" s="1258"/>
      <c r="H12" s="1259"/>
      <c r="I12" s="1258"/>
      <c r="J12" s="1258"/>
      <c r="K12" s="1258"/>
      <c r="L12" s="1258"/>
      <c r="M12" s="1258"/>
      <c r="N12" s="1258"/>
      <c r="O12" s="1257"/>
      <c r="P12" s="1258"/>
      <c r="Q12" s="1258"/>
      <c r="R12" s="1258"/>
      <c r="S12" s="1258"/>
      <c r="T12" s="1258"/>
      <c r="U12" s="1258"/>
    </row>
    <row r="13" spans="1:21" s="1255" customFormat="1" ht="18" x14ac:dyDescent="0.25">
      <c r="A13" s="1250"/>
      <c r="B13" s="1251"/>
      <c r="C13" s="1252"/>
      <c r="D13" s="1252"/>
      <c r="E13" s="1250"/>
      <c r="F13" s="1250"/>
      <c r="G13" s="1250"/>
      <c r="H13" s="1250"/>
      <c r="I13" s="1250"/>
      <c r="J13" s="1253"/>
      <c r="K13" s="1253"/>
      <c r="L13" s="1250"/>
      <c r="M13" s="1250"/>
      <c r="N13" s="1250"/>
      <c r="O13" s="1252"/>
      <c r="P13" s="1250"/>
      <c r="Q13" s="1250"/>
      <c r="R13" s="1250"/>
      <c r="S13" s="1250"/>
      <c r="T13" s="1250"/>
      <c r="U13" s="1250"/>
    </row>
    <row r="14" spans="1:21" s="1255" customFormat="1" ht="18" x14ac:dyDescent="0.25">
      <c r="A14" s="3231" t="s">
        <v>2161</v>
      </c>
      <c r="B14" s="1256"/>
      <c r="C14" s="1257" t="s">
        <v>2162</v>
      </c>
      <c r="D14" s="1257" t="s">
        <v>2155</v>
      </c>
      <c r="E14" s="1258" t="s">
        <v>2156</v>
      </c>
      <c r="F14" s="1259" t="s">
        <v>2157</v>
      </c>
      <c r="G14" s="1258" t="s">
        <v>2157</v>
      </c>
      <c r="H14" s="1259" t="s">
        <v>1737</v>
      </c>
      <c r="I14" s="1258" t="s">
        <v>2158</v>
      </c>
      <c r="J14" s="1258" t="s">
        <v>2043</v>
      </c>
      <c r="K14" s="1258" t="s">
        <v>1800</v>
      </c>
      <c r="L14" s="1258" t="s">
        <v>2261</v>
      </c>
      <c r="M14" s="1258" t="s">
        <v>1943</v>
      </c>
      <c r="N14" s="1258" t="s">
        <v>2158</v>
      </c>
      <c r="O14" s="1257" t="s">
        <v>2262</v>
      </c>
      <c r="P14" s="1258" t="s">
        <v>2158</v>
      </c>
      <c r="Q14" s="1258" t="s">
        <v>1030</v>
      </c>
      <c r="R14" s="1258" t="s">
        <v>1880</v>
      </c>
      <c r="S14" s="1258" t="s">
        <v>2158</v>
      </c>
      <c r="T14" s="1258" t="s">
        <v>1847</v>
      </c>
      <c r="U14" s="1258" t="s">
        <v>2263</v>
      </c>
    </row>
    <row r="15" spans="1:21" s="1255" customFormat="1" ht="18" x14ac:dyDescent="0.25">
      <c r="A15" s="3232"/>
      <c r="B15" s="1260"/>
      <c r="C15" s="1257"/>
      <c r="D15" s="1257"/>
      <c r="E15" s="1258"/>
      <c r="F15" s="1259"/>
      <c r="G15" s="1258"/>
      <c r="H15" s="1259"/>
      <c r="I15" s="1258"/>
      <c r="J15" s="1258"/>
      <c r="K15" s="1258"/>
      <c r="L15" s="1258"/>
      <c r="M15" s="1258"/>
      <c r="N15" s="1258"/>
      <c r="O15" s="1257"/>
      <c r="P15" s="1258"/>
      <c r="Q15" s="1258"/>
      <c r="R15" s="1258"/>
      <c r="S15" s="1258"/>
      <c r="T15" s="1258"/>
      <c r="U15" s="1258"/>
    </row>
    <row r="16" spans="1:21" s="1255" customFormat="1" ht="18" x14ac:dyDescent="0.25">
      <c r="A16" s="1250"/>
      <c r="B16" s="1251"/>
      <c r="C16" s="1252"/>
      <c r="D16" s="1252"/>
      <c r="E16" s="1250"/>
      <c r="F16" s="1250"/>
      <c r="G16" s="1250"/>
      <c r="H16" s="1250"/>
      <c r="I16" s="1250"/>
      <c r="J16" s="1253"/>
      <c r="K16" s="1253"/>
      <c r="L16" s="1250"/>
      <c r="M16" s="1250"/>
      <c r="N16" s="1250"/>
      <c r="O16" s="1252"/>
      <c r="P16" s="1250"/>
      <c r="Q16" s="1250"/>
      <c r="R16" s="1250"/>
      <c r="S16" s="1250"/>
      <c r="T16" s="1250"/>
      <c r="U16" s="1250"/>
    </row>
    <row r="17" spans="1:24" s="1255" customFormat="1" ht="18" x14ac:dyDescent="0.25">
      <c r="A17" s="3233" t="s">
        <v>2163</v>
      </c>
      <c r="B17" s="1261" t="s">
        <v>2164</v>
      </c>
      <c r="C17" s="1257"/>
      <c r="D17" s="1257"/>
      <c r="E17" s="1258"/>
      <c r="F17" s="1259"/>
      <c r="G17" s="1258"/>
      <c r="H17" s="1259"/>
      <c r="I17" s="1258"/>
      <c r="J17" s="1258"/>
      <c r="K17" s="1258"/>
      <c r="L17" s="1258"/>
      <c r="M17" s="1258"/>
      <c r="N17" s="1258"/>
      <c r="O17" s="1257"/>
      <c r="P17" s="1258"/>
      <c r="Q17" s="1258"/>
      <c r="R17" s="1258"/>
      <c r="S17" s="1258"/>
      <c r="T17" s="1258"/>
      <c r="U17" s="1258"/>
    </row>
    <row r="18" spans="1:24" s="1255" customFormat="1" ht="18" x14ac:dyDescent="0.25">
      <c r="A18" s="3232"/>
      <c r="B18" s="1260"/>
      <c r="C18" s="1257"/>
      <c r="D18" s="1257"/>
      <c r="E18" s="1258"/>
      <c r="F18" s="1259"/>
      <c r="G18" s="1258"/>
      <c r="H18" s="1259"/>
      <c r="I18" s="1258"/>
      <c r="J18" s="1258"/>
      <c r="K18" s="1258"/>
      <c r="L18" s="1258"/>
      <c r="M18" s="1258"/>
      <c r="N18" s="1258"/>
      <c r="O18" s="1257"/>
      <c r="P18" s="1258"/>
      <c r="Q18" s="1258"/>
      <c r="R18" s="1258"/>
      <c r="S18" s="1258"/>
      <c r="T18" s="1258"/>
      <c r="U18" s="1258"/>
    </row>
    <row r="19" spans="1:24" s="1255" customFormat="1" ht="18" x14ac:dyDescent="0.25">
      <c r="A19" s="1250"/>
      <c r="B19" s="1251"/>
      <c r="C19" s="1252"/>
      <c r="D19" s="1252"/>
      <c r="E19" s="1250"/>
      <c r="F19" s="1250"/>
      <c r="G19" s="1250"/>
      <c r="H19" s="1250"/>
      <c r="I19" s="1250"/>
      <c r="J19" s="1253"/>
      <c r="K19" s="1253"/>
      <c r="L19" s="1250"/>
      <c r="M19" s="1250"/>
      <c r="N19" s="1250"/>
      <c r="O19" s="1252"/>
      <c r="P19" s="1250"/>
      <c r="Q19" s="1250"/>
      <c r="R19" s="1250"/>
      <c r="S19" s="1250"/>
      <c r="T19" s="1250"/>
      <c r="U19" s="1250"/>
    </row>
    <row r="20" spans="1:24" s="1255" customFormat="1" ht="18" x14ac:dyDescent="0.25">
      <c r="A20" s="3231" t="s">
        <v>4160</v>
      </c>
      <c r="B20" s="1260"/>
      <c r="C20" s="1257" t="s">
        <v>2154</v>
      </c>
      <c r="D20" s="1257" t="s">
        <v>2165</v>
      </c>
      <c r="E20" s="1258" t="s">
        <v>2156</v>
      </c>
      <c r="F20" s="1259" t="s">
        <v>2157</v>
      </c>
      <c r="G20" s="1258" t="s">
        <v>2157</v>
      </c>
      <c r="H20" s="1259" t="s">
        <v>1737</v>
      </c>
      <c r="I20" s="1258" t="s">
        <v>2158</v>
      </c>
      <c r="J20" s="1258" t="s">
        <v>2043</v>
      </c>
      <c r="K20" s="1258" t="s">
        <v>1800</v>
      </c>
      <c r="L20" s="1258" t="s">
        <v>2261</v>
      </c>
      <c r="M20" s="1258" t="s">
        <v>1943</v>
      </c>
      <c r="N20" s="1258" t="s">
        <v>2158</v>
      </c>
      <c r="O20" s="1257" t="s">
        <v>2262</v>
      </c>
      <c r="P20" s="1258" t="s">
        <v>2158</v>
      </c>
      <c r="Q20" s="1258" t="s">
        <v>1030</v>
      </c>
      <c r="R20" s="1258" t="s">
        <v>1880</v>
      </c>
      <c r="S20" s="1258" t="s">
        <v>2158</v>
      </c>
      <c r="T20" s="1258" t="s">
        <v>1847</v>
      </c>
      <c r="U20" s="1258" t="s">
        <v>2263</v>
      </c>
    </row>
    <row r="21" spans="1:24" s="1255" customFormat="1" ht="18" x14ac:dyDescent="0.25">
      <c r="A21" s="3232"/>
      <c r="B21" s="1261"/>
      <c r="C21" s="1257"/>
      <c r="D21" s="1257"/>
      <c r="E21" s="1258"/>
      <c r="F21" s="1259"/>
      <c r="G21" s="1258"/>
      <c r="H21" s="1259"/>
      <c r="I21" s="1258"/>
      <c r="J21" s="1258"/>
      <c r="K21" s="1258"/>
      <c r="L21" s="1258"/>
      <c r="M21" s="1258"/>
      <c r="N21" s="1258"/>
      <c r="O21" s="1257"/>
      <c r="P21" s="1258"/>
      <c r="Q21" s="1258"/>
      <c r="R21" s="1258"/>
      <c r="S21" s="1258"/>
      <c r="T21" s="1258"/>
      <c r="U21" s="1258"/>
    </row>
    <row r="22" spans="1:24" s="1255" customFormat="1" ht="18" x14ac:dyDescent="0.25">
      <c r="A22" s="1250"/>
      <c r="B22" s="1251"/>
      <c r="C22" s="1252"/>
      <c r="D22" s="1252"/>
      <c r="E22" s="1250"/>
      <c r="F22" s="1250"/>
      <c r="G22" s="1250"/>
      <c r="H22" s="1250"/>
      <c r="I22" s="1250"/>
      <c r="J22" s="1253"/>
      <c r="K22" s="1253"/>
      <c r="L22" s="1250"/>
      <c r="M22" s="1250"/>
      <c r="N22" s="1250"/>
      <c r="O22" s="1252"/>
      <c r="P22" s="1250"/>
      <c r="Q22" s="1250"/>
      <c r="R22" s="1250"/>
      <c r="S22" s="1250"/>
      <c r="T22" s="1250"/>
      <c r="U22" s="1250"/>
    </row>
    <row r="23" spans="1:24" s="1255" customFormat="1" ht="18" x14ac:dyDescent="0.25">
      <c r="A23" s="3231" t="s">
        <v>4161</v>
      </c>
      <c r="B23" s="1258"/>
      <c r="C23" s="1257" t="s">
        <v>2162</v>
      </c>
      <c r="D23" s="1257" t="s">
        <v>2166</v>
      </c>
      <c r="E23" s="1258" t="s">
        <v>2156</v>
      </c>
      <c r="F23" s="1259" t="s">
        <v>2157</v>
      </c>
      <c r="G23" s="1258" t="s">
        <v>2157</v>
      </c>
      <c r="H23" s="1259" t="s">
        <v>1737</v>
      </c>
      <c r="I23" s="1258" t="s">
        <v>2158</v>
      </c>
      <c r="J23" s="1258" t="s">
        <v>2043</v>
      </c>
      <c r="K23" s="1258" t="s">
        <v>1800</v>
      </c>
      <c r="L23" s="1258" t="s">
        <v>2261</v>
      </c>
      <c r="M23" s="1258" t="s">
        <v>1943</v>
      </c>
      <c r="N23" s="1258" t="s">
        <v>2158</v>
      </c>
      <c r="O23" s="1257" t="s">
        <v>2264</v>
      </c>
      <c r="P23" s="1258" t="s">
        <v>2158</v>
      </c>
      <c r="Q23" s="1258" t="s">
        <v>1030</v>
      </c>
      <c r="R23" s="1258" t="s">
        <v>1880</v>
      </c>
      <c r="S23" s="1258" t="s">
        <v>2158</v>
      </c>
      <c r="T23" s="1258" t="s">
        <v>1847</v>
      </c>
      <c r="U23" s="1258" t="s">
        <v>2263</v>
      </c>
    </row>
    <row r="24" spans="1:24" s="1255" customFormat="1" ht="18" x14ac:dyDescent="0.25">
      <c r="A24" s="3232"/>
      <c r="B24" s="1258"/>
      <c r="C24" s="1257"/>
      <c r="D24" s="1257"/>
      <c r="E24" s="1258"/>
      <c r="F24" s="1259"/>
      <c r="G24" s="1258"/>
      <c r="H24" s="1259"/>
      <c r="I24" s="1258"/>
      <c r="J24" s="1258"/>
      <c r="K24" s="1258"/>
      <c r="L24" s="1258"/>
      <c r="M24" s="1258"/>
      <c r="N24" s="1258"/>
      <c r="O24" s="1257"/>
      <c r="P24" s="1258"/>
      <c r="Q24" s="1258"/>
      <c r="R24" s="1258"/>
      <c r="S24" s="1258"/>
      <c r="T24" s="1258"/>
      <c r="U24" s="1258"/>
    </row>
    <row r="25" spans="1:24" s="1255" customFormat="1" ht="18" x14ac:dyDescent="0.25">
      <c r="A25" s="1250"/>
      <c r="B25" s="1250"/>
      <c r="C25" s="1252"/>
      <c r="D25" s="1252"/>
      <c r="E25" s="1250"/>
      <c r="F25" s="1250"/>
      <c r="G25" s="1250"/>
      <c r="H25" s="1250"/>
      <c r="I25" s="1250"/>
      <c r="J25" s="1253"/>
      <c r="K25" s="1253"/>
      <c r="L25" s="1250"/>
      <c r="M25" s="1250"/>
      <c r="N25" s="1250"/>
      <c r="O25" s="1252"/>
      <c r="P25" s="1250"/>
      <c r="Q25" s="1250"/>
      <c r="R25" s="1250"/>
      <c r="S25" s="1250"/>
      <c r="T25" s="1250"/>
      <c r="U25" s="1250"/>
    </row>
    <row r="26" spans="1:24" s="1255" customFormat="1" ht="18" x14ac:dyDescent="0.25">
      <c r="A26" s="3231" t="s">
        <v>4162</v>
      </c>
      <c r="B26" s="1258"/>
      <c r="C26" s="1257" t="s">
        <v>2167</v>
      </c>
      <c r="D26" s="1257" t="s">
        <v>2168</v>
      </c>
      <c r="E26" s="1258" t="s">
        <v>2156</v>
      </c>
      <c r="F26" s="1259" t="s">
        <v>2157</v>
      </c>
      <c r="G26" s="1258" t="s">
        <v>2157</v>
      </c>
      <c r="H26" s="1259" t="s">
        <v>1737</v>
      </c>
      <c r="I26" s="1258" t="s">
        <v>2158</v>
      </c>
      <c r="J26" s="1258" t="s">
        <v>2043</v>
      </c>
      <c r="K26" s="1258" t="s">
        <v>1800</v>
      </c>
      <c r="L26" s="1258" t="s">
        <v>2261</v>
      </c>
      <c r="M26" s="1258" t="s">
        <v>1943</v>
      </c>
      <c r="N26" s="1258" t="s">
        <v>2158</v>
      </c>
      <c r="O26" s="1257" t="s">
        <v>2265</v>
      </c>
      <c r="P26" s="1258" t="s">
        <v>2158</v>
      </c>
      <c r="Q26" s="1258" t="s">
        <v>1030</v>
      </c>
      <c r="R26" s="1258" t="s">
        <v>1880</v>
      </c>
      <c r="S26" s="1258" t="s">
        <v>2158</v>
      </c>
      <c r="T26" s="1258" t="s">
        <v>1847</v>
      </c>
      <c r="U26" s="1258" t="s">
        <v>2263</v>
      </c>
    </row>
    <row r="27" spans="1:24" s="1255" customFormat="1" ht="18" x14ac:dyDescent="0.25">
      <c r="A27" s="3232"/>
      <c r="B27" s="1258"/>
      <c r="C27" s="1257"/>
      <c r="D27" s="1257"/>
      <c r="E27" s="1258"/>
      <c r="F27" s="1259"/>
      <c r="G27" s="1258"/>
      <c r="H27" s="1259"/>
      <c r="I27" s="1258"/>
      <c r="J27" s="1258"/>
      <c r="K27" s="1258"/>
      <c r="L27" s="1258"/>
      <c r="M27" s="1258"/>
      <c r="N27" s="1258"/>
      <c r="O27" s="1257"/>
      <c r="P27" s="1258"/>
      <c r="Q27" s="1258"/>
      <c r="R27" s="1258"/>
      <c r="S27" s="1258"/>
      <c r="T27" s="1258"/>
      <c r="U27" s="1258"/>
    </row>
    <row r="28" spans="1:24" s="62" customFormat="1" ht="15.75" thickBot="1" x14ac:dyDescent="0.25">
      <c r="A28" s="156"/>
      <c r="B28" s="156"/>
      <c r="C28" s="402"/>
      <c r="D28" s="402"/>
      <c r="E28" s="460"/>
      <c r="F28" s="156"/>
      <c r="G28" s="156"/>
      <c r="H28" s="156"/>
      <c r="I28" s="156"/>
      <c r="J28" s="169"/>
      <c r="K28" s="169"/>
      <c r="L28" s="156"/>
      <c r="M28" s="156"/>
      <c r="N28" s="156"/>
      <c r="O28" s="402"/>
      <c r="P28" s="156"/>
      <c r="Q28" s="156"/>
      <c r="R28" s="156"/>
      <c r="S28" s="156"/>
      <c r="T28" s="156"/>
      <c r="U28" s="156"/>
    </row>
    <row r="29" spans="1:24" s="62" customFormat="1" ht="15.75" thickTop="1" x14ac:dyDescent="0.2">
      <c r="A29" s="174" t="s">
        <v>144</v>
      </c>
      <c r="B29" s="176"/>
      <c r="C29" s="173"/>
      <c r="D29" s="1249" t="s">
        <v>2169</v>
      </c>
      <c r="E29" s="153"/>
      <c r="F29" s="175"/>
      <c r="G29" s="176"/>
      <c r="H29" s="175"/>
      <c r="I29" s="176"/>
      <c r="J29" s="176"/>
      <c r="K29" s="176"/>
      <c r="L29" s="176"/>
      <c r="M29" s="176"/>
      <c r="N29" s="176"/>
      <c r="O29" s="685" t="s">
        <v>2170</v>
      </c>
      <c r="P29" s="176"/>
      <c r="Q29" s="176"/>
      <c r="R29" s="176"/>
      <c r="S29" s="163"/>
      <c r="T29" s="163"/>
      <c r="U29" s="163"/>
      <c r="X29" s="150"/>
    </row>
    <row r="30" spans="1:24" s="62" customFormat="1" x14ac:dyDescent="0.2">
      <c r="A30" s="177"/>
      <c r="B30" s="177"/>
      <c r="C30" s="167"/>
      <c r="D30" s="167"/>
      <c r="E30" s="177"/>
      <c r="F30" s="168"/>
      <c r="G30" s="177"/>
      <c r="H30" s="168"/>
      <c r="I30" s="177"/>
      <c r="J30" s="177"/>
      <c r="K30" s="177"/>
      <c r="L30" s="177"/>
      <c r="M30" s="177"/>
      <c r="N30" s="177"/>
      <c r="O30" s="167"/>
      <c r="P30" s="177"/>
      <c r="Q30" s="177"/>
      <c r="R30" s="177"/>
      <c r="S30" s="156"/>
      <c r="T30" s="156"/>
      <c r="U30" s="156"/>
    </row>
    <row r="31" spans="1:24" s="62" customFormat="1" x14ac:dyDescent="0.2">
      <c r="A31" s="152"/>
      <c r="R31" s="61"/>
      <c r="S31" s="61"/>
      <c r="T31" s="150"/>
    </row>
  </sheetData>
  <mergeCells count="15">
    <mergeCell ref="A3:B3"/>
    <mergeCell ref="A1:B1"/>
    <mergeCell ref="O3:R3"/>
    <mergeCell ref="A23:A24"/>
    <mergeCell ref="A26:A27"/>
    <mergeCell ref="A8:A9"/>
    <mergeCell ref="A11:A12"/>
    <mergeCell ref="A14:A15"/>
    <mergeCell ref="A17:A18"/>
    <mergeCell ref="A20:A21"/>
    <mergeCell ref="A5:A6"/>
    <mergeCell ref="H2:I3"/>
    <mergeCell ref="C3:G3"/>
    <mergeCell ref="K3:L3"/>
    <mergeCell ref="M3:N3"/>
  </mergeCells>
  <pageMargins left="0.25" right="0.25" top="0.75" bottom="0.75" header="0.3" footer="0.3"/>
  <pageSetup paperSize="8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76"/>
  <sheetViews>
    <sheetView zoomScale="51" zoomScaleNormal="51" workbookViewId="0">
      <selection activeCell="A175" sqref="A175"/>
    </sheetView>
  </sheetViews>
  <sheetFormatPr defaultRowHeight="17.25" x14ac:dyDescent="0.25"/>
  <cols>
    <col min="1" max="1" width="46.42578125" style="1368" customWidth="1"/>
    <col min="2" max="2" width="18.140625" style="1368" customWidth="1"/>
    <col min="3" max="3" width="15.42578125" style="1368" customWidth="1"/>
    <col min="4" max="4" width="20.85546875" style="1368" customWidth="1"/>
    <col min="5" max="5" width="17" style="1368" customWidth="1"/>
    <col min="6" max="7" width="21.28515625" style="1368" customWidth="1"/>
    <col min="8" max="8" width="25.28515625" style="1368" customWidth="1"/>
    <col min="9" max="9" width="18" style="1368" customWidth="1"/>
    <col min="10" max="10" width="25.28515625" style="1368" customWidth="1"/>
    <col min="11" max="11" width="20.42578125" style="1368" customWidth="1"/>
    <col min="12" max="12" width="17.28515625" style="1368" customWidth="1"/>
    <col min="13" max="13" width="21" style="1368" customWidth="1"/>
    <col min="14" max="14" width="22" style="1368" customWidth="1"/>
    <col min="15" max="15" width="23.85546875" style="1368" customWidth="1"/>
    <col min="16" max="16" width="22.28515625" style="1368" customWidth="1"/>
    <col min="17" max="18" width="21.7109375" style="1368" customWidth="1"/>
    <col min="19" max="19" width="20.85546875" style="1368" bestFit="1" customWidth="1"/>
    <col min="20" max="20" width="15.42578125" style="1368" customWidth="1"/>
    <col min="21" max="21" width="21.7109375" style="1369" customWidth="1"/>
    <col min="22" max="23" width="20.28515625" style="1368" customWidth="1"/>
    <col min="24" max="24" width="19.140625" style="1368" customWidth="1"/>
    <col min="25" max="25" width="23.140625" style="1368" customWidth="1"/>
    <col min="26" max="26" width="17" style="1368" customWidth="1"/>
    <col min="27" max="27" width="12" style="1368" bestFit="1" customWidth="1"/>
    <col min="28" max="28" width="20.5703125" style="1369" bestFit="1" customWidth="1"/>
    <col min="29" max="29" width="19.140625" style="1368" customWidth="1"/>
    <col min="30" max="30" width="17" style="1368" customWidth="1"/>
    <col min="31" max="31" width="16.28515625" style="1368" customWidth="1"/>
    <col min="32" max="32" width="23.28515625" style="1368" customWidth="1"/>
    <col min="33" max="16384" width="9.140625" style="1368"/>
  </cols>
  <sheetData>
    <row r="1" spans="1:28" s="1273" customFormat="1" ht="18.75" x14ac:dyDescent="0.25">
      <c r="A1" s="1270" t="s">
        <v>4341</v>
      </c>
      <c r="B1" s="1271"/>
      <c r="C1" s="1272"/>
      <c r="D1" s="1255"/>
      <c r="E1" s="1255"/>
      <c r="H1" s="1274"/>
      <c r="T1" s="1274"/>
      <c r="U1" s="1275"/>
      <c r="V1" s="1274"/>
      <c r="W1" s="1274"/>
      <c r="AB1" s="1275"/>
    </row>
    <row r="2" spans="1:28" s="1273" customFormat="1" ht="18" x14ac:dyDescent="0.25">
      <c r="A2" s="3004" t="s">
        <v>6434</v>
      </c>
      <c r="B2" s="3004"/>
      <c r="C2" s="3004"/>
      <c r="D2" s="1276"/>
      <c r="E2" s="1276"/>
      <c r="F2" s="1276"/>
      <c r="G2" s="1277"/>
      <c r="H2" s="3242" t="s">
        <v>77</v>
      </c>
      <c r="I2" s="3243"/>
      <c r="R2" s="1274"/>
      <c r="S2" s="1274"/>
      <c r="T2" s="1274"/>
      <c r="U2" s="1278"/>
      <c r="AB2" s="1278"/>
    </row>
    <row r="3" spans="1:28" s="1282" customFormat="1" ht="34.5" x14ac:dyDescent="0.25">
      <c r="A3" s="1279" t="s">
        <v>2266</v>
      </c>
      <c r="B3" s="1280"/>
      <c r="C3" s="1281" t="s">
        <v>79</v>
      </c>
      <c r="F3" s="3246" t="s">
        <v>80</v>
      </c>
      <c r="G3" s="3247"/>
      <c r="H3" s="3244"/>
      <c r="I3" s="3245"/>
      <c r="J3" s="3246" t="s">
        <v>81</v>
      </c>
      <c r="K3" s="3247"/>
      <c r="L3" s="3246" t="s">
        <v>511</v>
      </c>
      <c r="M3" s="3247"/>
      <c r="N3" s="3246" t="s">
        <v>83</v>
      </c>
      <c r="O3" s="3248"/>
      <c r="P3" s="3248"/>
      <c r="Q3" s="3248"/>
      <c r="R3" s="3249"/>
      <c r="S3" s="3235"/>
      <c r="T3" s="3236"/>
      <c r="U3" s="3246" t="s">
        <v>84</v>
      </c>
      <c r="V3" s="3252"/>
      <c r="W3" s="3252"/>
      <c r="X3" s="3247"/>
      <c r="Y3" s="3234" t="s">
        <v>85</v>
      </c>
      <c r="Z3" s="3235"/>
      <c r="AA3" s="3235"/>
      <c r="AB3" s="3236"/>
    </row>
    <row r="4" spans="1:28" s="1282" customFormat="1" ht="69.75" thickBot="1" x14ac:dyDescent="0.3">
      <c r="A4" s="1283" t="s">
        <v>512</v>
      </c>
      <c r="B4" s="1284" t="s">
        <v>87</v>
      </c>
      <c r="C4" s="1285" t="s">
        <v>88</v>
      </c>
      <c r="D4" s="1284" t="s">
        <v>89</v>
      </c>
      <c r="E4" s="1284" t="s">
        <v>4342</v>
      </c>
      <c r="F4" s="1284" t="s">
        <v>92</v>
      </c>
      <c r="G4" s="1286" t="s">
        <v>685</v>
      </c>
      <c r="H4" s="1284" t="s">
        <v>94</v>
      </c>
      <c r="I4" s="1285" t="s">
        <v>95</v>
      </c>
      <c r="J4" s="1284" t="s">
        <v>96</v>
      </c>
      <c r="K4" s="1286" t="s">
        <v>685</v>
      </c>
      <c r="L4" s="1285" t="s">
        <v>98</v>
      </c>
      <c r="M4" s="1285" t="s">
        <v>99</v>
      </c>
      <c r="N4" s="1284" t="s">
        <v>100</v>
      </c>
      <c r="O4" s="1284" t="s">
        <v>1789</v>
      </c>
      <c r="P4" s="1284" t="s">
        <v>1790</v>
      </c>
      <c r="Q4" s="1284" t="s">
        <v>102</v>
      </c>
      <c r="R4" s="1286" t="s">
        <v>6361</v>
      </c>
      <c r="S4" s="1284" t="s">
        <v>96</v>
      </c>
      <c r="T4" s="1286" t="s">
        <v>103</v>
      </c>
      <c r="U4" s="1284" t="s">
        <v>105</v>
      </c>
      <c r="V4" s="1284" t="s">
        <v>1791</v>
      </c>
      <c r="W4" s="1284" t="s">
        <v>1792</v>
      </c>
      <c r="X4" s="1284" t="s">
        <v>107</v>
      </c>
      <c r="Y4" s="1285" t="s">
        <v>108</v>
      </c>
      <c r="Z4" s="1285" t="s">
        <v>109</v>
      </c>
      <c r="AA4" s="1285" t="s">
        <v>110</v>
      </c>
      <c r="AB4" s="1285" t="s">
        <v>111</v>
      </c>
    </row>
    <row r="5" spans="1:28" s="1273" customFormat="1" ht="18" thickTop="1" x14ac:dyDescent="0.25">
      <c r="A5" s="3237" t="s">
        <v>114</v>
      </c>
      <c r="B5" s="1287"/>
      <c r="C5" s="1287"/>
      <c r="D5" s="1288"/>
      <c r="E5" s="1287"/>
      <c r="F5" s="1289" t="s">
        <v>1793</v>
      </c>
      <c r="G5" s="1290" t="s">
        <v>117</v>
      </c>
      <c r="H5" s="1289" t="s">
        <v>117</v>
      </c>
      <c r="I5" s="1289" t="s">
        <v>117</v>
      </c>
      <c r="J5" s="1287"/>
      <c r="K5" s="1291" t="s">
        <v>117</v>
      </c>
      <c r="L5" s="1290" t="s">
        <v>1794</v>
      </c>
      <c r="M5" s="1290" t="s">
        <v>687</v>
      </c>
      <c r="N5" s="1290" t="s">
        <v>693</v>
      </c>
      <c r="O5" s="1290" t="s">
        <v>117</v>
      </c>
      <c r="P5" s="1290" t="s">
        <v>117</v>
      </c>
      <c r="Q5" s="1290" t="s">
        <v>117</v>
      </c>
      <c r="R5" s="1290" t="s">
        <v>117</v>
      </c>
      <c r="S5" s="1291" t="s">
        <v>117</v>
      </c>
      <c r="T5" s="1290" t="s">
        <v>117</v>
      </c>
      <c r="U5" s="1292"/>
      <c r="V5" s="1293" t="s">
        <v>1795</v>
      </c>
      <c r="W5" s="1293"/>
      <c r="X5" s="1290" t="s">
        <v>693</v>
      </c>
      <c r="Y5" s="1294"/>
      <c r="Z5" s="1294"/>
      <c r="AA5" s="1294"/>
      <c r="AB5" s="1295"/>
    </row>
    <row r="6" spans="1:28" s="1273" customFormat="1" x14ac:dyDescent="0.25">
      <c r="A6" s="3238"/>
      <c r="B6" s="1296"/>
      <c r="C6" s="1296"/>
      <c r="D6" s="1297"/>
      <c r="E6" s="1296"/>
      <c r="F6" s="1296"/>
      <c r="G6" s="1298"/>
      <c r="H6" s="1298"/>
      <c r="I6" s="1298"/>
      <c r="J6" s="1296"/>
      <c r="K6" s="1299"/>
      <c r="L6" s="1296"/>
      <c r="M6" s="1296"/>
      <c r="N6" s="1296"/>
      <c r="O6" s="1296"/>
      <c r="P6" s="1296"/>
      <c r="Q6" s="1296"/>
      <c r="R6" s="1296"/>
      <c r="S6" s="1299"/>
      <c r="T6" s="1296"/>
      <c r="U6" s="1300"/>
      <c r="V6" s="1299"/>
      <c r="W6" s="1299"/>
      <c r="X6" s="1296"/>
      <c r="Y6" s="1296"/>
      <c r="Z6" s="1296"/>
      <c r="AA6" s="1296"/>
      <c r="AB6" s="1301"/>
    </row>
    <row r="7" spans="1:28" s="1273" customFormat="1" ht="18" thickBot="1" x14ac:dyDescent="0.3">
      <c r="A7" s="1302" t="s">
        <v>121</v>
      </c>
      <c r="B7" s="1303"/>
      <c r="C7" s="1303"/>
      <c r="D7" s="1304"/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1303"/>
      <c r="Q7" s="1303"/>
      <c r="R7" s="1303"/>
      <c r="S7" s="1305"/>
      <c r="T7" s="1303"/>
      <c r="U7" s="1306"/>
      <c r="V7" s="1303"/>
      <c r="W7" s="1303"/>
      <c r="X7" s="1303"/>
      <c r="Y7" s="1303"/>
      <c r="Z7" s="1303"/>
      <c r="AA7" s="1303"/>
      <c r="AB7" s="1302"/>
    </row>
    <row r="8" spans="1:28" s="1273" customFormat="1" x14ac:dyDescent="0.25">
      <c r="A8" s="3239" t="s">
        <v>2267</v>
      </c>
      <c r="B8" s="1294"/>
      <c r="C8" s="1294"/>
      <c r="D8" s="1307"/>
      <c r="E8" s="1294"/>
      <c r="F8" s="1294"/>
      <c r="G8" s="1308"/>
      <c r="H8" s="1308"/>
      <c r="I8" s="1308"/>
      <c r="J8" s="1294"/>
      <c r="K8" s="1309"/>
      <c r="L8" s="1294"/>
      <c r="M8" s="1294"/>
      <c r="N8" s="1294"/>
      <c r="O8" s="1294"/>
      <c r="P8" s="1294"/>
      <c r="Q8" s="1294"/>
      <c r="R8" s="1294"/>
      <c r="S8" s="1309"/>
      <c r="T8" s="1294"/>
      <c r="U8" s="1310"/>
      <c r="V8" s="1309"/>
      <c r="W8" s="1309"/>
      <c r="X8" s="1294"/>
      <c r="Y8" s="1294"/>
      <c r="Z8" s="1294"/>
      <c r="AA8" s="1294"/>
      <c r="AB8" s="1295"/>
    </row>
    <row r="9" spans="1:28" s="1273" customFormat="1" x14ac:dyDescent="0.25">
      <c r="A9" s="3240"/>
      <c r="B9" s="1296"/>
      <c r="C9" s="1296"/>
      <c r="D9" s="1297"/>
      <c r="E9" s="1296"/>
      <c r="F9" s="1296"/>
      <c r="G9" s="1298"/>
      <c r="H9" s="1298"/>
      <c r="I9" s="1298"/>
      <c r="J9" s="1296"/>
      <c r="K9" s="1299"/>
      <c r="L9" s="1296"/>
      <c r="M9" s="1296"/>
      <c r="N9" s="1296"/>
      <c r="O9" s="1296"/>
      <c r="P9" s="1296"/>
      <c r="Q9" s="1296"/>
      <c r="R9" s="1296"/>
      <c r="S9" s="1299"/>
      <c r="T9" s="1296"/>
      <c r="U9" s="1300"/>
      <c r="V9" s="1299"/>
      <c r="W9" s="1299"/>
      <c r="X9" s="1296"/>
      <c r="Y9" s="1294"/>
      <c r="Z9" s="1294"/>
      <c r="AA9" s="1294"/>
      <c r="AB9" s="1295"/>
    </row>
    <row r="10" spans="1:28" s="1273" customFormat="1" x14ac:dyDescent="0.25">
      <c r="A10" s="1311"/>
      <c r="B10" s="1311"/>
      <c r="C10" s="1311"/>
      <c r="D10" s="1312"/>
      <c r="E10" s="1311"/>
      <c r="F10" s="1311"/>
      <c r="G10" s="1311"/>
      <c r="H10" s="1311"/>
      <c r="I10" s="1311"/>
      <c r="J10" s="1311"/>
      <c r="K10" s="1311"/>
      <c r="L10" s="1311"/>
      <c r="M10" s="1311"/>
      <c r="N10" s="1311"/>
      <c r="O10" s="1311"/>
      <c r="P10" s="1311"/>
      <c r="Q10" s="1311"/>
      <c r="R10" s="1311"/>
      <c r="S10" s="1313"/>
      <c r="T10" s="1311"/>
      <c r="U10" s="1314"/>
      <c r="V10" s="1311"/>
      <c r="W10" s="1311"/>
      <c r="X10" s="1311"/>
      <c r="Y10" s="1311"/>
      <c r="Z10" s="1311"/>
      <c r="AA10" s="1311"/>
      <c r="AB10" s="1315"/>
    </row>
    <row r="11" spans="1:28" s="1273" customFormat="1" x14ac:dyDescent="0.25">
      <c r="A11" s="3241" t="s">
        <v>2268</v>
      </c>
      <c r="B11" s="1296" t="s">
        <v>7</v>
      </c>
      <c r="C11" s="1296" t="s">
        <v>2269</v>
      </c>
      <c r="D11" s="1296" t="s">
        <v>2270</v>
      </c>
      <c r="E11" s="1296" t="s">
        <v>1772</v>
      </c>
      <c r="F11" s="1296" t="s">
        <v>2271</v>
      </c>
      <c r="G11" s="1298" t="s">
        <v>297</v>
      </c>
      <c r="H11" s="1298" t="s">
        <v>1717</v>
      </c>
      <c r="I11" s="1298" t="s">
        <v>1738</v>
      </c>
      <c r="J11" s="1296" t="s">
        <v>2133</v>
      </c>
      <c r="K11" s="1299" t="s">
        <v>297</v>
      </c>
      <c r="L11" s="1296" t="s">
        <v>2272</v>
      </c>
      <c r="M11" s="1296" t="s">
        <v>2273</v>
      </c>
      <c r="N11" s="1296" t="s">
        <v>2109</v>
      </c>
      <c r="O11" s="1296" t="s">
        <v>297</v>
      </c>
      <c r="P11" s="1296" t="s">
        <v>2110</v>
      </c>
      <c r="Q11" s="1296" t="s">
        <v>1760</v>
      </c>
      <c r="R11" s="1296" t="s">
        <v>1895</v>
      </c>
      <c r="S11" s="1299" t="s">
        <v>2274</v>
      </c>
      <c r="T11" s="1296" t="s">
        <v>297</v>
      </c>
      <c r="U11" s="1301" t="s">
        <v>2270</v>
      </c>
      <c r="V11" s="1299" t="s">
        <v>2275</v>
      </c>
      <c r="W11" s="1299" t="s">
        <v>2276</v>
      </c>
      <c r="X11" s="1296" t="s">
        <v>2277</v>
      </c>
      <c r="Y11" s="1296" t="s">
        <v>338</v>
      </c>
      <c r="Z11" s="1296" t="s">
        <v>682</v>
      </c>
      <c r="AA11" s="1296" t="s">
        <v>2278</v>
      </c>
      <c r="AB11" s="1301" t="s">
        <v>2270</v>
      </c>
    </row>
    <row r="12" spans="1:28" s="1273" customFormat="1" x14ac:dyDescent="0.25">
      <c r="A12" s="3240"/>
      <c r="B12" s="1296"/>
      <c r="C12" s="1296"/>
      <c r="D12" s="1297"/>
      <c r="E12" s="1296"/>
      <c r="F12" s="1296"/>
      <c r="G12" s="1298"/>
      <c r="H12" s="1298"/>
      <c r="I12" s="1298"/>
      <c r="J12" s="1296"/>
      <c r="K12" s="1299"/>
      <c r="L12" s="1296"/>
      <c r="M12" s="1296"/>
      <c r="N12" s="1296"/>
      <c r="O12" s="1296"/>
      <c r="P12" s="1296"/>
      <c r="Q12" s="1296"/>
      <c r="R12" s="1296"/>
      <c r="S12" s="1299"/>
      <c r="T12" s="1296"/>
      <c r="U12" s="1300"/>
      <c r="V12" s="1299"/>
      <c r="W12" s="1299"/>
      <c r="X12" s="1296"/>
      <c r="Y12" s="1296"/>
      <c r="Z12" s="1296"/>
      <c r="AA12" s="1296"/>
      <c r="AB12" s="1300"/>
    </row>
    <row r="13" spans="1:28" s="1273" customFormat="1" x14ac:dyDescent="0.25">
      <c r="A13" s="1311"/>
      <c r="B13" s="1311"/>
      <c r="C13" s="1311"/>
      <c r="D13" s="1312"/>
      <c r="E13" s="1311"/>
      <c r="F13" s="1311"/>
      <c r="G13" s="1311"/>
      <c r="H13" s="1311"/>
      <c r="I13" s="1311"/>
      <c r="J13" s="1311"/>
      <c r="K13" s="1311"/>
      <c r="L13" s="1311"/>
      <c r="M13" s="1311"/>
      <c r="N13" s="1311"/>
      <c r="O13" s="1311"/>
      <c r="P13" s="1311"/>
      <c r="Q13" s="1311"/>
      <c r="R13" s="1311"/>
      <c r="S13" s="1313"/>
      <c r="T13" s="1311"/>
      <c r="U13" s="1314"/>
      <c r="V13" s="1311"/>
      <c r="W13" s="1311"/>
      <c r="X13" s="1311"/>
      <c r="Y13" s="1311"/>
      <c r="Z13" s="1311"/>
      <c r="AA13" s="1311"/>
      <c r="AB13" s="1314"/>
    </row>
    <row r="14" spans="1:28" s="1273" customFormat="1" x14ac:dyDescent="0.25">
      <c r="A14" s="3241" t="s">
        <v>2279</v>
      </c>
      <c r="B14" s="1296" t="s">
        <v>7</v>
      </c>
      <c r="C14" s="1296" t="s">
        <v>2269</v>
      </c>
      <c r="D14" s="1296" t="s">
        <v>2270</v>
      </c>
      <c r="E14" s="1296" t="s">
        <v>1772</v>
      </c>
      <c r="F14" s="1296" t="s">
        <v>2271</v>
      </c>
      <c r="G14" s="1298" t="s">
        <v>297</v>
      </c>
      <c r="H14" s="1298" t="s">
        <v>1717</v>
      </c>
      <c r="I14" s="1298" t="s">
        <v>1738</v>
      </c>
      <c r="J14" s="1296" t="s">
        <v>2133</v>
      </c>
      <c r="K14" s="1299" t="s">
        <v>297</v>
      </c>
      <c r="L14" s="1296" t="s">
        <v>2272</v>
      </c>
      <c r="M14" s="1296" t="s">
        <v>2273</v>
      </c>
      <c r="N14" s="1296" t="s">
        <v>2109</v>
      </c>
      <c r="O14" s="1296" t="s">
        <v>297</v>
      </c>
      <c r="P14" s="1296" t="s">
        <v>2110</v>
      </c>
      <c r="Q14" s="1296" t="s">
        <v>1760</v>
      </c>
      <c r="R14" s="1296" t="s">
        <v>1895</v>
      </c>
      <c r="S14" s="1299" t="s">
        <v>2274</v>
      </c>
      <c r="T14" s="1296" t="s">
        <v>297</v>
      </c>
      <c r="U14" s="1301" t="s">
        <v>2270</v>
      </c>
      <c r="V14" s="1299" t="s">
        <v>2275</v>
      </c>
      <c r="W14" s="1299" t="s">
        <v>2276</v>
      </c>
      <c r="X14" s="1296" t="s">
        <v>2277</v>
      </c>
      <c r="Y14" s="1296" t="s">
        <v>338</v>
      </c>
      <c r="Z14" s="1296" t="s">
        <v>682</v>
      </c>
      <c r="AA14" s="1296" t="s">
        <v>2278</v>
      </c>
      <c r="AB14" s="1301" t="s">
        <v>2270</v>
      </c>
    </row>
    <row r="15" spans="1:28" s="1273" customFormat="1" x14ac:dyDescent="0.25">
      <c r="A15" s="3240"/>
      <c r="B15" s="1296"/>
      <c r="C15" s="1296"/>
      <c r="D15" s="1297"/>
      <c r="E15" s="1296"/>
      <c r="F15" s="1296"/>
      <c r="G15" s="1298"/>
      <c r="H15" s="1298"/>
      <c r="I15" s="1298"/>
      <c r="J15" s="1296"/>
      <c r="K15" s="1299"/>
      <c r="L15" s="1296"/>
      <c r="M15" s="1296"/>
      <c r="N15" s="1296"/>
      <c r="O15" s="1296"/>
      <c r="P15" s="1296"/>
      <c r="Q15" s="1296"/>
      <c r="R15" s="1296"/>
      <c r="S15" s="1299"/>
      <c r="T15" s="1296"/>
      <c r="U15" s="1300"/>
      <c r="V15" s="1299"/>
      <c r="W15" s="1299"/>
      <c r="X15" s="1296"/>
      <c r="Y15" s="1299"/>
      <c r="Z15" s="1299"/>
      <c r="AA15" s="1299"/>
      <c r="AB15" s="1300"/>
    </row>
    <row r="16" spans="1:28" s="1273" customFormat="1" x14ac:dyDescent="0.25">
      <c r="A16" s="1311"/>
      <c r="B16" s="1311"/>
      <c r="C16" s="1311"/>
      <c r="D16" s="1312"/>
      <c r="E16" s="1311"/>
      <c r="F16" s="1311"/>
      <c r="G16" s="1311"/>
      <c r="H16" s="1311"/>
      <c r="I16" s="1311"/>
      <c r="J16" s="1311"/>
      <c r="K16" s="1311"/>
      <c r="L16" s="1311"/>
      <c r="M16" s="1311"/>
      <c r="N16" s="1311"/>
      <c r="O16" s="1311"/>
      <c r="P16" s="1311"/>
      <c r="Q16" s="1311"/>
      <c r="R16" s="1311"/>
      <c r="S16" s="1313"/>
      <c r="T16" s="1311"/>
      <c r="U16" s="1314"/>
      <c r="V16" s="1311"/>
      <c r="W16" s="1311"/>
      <c r="X16" s="1311"/>
      <c r="Y16" s="1311"/>
      <c r="Z16" s="1311"/>
      <c r="AA16" s="1311"/>
      <c r="AB16" s="1314"/>
    </row>
    <row r="17" spans="1:28" s="1273" customFormat="1" x14ac:dyDescent="0.25">
      <c r="A17" s="3241" t="s">
        <v>2280</v>
      </c>
      <c r="B17" s="1296" t="s">
        <v>7</v>
      </c>
      <c r="C17" s="1296" t="s">
        <v>2269</v>
      </c>
      <c r="D17" s="1296" t="s">
        <v>2270</v>
      </c>
      <c r="E17" s="1296" t="s">
        <v>1772</v>
      </c>
      <c r="F17" s="1296" t="s">
        <v>2271</v>
      </c>
      <c r="G17" s="1298" t="s">
        <v>297</v>
      </c>
      <c r="H17" s="1298" t="s">
        <v>1717</v>
      </c>
      <c r="I17" s="1298" t="s">
        <v>1738</v>
      </c>
      <c r="J17" s="1296" t="s">
        <v>2133</v>
      </c>
      <c r="K17" s="1299" t="s">
        <v>297</v>
      </c>
      <c r="L17" s="1296" t="s">
        <v>2272</v>
      </c>
      <c r="M17" s="1296" t="s">
        <v>2273</v>
      </c>
      <c r="N17" s="1296" t="s">
        <v>2109</v>
      </c>
      <c r="O17" s="1296" t="s">
        <v>297</v>
      </c>
      <c r="P17" s="1296" t="s">
        <v>2110</v>
      </c>
      <c r="Q17" s="1296" t="s">
        <v>1760</v>
      </c>
      <c r="R17" s="1296" t="s">
        <v>1895</v>
      </c>
      <c r="S17" s="1299" t="s">
        <v>2274</v>
      </c>
      <c r="T17" s="1296" t="s">
        <v>297</v>
      </c>
      <c r="U17" s="1301" t="s">
        <v>2270</v>
      </c>
      <c r="V17" s="1299" t="s">
        <v>2275</v>
      </c>
      <c r="W17" s="1299" t="s">
        <v>2276</v>
      </c>
      <c r="X17" s="1296" t="s">
        <v>2277</v>
      </c>
      <c r="Y17" s="1296" t="s">
        <v>338</v>
      </c>
      <c r="Z17" s="1296" t="s">
        <v>682</v>
      </c>
      <c r="AA17" s="1296" t="s">
        <v>2278</v>
      </c>
      <c r="AB17" s="1301" t="s">
        <v>2270</v>
      </c>
    </row>
    <row r="18" spans="1:28" s="1273" customFormat="1" x14ac:dyDescent="0.25">
      <c r="A18" s="3240"/>
      <c r="B18" s="1296"/>
      <c r="C18" s="1296"/>
      <c r="D18" s="1297"/>
      <c r="E18" s="1296"/>
      <c r="F18" s="1296"/>
      <c r="G18" s="1298"/>
      <c r="H18" s="1298"/>
      <c r="I18" s="1298"/>
      <c r="J18" s="1296"/>
      <c r="K18" s="1299"/>
      <c r="L18" s="1296"/>
      <c r="M18" s="1296"/>
      <c r="N18" s="1296"/>
      <c r="O18" s="1296"/>
      <c r="P18" s="1296"/>
      <c r="Q18" s="1296"/>
      <c r="R18" s="1296"/>
      <c r="S18" s="1299"/>
      <c r="T18" s="1296"/>
      <c r="U18" s="1300"/>
      <c r="V18" s="1299"/>
      <c r="W18" s="1299"/>
      <c r="X18" s="1296"/>
      <c r="Y18" s="1299"/>
      <c r="Z18" s="1299"/>
      <c r="AA18" s="1299"/>
      <c r="AB18" s="1300"/>
    </row>
    <row r="19" spans="1:28" s="1273" customFormat="1" x14ac:dyDescent="0.25">
      <c r="A19" s="1311"/>
      <c r="B19" s="1311"/>
      <c r="C19" s="1311"/>
      <c r="D19" s="1312"/>
      <c r="E19" s="1311"/>
      <c r="F19" s="1311"/>
      <c r="G19" s="1311"/>
      <c r="H19" s="1311"/>
      <c r="I19" s="1311"/>
      <c r="J19" s="1311"/>
      <c r="K19" s="1311"/>
      <c r="L19" s="1311"/>
      <c r="M19" s="1311"/>
      <c r="N19" s="1311"/>
      <c r="O19" s="1311"/>
      <c r="P19" s="1311"/>
      <c r="Q19" s="1311"/>
      <c r="R19" s="1311"/>
      <c r="S19" s="1313"/>
      <c r="T19" s="1311"/>
      <c r="U19" s="1314"/>
      <c r="V19" s="1311"/>
      <c r="W19" s="1311"/>
      <c r="X19" s="1311"/>
      <c r="Y19" s="1311"/>
      <c r="Z19" s="1311"/>
      <c r="AA19" s="1311"/>
      <c r="AB19" s="1314"/>
    </row>
    <row r="20" spans="1:28" s="1273" customFormat="1" x14ac:dyDescent="0.25">
      <c r="A20" s="3241" t="s">
        <v>2281</v>
      </c>
      <c r="B20" s="1296" t="s">
        <v>7</v>
      </c>
      <c r="C20" s="1296" t="s">
        <v>2269</v>
      </c>
      <c r="D20" s="1296" t="s">
        <v>2282</v>
      </c>
      <c r="E20" s="1296" t="s">
        <v>1772</v>
      </c>
      <c r="F20" s="1296" t="s">
        <v>2271</v>
      </c>
      <c r="G20" s="1298" t="s">
        <v>297</v>
      </c>
      <c r="H20" s="1298" t="s">
        <v>1717</v>
      </c>
      <c r="I20" s="1298" t="s">
        <v>1738</v>
      </c>
      <c r="J20" s="1296" t="s">
        <v>2133</v>
      </c>
      <c r="K20" s="1299" t="s">
        <v>297</v>
      </c>
      <c r="L20" s="1296" t="s">
        <v>2272</v>
      </c>
      <c r="M20" s="1296" t="s">
        <v>2273</v>
      </c>
      <c r="N20" s="1296" t="s">
        <v>2109</v>
      </c>
      <c r="O20" s="1296" t="s">
        <v>297</v>
      </c>
      <c r="P20" s="1296" t="s">
        <v>2110</v>
      </c>
      <c r="Q20" s="1296" t="s">
        <v>1760</v>
      </c>
      <c r="R20" s="1296" t="s">
        <v>1895</v>
      </c>
      <c r="S20" s="1299" t="s">
        <v>2274</v>
      </c>
      <c r="T20" s="1296" t="s">
        <v>297</v>
      </c>
      <c r="U20" s="1301" t="s">
        <v>2282</v>
      </c>
      <c r="V20" s="1299" t="s">
        <v>2275</v>
      </c>
      <c r="W20" s="1299" t="s">
        <v>2276</v>
      </c>
      <c r="X20" s="1296" t="s">
        <v>2277</v>
      </c>
      <c r="Y20" s="1296" t="s">
        <v>338</v>
      </c>
      <c r="Z20" s="1296" t="s">
        <v>682</v>
      </c>
      <c r="AA20" s="1296" t="s">
        <v>2278</v>
      </c>
      <c r="AB20" s="1301" t="s">
        <v>2282</v>
      </c>
    </row>
    <row r="21" spans="1:28" s="1273" customFormat="1" x14ac:dyDescent="0.25">
      <c r="A21" s="3240"/>
      <c r="B21" s="1296"/>
      <c r="C21" s="1296"/>
      <c r="D21" s="1297"/>
      <c r="E21" s="1296"/>
      <c r="F21" s="1296"/>
      <c r="G21" s="1298"/>
      <c r="H21" s="1298"/>
      <c r="I21" s="1298"/>
      <c r="J21" s="1296"/>
      <c r="K21" s="1299"/>
      <c r="L21" s="1296"/>
      <c r="M21" s="1296"/>
      <c r="N21" s="1296"/>
      <c r="O21" s="1296"/>
      <c r="P21" s="1296"/>
      <c r="Q21" s="1296"/>
      <c r="R21" s="1296"/>
      <c r="S21" s="1299"/>
      <c r="T21" s="1296"/>
      <c r="U21" s="1300"/>
      <c r="V21" s="1299"/>
      <c r="W21" s="1299"/>
      <c r="X21" s="1296"/>
      <c r="Y21" s="1299"/>
      <c r="Z21" s="1299"/>
      <c r="AA21" s="1299"/>
      <c r="AB21" s="1300"/>
    </row>
    <row r="22" spans="1:28" s="1273" customFormat="1" x14ac:dyDescent="0.25">
      <c r="A22" s="1311"/>
      <c r="B22" s="1311"/>
      <c r="C22" s="1311"/>
      <c r="D22" s="1312"/>
      <c r="E22" s="1311"/>
      <c r="F22" s="1311"/>
      <c r="G22" s="1311"/>
      <c r="H22" s="1311"/>
      <c r="I22" s="1311"/>
      <c r="J22" s="1311"/>
      <c r="K22" s="1311"/>
      <c r="L22" s="1311"/>
      <c r="M22" s="1311"/>
      <c r="N22" s="1311"/>
      <c r="O22" s="1311"/>
      <c r="P22" s="1311"/>
      <c r="Q22" s="1311"/>
      <c r="R22" s="1311"/>
      <c r="S22" s="1313"/>
      <c r="T22" s="1311"/>
      <c r="U22" s="1314"/>
      <c r="V22" s="1311"/>
      <c r="W22" s="1311"/>
      <c r="X22" s="1311"/>
      <c r="Y22" s="1311"/>
      <c r="Z22" s="1311"/>
      <c r="AA22" s="1311"/>
      <c r="AB22" s="1314"/>
    </row>
    <row r="23" spans="1:28" s="1273" customFormat="1" x14ac:dyDescent="0.25">
      <c r="A23" s="3241" t="s">
        <v>2283</v>
      </c>
      <c r="B23" s="1296" t="s">
        <v>7</v>
      </c>
      <c r="C23" s="1296" t="s">
        <v>2269</v>
      </c>
      <c r="D23" s="1296" t="s">
        <v>2270</v>
      </c>
      <c r="E23" s="1296" t="s">
        <v>1772</v>
      </c>
      <c r="F23" s="1296" t="s">
        <v>2271</v>
      </c>
      <c r="G23" s="1298" t="s">
        <v>297</v>
      </c>
      <c r="H23" s="1298" t="s">
        <v>1717</v>
      </c>
      <c r="I23" s="1298" t="s">
        <v>1738</v>
      </c>
      <c r="J23" s="1296" t="s">
        <v>2133</v>
      </c>
      <c r="K23" s="1299" t="s">
        <v>297</v>
      </c>
      <c r="L23" s="1296" t="s">
        <v>2272</v>
      </c>
      <c r="M23" s="1296" t="s">
        <v>2273</v>
      </c>
      <c r="N23" s="1296" t="s">
        <v>2109</v>
      </c>
      <c r="O23" s="1296" t="s">
        <v>297</v>
      </c>
      <c r="P23" s="1296" t="s">
        <v>2110</v>
      </c>
      <c r="Q23" s="1296" t="s">
        <v>1760</v>
      </c>
      <c r="R23" s="1296" t="s">
        <v>1895</v>
      </c>
      <c r="S23" s="1299" t="s">
        <v>2274</v>
      </c>
      <c r="T23" s="1296" t="s">
        <v>297</v>
      </c>
      <c r="U23" s="1301" t="s">
        <v>2270</v>
      </c>
      <c r="V23" s="1299" t="s">
        <v>2275</v>
      </c>
      <c r="W23" s="1299" t="s">
        <v>2276</v>
      </c>
      <c r="X23" s="1296" t="s">
        <v>2277</v>
      </c>
      <c r="Y23" s="1296" t="s">
        <v>338</v>
      </c>
      <c r="Z23" s="1296" t="s">
        <v>682</v>
      </c>
      <c r="AA23" s="1296" t="s">
        <v>2278</v>
      </c>
      <c r="AB23" s="1301" t="s">
        <v>2270</v>
      </c>
    </row>
    <row r="24" spans="1:28" s="1273" customFormat="1" x14ac:dyDescent="0.25">
      <c r="A24" s="3240"/>
      <c r="B24" s="1296"/>
      <c r="C24" s="1296"/>
      <c r="D24" s="1297"/>
      <c r="E24" s="1296"/>
      <c r="F24" s="1296"/>
      <c r="G24" s="1298"/>
      <c r="H24" s="1298"/>
      <c r="I24" s="1298"/>
      <c r="J24" s="1296"/>
      <c r="K24" s="1299"/>
      <c r="L24" s="1296"/>
      <c r="M24" s="1296"/>
      <c r="N24" s="1296"/>
      <c r="O24" s="1296"/>
      <c r="P24" s="1296"/>
      <c r="Q24" s="1296"/>
      <c r="R24" s="1296"/>
      <c r="S24" s="1299"/>
      <c r="T24" s="1296"/>
      <c r="U24" s="1300"/>
      <c r="V24" s="1299"/>
      <c r="W24" s="1299"/>
      <c r="X24" s="1296"/>
      <c r="Y24" s="1299"/>
      <c r="Z24" s="1299"/>
      <c r="AA24" s="1299"/>
      <c r="AB24" s="1300"/>
    </row>
    <row r="25" spans="1:28" s="1273" customFormat="1" x14ac:dyDescent="0.25">
      <c r="A25" s="1311"/>
      <c r="B25" s="1311"/>
      <c r="C25" s="1311"/>
      <c r="D25" s="1312"/>
      <c r="E25" s="1311"/>
      <c r="F25" s="1311"/>
      <c r="G25" s="1311"/>
      <c r="H25" s="1311"/>
      <c r="I25" s="1311"/>
      <c r="J25" s="1311"/>
      <c r="K25" s="1311"/>
      <c r="L25" s="1311"/>
      <c r="M25" s="1311"/>
      <c r="N25" s="1311"/>
      <c r="O25" s="1311"/>
      <c r="P25" s="1311"/>
      <c r="Q25" s="1311"/>
      <c r="R25" s="1311"/>
      <c r="S25" s="1313"/>
      <c r="T25" s="1311"/>
      <c r="U25" s="1314"/>
      <c r="V25" s="1311"/>
      <c r="W25" s="1311"/>
      <c r="X25" s="1311"/>
      <c r="Y25" s="1311"/>
      <c r="Z25" s="1311"/>
      <c r="AA25" s="1311"/>
      <c r="AB25" s="1314"/>
    </row>
    <row r="26" spans="1:28" s="1273" customFormat="1" x14ac:dyDescent="0.25">
      <c r="A26" s="3241" t="s">
        <v>2284</v>
      </c>
      <c r="B26" s="1296" t="s">
        <v>7</v>
      </c>
      <c r="C26" s="1296" t="s">
        <v>2269</v>
      </c>
      <c r="D26" s="1296" t="s">
        <v>2270</v>
      </c>
      <c r="E26" s="1296" t="s">
        <v>1772</v>
      </c>
      <c r="F26" s="1296" t="s">
        <v>2271</v>
      </c>
      <c r="G26" s="1298" t="s">
        <v>297</v>
      </c>
      <c r="H26" s="1298" t="s">
        <v>1717</v>
      </c>
      <c r="I26" s="1298" t="s">
        <v>1738</v>
      </c>
      <c r="J26" s="1296" t="s">
        <v>2133</v>
      </c>
      <c r="K26" s="1299" t="s">
        <v>297</v>
      </c>
      <c r="L26" s="1296" t="s">
        <v>2272</v>
      </c>
      <c r="M26" s="1296" t="s">
        <v>2273</v>
      </c>
      <c r="N26" s="1296" t="s">
        <v>2109</v>
      </c>
      <c r="O26" s="1296" t="s">
        <v>297</v>
      </c>
      <c r="P26" s="1296" t="s">
        <v>2110</v>
      </c>
      <c r="Q26" s="1296" t="s">
        <v>1760</v>
      </c>
      <c r="R26" s="1296" t="s">
        <v>1895</v>
      </c>
      <c r="S26" s="1299" t="s">
        <v>2274</v>
      </c>
      <c r="T26" s="1296" t="s">
        <v>297</v>
      </c>
      <c r="U26" s="1301" t="s">
        <v>2270</v>
      </c>
      <c r="V26" s="1299" t="s">
        <v>2275</v>
      </c>
      <c r="W26" s="1299" t="s">
        <v>2276</v>
      </c>
      <c r="X26" s="1296" t="s">
        <v>2277</v>
      </c>
      <c r="Y26" s="1296" t="s">
        <v>338</v>
      </c>
      <c r="Z26" s="1296" t="s">
        <v>682</v>
      </c>
      <c r="AA26" s="1296" t="s">
        <v>2278</v>
      </c>
      <c r="AB26" s="1301" t="s">
        <v>2270</v>
      </c>
    </row>
    <row r="27" spans="1:28" s="1273" customFormat="1" x14ac:dyDescent="0.25">
      <c r="A27" s="3240"/>
      <c r="B27" s="1296"/>
      <c r="C27" s="1296"/>
      <c r="D27" s="1297"/>
      <c r="E27" s="1296"/>
      <c r="F27" s="1296"/>
      <c r="G27" s="1298"/>
      <c r="H27" s="1298"/>
      <c r="I27" s="1298"/>
      <c r="J27" s="1296"/>
      <c r="K27" s="1299"/>
      <c r="L27" s="1296"/>
      <c r="M27" s="1296"/>
      <c r="N27" s="1296"/>
      <c r="O27" s="1296"/>
      <c r="P27" s="1296"/>
      <c r="Q27" s="1296"/>
      <c r="R27" s="1296"/>
      <c r="S27" s="1299"/>
      <c r="T27" s="1296"/>
      <c r="U27" s="1300"/>
      <c r="V27" s="1299"/>
      <c r="W27" s="1299"/>
      <c r="X27" s="1296"/>
      <c r="Y27" s="1299"/>
      <c r="Z27" s="1299"/>
      <c r="AA27" s="1299"/>
      <c r="AB27" s="1300"/>
    </row>
    <row r="28" spans="1:28" s="1273" customFormat="1" x14ac:dyDescent="0.25">
      <c r="A28" s="1311"/>
      <c r="B28" s="1311"/>
      <c r="C28" s="1311"/>
      <c r="D28" s="1312"/>
      <c r="E28" s="1311"/>
      <c r="F28" s="1311"/>
      <c r="G28" s="1311"/>
      <c r="H28" s="1311"/>
      <c r="I28" s="1311"/>
      <c r="J28" s="1311"/>
      <c r="K28" s="1311"/>
      <c r="L28" s="1311"/>
      <c r="M28" s="1311"/>
      <c r="N28" s="1311"/>
      <c r="O28" s="1311"/>
      <c r="P28" s="1311"/>
      <c r="Q28" s="1311"/>
      <c r="R28" s="1311"/>
      <c r="S28" s="1313"/>
      <c r="T28" s="1311"/>
      <c r="U28" s="1314"/>
      <c r="V28" s="1311"/>
      <c r="W28" s="1311"/>
      <c r="X28" s="1311"/>
      <c r="Y28" s="1311"/>
      <c r="Z28" s="1311"/>
      <c r="AA28" s="1311"/>
      <c r="AB28" s="1314"/>
    </row>
    <row r="29" spans="1:28" s="1273" customFormat="1" x14ac:dyDescent="0.25">
      <c r="A29" s="3241" t="s">
        <v>2285</v>
      </c>
      <c r="B29" s="1296" t="s">
        <v>7</v>
      </c>
      <c r="C29" s="1296" t="s">
        <v>2269</v>
      </c>
      <c r="D29" s="1296" t="s">
        <v>2270</v>
      </c>
      <c r="E29" s="1296" t="s">
        <v>1772</v>
      </c>
      <c r="F29" s="1296" t="s">
        <v>2271</v>
      </c>
      <c r="G29" s="1298" t="s">
        <v>297</v>
      </c>
      <c r="H29" s="1298" t="s">
        <v>1717</v>
      </c>
      <c r="I29" s="1298" t="s">
        <v>1738</v>
      </c>
      <c r="J29" s="1296" t="s">
        <v>2133</v>
      </c>
      <c r="K29" s="1299" t="s">
        <v>297</v>
      </c>
      <c r="L29" s="1296" t="s">
        <v>2272</v>
      </c>
      <c r="M29" s="1296" t="s">
        <v>2273</v>
      </c>
      <c r="N29" s="1296" t="s">
        <v>2109</v>
      </c>
      <c r="O29" s="1296" t="s">
        <v>297</v>
      </c>
      <c r="P29" s="1296" t="s">
        <v>2110</v>
      </c>
      <c r="Q29" s="1296" t="s">
        <v>1760</v>
      </c>
      <c r="R29" s="1296" t="s">
        <v>1895</v>
      </c>
      <c r="S29" s="1299" t="s">
        <v>2274</v>
      </c>
      <c r="T29" s="1296" t="s">
        <v>297</v>
      </c>
      <c r="U29" s="1301" t="s">
        <v>2270</v>
      </c>
      <c r="V29" s="1299" t="s">
        <v>2275</v>
      </c>
      <c r="W29" s="1299" t="s">
        <v>2276</v>
      </c>
      <c r="X29" s="1296" t="s">
        <v>2277</v>
      </c>
      <c r="Y29" s="1296" t="s">
        <v>338</v>
      </c>
      <c r="Z29" s="1296" t="s">
        <v>682</v>
      </c>
      <c r="AA29" s="1296" t="s">
        <v>2278</v>
      </c>
      <c r="AB29" s="1301" t="s">
        <v>2270</v>
      </c>
    </row>
    <row r="30" spans="1:28" s="1273" customFormat="1" x14ac:dyDescent="0.25">
      <c r="A30" s="3240"/>
      <c r="B30" s="1296"/>
      <c r="C30" s="1296"/>
      <c r="D30" s="1297"/>
      <c r="E30" s="1296"/>
      <c r="F30" s="1296"/>
      <c r="G30" s="1298"/>
      <c r="H30" s="1298"/>
      <c r="I30" s="1298"/>
      <c r="J30" s="1296"/>
      <c r="K30" s="1299"/>
      <c r="L30" s="1296"/>
      <c r="M30" s="1296"/>
      <c r="N30" s="1296"/>
      <c r="O30" s="1296"/>
      <c r="P30" s="1296"/>
      <c r="Q30" s="1296"/>
      <c r="R30" s="1296"/>
      <c r="S30" s="1299"/>
      <c r="T30" s="1296"/>
      <c r="U30" s="1300"/>
      <c r="V30" s="1299"/>
      <c r="W30" s="1299"/>
      <c r="X30" s="1296"/>
      <c r="Y30" s="1299"/>
      <c r="Z30" s="1299"/>
      <c r="AA30" s="1299"/>
      <c r="AB30" s="1300"/>
    </row>
    <row r="31" spans="1:28" s="1273" customFormat="1" x14ac:dyDescent="0.25">
      <c r="A31" s="1316"/>
      <c r="B31" s="1311"/>
      <c r="C31" s="1311"/>
      <c r="D31" s="1312"/>
      <c r="E31" s="1311"/>
      <c r="F31" s="1311"/>
      <c r="G31" s="1311"/>
      <c r="H31" s="1311"/>
      <c r="I31" s="1311"/>
      <c r="J31" s="1311"/>
      <c r="K31" s="1311"/>
      <c r="L31" s="1311"/>
      <c r="M31" s="1311"/>
      <c r="N31" s="1311"/>
      <c r="O31" s="1311"/>
      <c r="P31" s="1311"/>
      <c r="Q31" s="1311"/>
      <c r="R31" s="1311"/>
      <c r="S31" s="1313"/>
      <c r="T31" s="1311"/>
      <c r="U31" s="1314"/>
      <c r="V31" s="1311"/>
      <c r="W31" s="1311"/>
      <c r="X31" s="1311"/>
      <c r="Y31" s="1311"/>
      <c r="Z31" s="1311"/>
      <c r="AA31" s="1311"/>
      <c r="AB31" s="1314"/>
    </row>
    <row r="32" spans="1:28" s="1273" customFormat="1" x14ac:dyDescent="0.25">
      <c r="A32" s="3241" t="s">
        <v>2286</v>
      </c>
      <c r="B32" s="1296" t="s">
        <v>7</v>
      </c>
      <c r="C32" s="1296" t="s">
        <v>2269</v>
      </c>
      <c r="D32" s="1296" t="s">
        <v>2270</v>
      </c>
      <c r="E32" s="1296" t="s">
        <v>1772</v>
      </c>
      <c r="F32" s="1296" t="s">
        <v>2271</v>
      </c>
      <c r="G32" s="1298" t="s">
        <v>297</v>
      </c>
      <c r="H32" s="1298" t="s">
        <v>1717</v>
      </c>
      <c r="I32" s="1298" t="s">
        <v>1738</v>
      </c>
      <c r="J32" s="1296" t="s">
        <v>2133</v>
      </c>
      <c r="K32" s="1299" t="s">
        <v>297</v>
      </c>
      <c r="L32" s="1296" t="s">
        <v>2272</v>
      </c>
      <c r="M32" s="1296" t="s">
        <v>2273</v>
      </c>
      <c r="N32" s="1296" t="s">
        <v>2109</v>
      </c>
      <c r="O32" s="1296" t="s">
        <v>297</v>
      </c>
      <c r="P32" s="1296" t="s">
        <v>2110</v>
      </c>
      <c r="Q32" s="1296" t="s">
        <v>1760</v>
      </c>
      <c r="R32" s="1296" t="s">
        <v>1895</v>
      </c>
      <c r="S32" s="1299" t="s">
        <v>2274</v>
      </c>
      <c r="T32" s="1296" t="s">
        <v>297</v>
      </c>
      <c r="U32" s="1301" t="s">
        <v>2270</v>
      </c>
      <c r="V32" s="1299" t="s">
        <v>2275</v>
      </c>
      <c r="W32" s="1299" t="s">
        <v>2276</v>
      </c>
      <c r="X32" s="1296" t="s">
        <v>2277</v>
      </c>
      <c r="Y32" s="1296" t="s">
        <v>338</v>
      </c>
      <c r="Z32" s="1296" t="s">
        <v>682</v>
      </c>
      <c r="AA32" s="1296" t="s">
        <v>2278</v>
      </c>
      <c r="AB32" s="1301" t="s">
        <v>2270</v>
      </c>
    </row>
    <row r="33" spans="1:28" s="1273" customFormat="1" x14ac:dyDescent="0.25">
      <c r="A33" s="3251"/>
      <c r="B33" s="1317"/>
      <c r="C33" s="1317"/>
      <c r="D33" s="1318"/>
      <c r="E33" s="1317"/>
      <c r="F33" s="1317"/>
      <c r="G33" s="1319"/>
      <c r="H33" s="1319"/>
      <c r="I33" s="1319"/>
      <c r="J33" s="1317"/>
      <c r="K33" s="1320"/>
      <c r="L33" s="1317"/>
      <c r="M33" s="1317"/>
      <c r="N33" s="1317"/>
      <c r="O33" s="1317"/>
      <c r="P33" s="1317"/>
      <c r="Q33" s="1317"/>
      <c r="R33" s="1317"/>
      <c r="S33" s="1320"/>
      <c r="T33" s="1317"/>
      <c r="U33" s="1321"/>
      <c r="V33" s="1320"/>
      <c r="W33" s="1320"/>
      <c r="X33" s="1317"/>
      <c r="Y33" s="1320"/>
      <c r="Z33" s="1320"/>
      <c r="AA33" s="1320"/>
      <c r="AB33" s="1321"/>
    </row>
    <row r="34" spans="1:28" s="1273" customFormat="1" x14ac:dyDescent="0.25">
      <c r="A34" s="3254" t="s">
        <v>2322</v>
      </c>
      <c r="B34" s="1296"/>
      <c r="C34" s="1296"/>
      <c r="D34" s="1297"/>
      <c r="E34" s="1296"/>
      <c r="F34" s="1296"/>
      <c r="G34" s="1296"/>
      <c r="H34" s="1296"/>
      <c r="I34" s="1296"/>
      <c r="J34" s="1296"/>
      <c r="K34" s="1296"/>
      <c r="L34" s="1296"/>
      <c r="M34" s="1296"/>
      <c r="N34" s="1296"/>
      <c r="O34" s="1296"/>
      <c r="P34" s="1296"/>
      <c r="Q34" s="1296"/>
      <c r="R34" s="1296"/>
      <c r="S34" s="1296"/>
      <c r="T34" s="1296"/>
      <c r="U34" s="1300"/>
      <c r="V34" s="1296"/>
      <c r="W34" s="1296"/>
      <c r="X34" s="1296"/>
      <c r="Y34" s="1296"/>
      <c r="Z34" s="1296"/>
      <c r="AA34" s="1296"/>
      <c r="AB34" s="1301"/>
    </row>
    <row r="35" spans="1:28" s="1273" customFormat="1" x14ac:dyDescent="0.25">
      <c r="A35" s="3255"/>
      <c r="B35" s="1296"/>
      <c r="C35" s="1296"/>
      <c r="D35" s="1297"/>
      <c r="E35" s="1296"/>
      <c r="F35" s="1296"/>
      <c r="G35" s="1296"/>
      <c r="H35" s="1296"/>
      <c r="I35" s="1296"/>
      <c r="J35" s="1296"/>
      <c r="K35" s="1296"/>
      <c r="L35" s="1296"/>
      <c r="M35" s="1296"/>
      <c r="N35" s="1296"/>
      <c r="O35" s="1296"/>
      <c r="P35" s="1296"/>
      <c r="Q35" s="1296"/>
      <c r="R35" s="1296"/>
      <c r="S35" s="1296"/>
      <c r="T35" s="1296"/>
      <c r="U35" s="1300"/>
      <c r="V35" s="1296"/>
      <c r="W35" s="1296"/>
      <c r="X35" s="1296"/>
      <c r="Y35" s="1296"/>
      <c r="Z35" s="1296"/>
      <c r="AA35" s="1296"/>
      <c r="AB35" s="1301"/>
    </row>
    <row r="36" spans="1:28" s="1273" customFormat="1" x14ac:dyDescent="0.25">
      <c r="A36" s="1311"/>
      <c r="B36" s="1311"/>
      <c r="C36" s="1311"/>
      <c r="D36" s="1312"/>
      <c r="E36" s="1311"/>
      <c r="F36" s="1311"/>
      <c r="G36" s="1311"/>
      <c r="H36" s="1311"/>
      <c r="I36" s="1311"/>
      <c r="J36" s="1311"/>
      <c r="K36" s="1311"/>
      <c r="L36" s="1311"/>
      <c r="M36" s="1311"/>
      <c r="N36" s="1311"/>
      <c r="O36" s="1311"/>
      <c r="P36" s="1311"/>
      <c r="Q36" s="1311"/>
      <c r="R36" s="1311"/>
      <c r="S36" s="1311"/>
      <c r="T36" s="1311"/>
      <c r="U36" s="1314"/>
      <c r="V36" s="1311"/>
      <c r="W36" s="1311"/>
      <c r="X36" s="1311"/>
      <c r="Y36" s="1311"/>
      <c r="Z36" s="1311"/>
      <c r="AA36" s="1311"/>
      <c r="AB36" s="1315"/>
    </row>
    <row r="37" spans="1:28" s="1273" customFormat="1" x14ac:dyDescent="0.25">
      <c r="A37" s="3254" t="s">
        <v>2323</v>
      </c>
      <c r="B37" s="1296" t="s">
        <v>2324</v>
      </c>
      <c r="C37" s="1296" t="s">
        <v>2269</v>
      </c>
      <c r="D37" s="1297">
        <v>6750000</v>
      </c>
      <c r="E37" s="1296" t="s">
        <v>1772</v>
      </c>
      <c r="F37" s="1296" t="s">
        <v>2088</v>
      </c>
      <c r="G37" s="1296" t="s">
        <v>297</v>
      </c>
      <c r="H37" s="1296" t="s">
        <v>1717</v>
      </c>
      <c r="I37" s="1296" t="s">
        <v>1943</v>
      </c>
      <c r="J37" s="1296" t="s">
        <v>1030</v>
      </c>
      <c r="K37" s="1296" t="s">
        <v>297</v>
      </c>
      <c r="L37" s="1296" t="s">
        <v>1944</v>
      </c>
      <c r="M37" s="1296" t="s">
        <v>2109</v>
      </c>
      <c r="N37" s="1296" t="s">
        <v>2325</v>
      </c>
      <c r="O37" s="1296" t="s">
        <v>297</v>
      </c>
      <c r="P37" s="1296" t="s">
        <v>1894</v>
      </c>
      <c r="Q37" s="1296" t="s">
        <v>1906</v>
      </c>
      <c r="R37" s="1296" t="s">
        <v>1907</v>
      </c>
      <c r="S37" s="1296" t="s">
        <v>1908</v>
      </c>
      <c r="T37" s="1296" t="s">
        <v>297</v>
      </c>
      <c r="U37" s="1300">
        <v>6750000</v>
      </c>
      <c r="V37" s="1296" t="s">
        <v>2326</v>
      </c>
      <c r="W37" s="1296" t="s">
        <v>1908</v>
      </c>
      <c r="X37" s="1296" t="s">
        <v>2327</v>
      </c>
      <c r="Y37" s="1296" t="s">
        <v>338</v>
      </c>
      <c r="Z37" s="1296" t="s">
        <v>2328</v>
      </c>
      <c r="AA37" s="1296" t="s">
        <v>2329</v>
      </c>
      <c r="AB37" s="1300">
        <v>6750000</v>
      </c>
    </row>
    <row r="38" spans="1:28" s="1273" customFormat="1" x14ac:dyDescent="0.25">
      <c r="A38" s="3255"/>
      <c r="B38" s="1296"/>
      <c r="C38" s="1296"/>
      <c r="D38" s="1297"/>
      <c r="E38" s="1296"/>
      <c r="F38" s="1296"/>
      <c r="G38" s="1296"/>
      <c r="H38" s="1296"/>
      <c r="I38" s="1296"/>
      <c r="J38" s="1296"/>
      <c r="K38" s="1296"/>
      <c r="L38" s="1296"/>
      <c r="M38" s="1296"/>
      <c r="N38" s="1296"/>
      <c r="O38" s="1296"/>
      <c r="P38" s="1296"/>
      <c r="Q38" s="1296"/>
      <c r="R38" s="1296"/>
      <c r="S38" s="1296"/>
      <c r="T38" s="1296"/>
      <c r="U38" s="1300"/>
      <c r="V38" s="1296"/>
      <c r="W38" s="1296"/>
      <c r="X38" s="1296"/>
      <c r="Y38" s="1296"/>
      <c r="Z38" s="1296"/>
      <c r="AA38" s="1296"/>
      <c r="AB38" s="1300"/>
    </row>
    <row r="39" spans="1:28" s="1273" customFormat="1" x14ac:dyDescent="0.25">
      <c r="A39" s="1311"/>
      <c r="B39" s="1311"/>
      <c r="C39" s="1311"/>
      <c r="D39" s="1312"/>
      <c r="E39" s="1311"/>
      <c r="F39" s="1311"/>
      <c r="G39" s="1311"/>
      <c r="H39" s="1311"/>
      <c r="I39" s="1311"/>
      <c r="J39" s="1311"/>
      <c r="K39" s="1311"/>
      <c r="L39" s="1311"/>
      <c r="M39" s="1311"/>
      <c r="N39" s="1311"/>
      <c r="O39" s="1311"/>
      <c r="P39" s="1311"/>
      <c r="Q39" s="1311"/>
      <c r="R39" s="1311"/>
      <c r="S39" s="1311"/>
      <c r="T39" s="1311"/>
      <c r="U39" s="1314"/>
      <c r="V39" s="1311"/>
      <c r="W39" s="1311"/>
      <c r="X39" s="1311"/>
      <c r="Y39" s="1311"/>
      <c r="Z39" s="1311"/>
      <c r="AA39" s="1311"/>
      <c r="AB39" s="1314"/>
    </row>
    <row r="40" spans="1:28" s="1273" customFormat="1" x14ac:dyDescent="0.25">
      <c r="A40" s="3241" t="s">
        <v>2330</v>
      </c>
      <c r="B40" s="1296" t="s">
        <v>2324</v>
      </c>
      <c r="C40" s="1296" t="s">
        <v>2269</v>
      </c>
      <c r="D40" s="1297">
        <v>6750000</v>
      </c>
      <c r="E40" s="1296" t="s">
        <v>1772</v>
      </c>
      <c r="F40" s="1296" t="s">
        <v>2088</v>
      </c>
      <c r="G40" s="1298" t="s">
        <v>297</v>
      </c>
      <c r="H40" s="1298" t="s">
        <v>1717</v>
      </c>
      <c r="I40" s="1298" t="s">
        <v>1943</v>
      </c>
      <c r="J40" s="1296" t="s">
        <v>1030</v>
      </c>
      <c r="K40" s="1299" t="s">
        <v>297</v>
      </c>
      <c r="L40" s="1296" t="s">
        <v>1944</v>
      </c>
      <c r="M40" s="1296" t="s">
        <v>2109</v>
      </c>
      <c r="N40" s="1296" t="s">
        <v>2325</v>
      </c>
      <c r="O40" s="1296" t="s">
        <v>297</v>
      </c>
      <c r="P40" s="1296" t="s">
        <v>1894</v>
      </c>
      <c r="Q40" s="1296" t="s">
        <v>1906</v>
      </c>
      <c r="R40" s="1296" t="s">
        <v>1907</v>
      </c>
      <c r="S40" s="1299" t="s">
        <v>1908</v>
      </c>
      <c r="T40" s="1296" t="s">
        <v>297</v>
      </c>
      <c r="U40" s="1300">
        <v>6750000</v>
      </c>
      <c r="V40" s="1299" t="s">
        <v>2326</v>
      </c>
      <c r="W40" s="1299" t="s">
        <v>1908</v>
      </c>
      <c r="X40" s="1296" t="s">
        <v>2327</v>
      </c>
      <c r="Y40" s="1296" t="s">
        <v>338</v>
      </c>
      <c r="Z40" s="1296" t="s">
        <v>2328</v>
      </c>
      <c r="AA40" s="1296" t="s">
        <v>2329</v>
      </c>
      <c r="AB40" s="1300">
        <v>6750000</v>
      </c>
    </row>
    <row r="41" spans="1:28" s="1273" customFormat="1" x14ac:dyDescent="0.25">
      <c r="A41" s="3240"/>
      <c r="B41" s="1296"/>
      <c r="C41" s="1296"/>
      <c r="D41" s="1297"/>
      <c r="E41" s="1296"/>
      <c r="F41" s="1296"/>
      <c r="G41" s="1298"/>
      <c r="H41" s="1298"/>
      <c r="I41" s="1298"/>
      <c r="J41" s="1296"/>
      <c r="K41" s="1299"/>
      <c r="L41" s="1296"/>
      <c r="M41" s="1296"/>
      <c r="N41" s="1296"/>
      <c r="O41" s="1296"/>
      <c r="P41" s="1296"/>
      <c r="Q41" s="1296"/>
      <c r="R41" s="1296"/>
      <c r="S41" s="1299"/>
      <c r="T41" s="1296"/>
      <c r="U41" s="1300"/>
      <c r="V41" s="1299"/>
      <c r="W41" s="1299"/>
      <c r="X41" s="1296"/>
      <c r="Y41" s="1299"/>
      <c r="Z41" s="1299"/>
      <c r="AA41" s="1299"/>
      <c r="AB41" s="1300"/>
    </row>
    <row r="42" spans="1:28" s="1273" customFormat="1" x14ac:dyDescent="0.25">
      <c r="A42" s="1311"/>
      <c r="B42" s="1311"/>
      <c r="C42" s="1311"/>
      <c r="D42" s="1312"/>
      <c r="E42" s="1311"/>
      <c r="F42" s="1311"/>
      <c r="G42" s="1311"/>
      <c r="H42" s="1311"/>
      <c r="I42" s="1311"/>
      <c r="J42" s="1311"/>
      <c r="K42" s="1311"/>
      <c r="L42" s="1311"/>
      <c r="M42" s="1311"/>
      <c r="N42" s="1311"/>
      <c r="O42" s="1311"/>
      <c r="P42" s="1311"/>
      <c r="Q42" s="1311"/>
      <c r="R42" s="1311"/>
      <c r="S42" s="1313"/>
      <c r="T42" s="1311"/>
      <c r="U42" s="1314"/>
      <c r="V42" s="1311"/>
      <c r="W42" s="1311"/>
      <c r="X42" s="1311"/>
      <c r="Y42" s="1311"/>
      <c r="Z42" s="1311"/>
      <c r="AA42" s="1311"/>
      <c r="AB42" s="1314"/>
    </row>
    <row r="43" spans="1:28" s="1273" customFormat="1" x14ac:dyDescent="0.25">
      <c r="A43" s="3241" t="s">
        <v>2331</v>
      </c>
      <c r="B43" s="1296" t="s">
        <v>2324</v>
      </c>
      <c r="C43" s="1296" t="s">
        <v>2269</v>
      </c>
      <c r="D43" s="1297">
        <v>6750000</v>
      </c>
      <c r="E43" s="1296" t="s">
        <v>1772</v>
      </c>
      <c r="F43" s="1296" t="s">
        <v>2088</v>
      </c>
      <c r="G43" s="1298" t="s">
        <v>297</v>
      </c>
      <c r="H43" s="1298" t="s">
        <v>1717</v>
      </c>
      <c r="I43" s="1298" t="s">
        <v>1943</v>
      </c>
      <c r="J43" s="1296" t="s">
        <v>1030</v>
      </c>
      <c r="K43" s="1299" t="s">
        <v>297</v>
      </c>
      <c r="L43" s="1296" t="s">
        <v>1944</v>
      </c>
      <c r="M43" s="1296" t="s">
        <v>2109</v>
      </c>
      <c r="N43" s="1296" t="s">
        <v>2325</v>
      </c>
      <c r="O43" s="1296" t="s">
        <v>297</v>
      </c>
      <c r="P43" s="1296" t="s">
        <v>1894</v>
      </c>
      <c r="Q43" s="1296" t="s">
        <v>1906</v>
      </c>
      <c r="R43" s="1296" t="s">
        <v>1907</v>
      </c>
      <c r="S43" s="1299" t="s">
        <v>1908</v>
      </c>
      <c r="T43" s="1296" t="s">
        <v>297</v>
      </c>
      <c r="U43" s="1300">
        <v>6750000</v>
      </c>
      <c r="V43" s="1299" t="s">
        <v>2326</v>
      </c>
      <c r="W43" s="1299" t="s">
        <v>1908</v>
      </c>
      <c r="X43" s="1296" t="s">
        <v>2327</v>
      </c>
      <c r="Y43" s="1296" t="s">
        <v>338</v>
      </c>
      <c r="Z43" s="1296" t="s">
        <v>2328</v>
      </c>
      <c r="AA43" s="1296" t="s">
        <v>2329</v>
      </c>
      <c r="AB43" s="1300">
        <v>6750000</v>
      </c>
    </row>
    <row r="44" spans="1:28" s="1273" customFormat="1" x14ac:dyDescent="0.25">
      <c r="A44" s="3240"/>
      <c r="B44" s="1296"/>
      <c r="C44" s="1296"/>
      <c r="D44" s="1297"/>
      <c r="E44" s="1296"/>
      <c r="F44" s="1296"/>
      <c r="G44" s="1298"/>
      <c r="H44" s="1298"/>
      <c r="I44" s="1298"/>
      <c r="J44" s="1296"/>
      <c r="K44" s="1299"/>
      <c r="L44" s="1296"/>
      <c r="M44" s="1296"/>
      <c r="N44" s="1296"/>
      <c r="O44" s="1296"/>
      <c r="P44" s="1296"/>
      <c r="Q44" s="1296"/>
      <c r="R44" s="1296"/>
      <c r="S44" s="1299"/>
      <c r="T44" s="1296"/>
      <c r="U44" s="1300"/>
      <c r="V44" s="1299"/>
      <c r="W44" s="1299"/>
      <c r="X44" s="1296"/>
      <c r="Y44" s="1299"/>
      <c r="Z44" s="1299"/>
      <c r="AA44" s="1299"/>
      <c r="AB44" s="1300"/>
    </row>
    <row r="45" spans="1:28" s="1273" customFormat="1" x14ac:dyDescent="0.25">
      <c r="A45" s="1311"/>
      <c r="B45" s="1311"/>
      <c r="C45" s="1311"/>
      <c r="D45" s="1312"/>
      <c r="E45" s="1311"/>
      <c r="F45" s="1311"/>
      <c r="G45" s="1311"/>
      <c r="H45" s="1311"/>
      <c r="I45" s="1311"/>
      <c r="J45" s="1311"/>
      <c r="K45" s="1311"/>
      <c r="L45" s="1311"/>
      <c r="M45" s="1311"/>
      <c r="N45" s="1311"/>
      <c r="O45" s="1311"/>
      <c r="P45" s="1311"/>
      <c r="Q45" s="1311"/>
      <c r="R45" s="1311"/>
      <c r="S45" s="1313"/>
      <c r="T45" s="1311"/>
      <c r="U45" s="1314"/>
      <c r="V45" s="1311"/>
      <c r="W45" s="1311"/>
      <c r="X45" s="1311"/>
      <c r="Y45" s="1311"/>
      <c r="Z45" s="1311"/>
      <c r="AA45" s="1311"/>
      <c r="AB45" s="1314"/>
    </row>
    <row r="46" spans="1:28" s="1273" customFormat="1" x14ac:dyDescent="0.25">
      <c r="A46" s="3241" t="s">
        <v>2332</v>
      </c>
      <c r="B46" s="1296" t="s">
        <v>2324</v>
      </c>
      <c r="C46" s="1296" t="s">
        <v>2269</v>
      </c>
      <c r="D46" s="1297">
        <v>6750000</v>
      </c>
      <c r="E46" s="1296" t="s">
        <v>1772</v>
      </c>
      <c r="F46" s="1296" t="s">
        <v>2088</v>
      </c>
      <c r="G46" s="1298" t="s">
        <v>297</v>
      </c>
      <c r="H46" s="1298" t="s">
        <v>1717</v>
      </c>
      <c r="I46" s="1298" t="s">
        <v>1943</v>
      </c>
      <c r="J46" s="1296" t="s">
        <v>1030</v>
      </c>
      <c r="K46" s="1299" t="s">
        <v>297</v>
      </c>
      <c r="L46" s="1296" t="s">
        <v>1944</v>
      </c>
      <c r="M46" s="1296" t="s">
        <v>2109</v>
      </c>
      <c r="N46" s="1296" t="s">
        <v>2325</v>
      </c>
      <c r="O46" s="1296" t="s">
        <v>297</v>
      </c>
      <c r="P46" s="1296" t="s">
        <v>1894</v>
      </c>
      <c r="Q46" s="1296" t="s">
        <v>1906</v>
      </c>
      <c r="R46" s="1296" t="s">
        <v>1907</v>
      </c>
      <c r="S46" s="1299" t="s">
        <v>1908</v>
      </c>
      <c r="T46" s="1296" t="s">
        <v>297</v>
      </c>
      <c r="U46" s="1300">
        <v>6750000</v>
      </c>
      <c r="V46" s="1299" t="s">
        <v>2326</v>
      </c>
      <c r="W46" s="1299" t="s">
        <v>1908</v>
      </c>
      <c r="X46" s="1296" t="s">
        <v>2327</v>
      </c>
      <c r="Y46" s="1296" t="s">
        <v>338</v>
      </c>
      <c r="Z46" s="1296" t="s">
        <v>2328</v>
      </c>
      <c r="AA46" s="1296" t="s">
        <v>2329</v>
      </c>
      <c r="AB46" s="1300">
        <v>6750000</v>
      </c>
    </row>
    <row r="47" spans="1:28" s="1273" customFormat="1" x14ac:dyDescent="0.25">
      <c r="A47" s="3240"/>
      <c r="B47" s="1296"/>
      <c r="C47" s="1296"/>
      <c r="D47" s="1297"/>
      <c r="E47" s="1296"/>
      <c r="F47" s="1296"/>
      <c r="G47" s="1298"/>
      <c r="H47" s="1298"/>
      <c r="I47" s="1298"/>
      <c r="J47" s="1296"/>
      <c r="K47" s="1299"/>
      <c r="L47" s="1296"/>
      <c r="M47" s="1296"/>
      <c r="N47" s="1296"/>
      <c r="O47" s="1296"/>
      <c r="P47" s="1296"/>
      <c r="Q47" s="1296"/>
      <c r="R47" s="1296"/>
      <c r="S47" s="1299"/>
      <c r="T47" s="1296"/>
      <c r="U47" s="1300"/>
      <c r="V47" s="1299"/>
      <c r="W47" s="1299"/>
      <c r="X47" s="1296"/>
      <c r="Y47" s="1299"/>
      <c r="Z47" s="1299"/>
      <c r="AA47" s="1299"/>
      <c r="AB47" s="1300"/>
    </row>
    <row r="48" spans="1:28" s="1273" customFormat="1" x14ac:dyDescent="0.25">
      <c r="A48" s="1311"/>
      <c r="B48" s="1311"/>
      <c r="C48" s="1311"/>
      <c r="D48" s="1312"/>
      <c r="E48" s="1311"/>
      <c r="F48" s="1311"/>
      <c r="G48" s="1311"/>
      <c r="H48" s="1311"/>
      <c r="I48" s="1311"/>
      <c r="J48" s="1311"/>
      <c r="K48" s="1311"/>
      <c r="L48" s="1311"/>
      <c r="M48" s="1311"/>
      <c r="N48" s="1311"/>
      <c r="O48" s="1311"/>
      <c r="P48" s="1311"/>
      <c r="Q48" s="1311"/>
      <c r="R48" s="1311"/>
      <c r="S48" s="1313"/>
      <c r="T48" s="1311"/>
      <c r="U48" s="1314"/>
      <c r="V48" s="1311"/>
      <c r="W48" s="1311"/>
      <c r="X48" s="1311"/>
      <c r="Y48" s="1311"/>
      <c r="Z48" s="1311"/>
      <c r="AA48" s="1311"/>
      <c r="AB48" s="1314"/>
    </row>
    <row r="49" spans="1:28" s="1273" customFormat="1" x14ac:dyDescent="0.25">
      <c r="A49" s="3241" t="s">
        <v>2333</v>
      </c>
      <c r="B49" s="1296" t="s">
        <v>2324</v>
      </c>
      <c r="C49" s="1296" t="s">
        <v>2269</v>
      </c>
      <c r="D49" s="1297">
        <v>6750000</v>
      </c>
      <c r="E49" s="1296" t="s">
        <v>1772</v>
      </c>
      <c r="F49" s="1296" t="s">
        <v>2088</v>
      </c>
      <c r="G49" s="1298" t="s">
        <v>297</v>
      </c>
      <c r="H49" s="1298" t="s">
        <v>1717</v>
      </c>
      <c r="I49" s="1298" t="s">
        <v>1943</v>
      </c>
      <c r="J49" s="1296" t="s">
        <v>1030</v>
      </c>
      <c r="K49" s="1299" t="s">
        <v>297</v>
      </c>
      <c r="L49" s="1296" t="s">
        <v>1944</v>
      </c>
      <c r="M49" s="1296" t="s">
        <v>2109</v>
      </c>
      <c r="N49" s="1296" t="s">
        <v>2325</v>
      </c>
      <c r="O49" s="1296" t="s">
        <v>297</v>
      </c>
      <c r="P49" s="1296" t="s">
        <v>1894</v>
      </c>
      <c r="Q49" s="1296" t="s">
        <v>1906</v>
      </c>
      <c r="R49" s="1296" t="s">
        <v>1907</v>
      </c>
      <c r="S49" s="1299" t="s">
        <v>1908</v>
      </c>
      <c r="T49" s="1296" t="s">
        <v>297</v>
      </c>
      <c r="U49" s="1300">
        <v>6750000</v>
      </c>
      <c r="V49" s="1299" t="s">
        <v>2326</v>
      </c>
      <c r="W49" s="1299" t="s">
        <v>1908</v>
      </c>
      <c r="X49" s="1296" t="s">
        <v>2327</v>
      </c>
      <c r="Y49" s="1296" t="s">
        <v>338</v>
      </c>
      <c r="Z49" s="1296" t="s">
        <v>2328</v>
      </c>
      <c r="AA49" s="1296" t="s">
        <v>2329</v>
      </c>
      <c r="AB49" s="1300">
        <v>6750000</v>
      </c>
    </row>
    <row r="50" spans="1:28" s="1273" customFormat="1" x14ac:dyDescent="0.25">
      <c r="A50" s="3240"/>
      <c r="B50" s="1296"/>
      <c r="C50" s="1296"/>
      <c r="D50" s="1297"/>
      <c r="E50" s="1296"/>
      <c r="F50" s="1296"/>
      <c r="G50" s="1298"/>
      <c r="H50" s="1298"/>
      <c r="I50" s="1298"/>
      <c r="J50" s="1296"/>
      <c r="K50" s="1299"/>
      <c r="L50" s="1296"/>
      <c r="M50" s="1296"/>
      <c r="N50" s="1296"/>
      <c r="O50" s="1296"/>
      <c r="P50" s="1296"/>
      <c r="Q50" s="1296"/>
      <c r="R50" s="1296"/>
      <c r="S50" s="1299"/>
      <c r="T50" s="1296"/>
      <c r="U50" s="1300"/>
      <c r="V50" s="1299"/>
      <c r="W50" s="1299"/>
      <c r="X50" s="1296"/>
      <c r="Y50" s="1299"/>
      <c r="Z50" s="1299"/>
      <c r="AA50" s="1299"/>
      <c r="AB50" s="1300"/>
    </row>
    <row r="51" spans="1:28" s="1273" customFormat="1" x14ac:dyDescent="0.25">
      <c r="A51" s="1311"/>
      <c r="B51" s="1311"/>
      <c r="C51" s="1311"/>
      <c r="D51" s="1312"/>
      <c r="E51" s="1311"/>
      <c r="F51" s="1311"/>
      <c r="G51" s="1311"/>
      <c r="H51" s="1311"/>
      <c r="I51" s="1311"/>
      <c r="J51" s="1311"/>
      <c r="K51" s="1311"/>
      <c r="L51" s="1311"/>
      <c r="M51" s="1311"/>
      <c r="N51" s="1311"/>
      <c r="O51" s="1311"/>
      <c r="P51" s="1311"/>
      <c r="Q51" s="1311"/>
      <c r="R51" s="1311"/>
      <c r="S51" s="1313"/>
      <c r="T51" s="1311"/>
      <c r="U51" s="1314"/>
      <c r="V51" s="1311"/>
      <c r="W51" s="1311"/>
      <c r="X51" s="1311"/>
      <c r="Y51" s="1311"/>
      <c r="Z51" s="1311"/>
      <c r="AA51" s="1311"/>
      <c r="AB51" s="1314"/>
    </row>
    <row r="52" spans="1:28" s="1273" customFormat="1" x14ac:dyDescent="0.25">
      <c r="A52" s="3241" t="s">
        <v>2334</v>
      </c>
      <c r="B52" s="1296" t="s">
        <v>2324</v>
      </c>
      <c r="C52" s="1296" t="s">
        <v>2269</v>
      </c>
      <c r="D52" s="1297">
        <v>7635142.29</v>
      </c>
      <c r="E52" s="1296" t="s">
        <v>1772</v>
      </c>
      <c r="F52" s="1296" t="s">
        <v>2088</v>
      </c>
      <c r="G52" s="1298" t="s">
        <v>297</v>
      </c>
      <c r="H52" s="1298" t="s">
        <v>1717</v>
      </c>
      <c r="I52" s="1298" t="s">
        <v>1943</v>
      </c>
      <c r="J52" s="1296" t="s">
        <v>1030</v>
      </c>
      <c r="K52" s="1299" t="s">
        <v>297</v>
      </c>
      <c r="L52" s="1296" t="s">
        <v>1944</v>
      </c>
      <c r="M52" s="1296" t="s">
        <v>2109</v>
      </c>
      <c r="N52" s="1296" t="s">
        <v>2325</v>
      </c>
      <c r="O52" s="1296" t="s">
        <v>297</v>
      </c>
      <c r="P52" s="1296" t="s">
        <v>1894</v>
      </c>
      <c r="Q52" s="1296" t="s">
        <v>1906</v>
      </c>
      <c r="R52" s="1296" t="s">
        <v>1907</v>
      </c>
      <c r="S52" s="1299" t="s">
        <v>1908</v>
      </c>
      <c r="T52" s="1296" t="s">
        <v>297</v>
      </c>
      <c r="U52" s="1300">
        <v>7635142.29</v>
      </c>
      <c r="V52" s="1299" t="s">
        <v>2326</v>
      </c>
      <c r="W52" s="1299" t="s">
        <v>1908</v>
      </c>
      <c r="X52" s="1296" t="s">
        <v>2327</v>
      </c>
      <c r="Y52" s="1296" t="s">
        <v>338</v>
      </c>
      <c r="Z52" s="1296" t="s">
        <v>2328</v>
      </c>
      <c r="AA52" s="1296" t="s">
        <v>2329</v>
      </c>
      <c r="AB52" s="1300">
        <v>7635142.29</v>
      </c>
    </row>
    <row r="53" spans="1:28" s="1273" customFormat="1" x14ac:dyDescent="0.25">
      <c r="A53" s="3240"/>
      <c r="B53" s="1296"/>
      <c r="C53" s="1296"/>
      <c r="D53" s="1297"/>
      <c r="E53" s="1296"/>
      <c r="F53" s="1296"/>
      <c r="G53" s="1298"/>
      <c r="H53" s="1298"/>
      <c r="I53" s="1298"/>
      <c r="J53" s="1296"/>
      <c r="K53" s="1299"/>
      <c r="L53" s="1296"/>
      <c r="M53" s="1296"/>
      <c r="N53" s="1296"/>
      <c r="O53" s="1296"/>
      <c r="P53" s="1296"/>
      <c r="Q53" s="1296"/>
      <c r="R53" s="1296"/>
      <c r="S53" s="1299"/>
      <c r="T53" s="1296"/>
      <c r="U53" s="1300"/>
      <c r="V53" s="1299"/>
      <c r="W53" s="1299"/>
      <c r="X53" s="1296"/>
      <c r="Y53" s="1299"/>
      <c r="Z53" s="1299"/>
      <c r="AA53" s="1299"/>
      <c r="AB53" s="1300"/>
    </row>
    <row r="54" spans="1:28" s="1273" customFormat="1" x14ac:dyDescent="0.25">
      <c r="A54" s="1311"/>
      <c r="B54" s="1311"/>
      <c r="C54" s="1311"/>
      <c r="D54" s="1312"/>
      <c r="E54" s="1311"/>
      <c r="F54" s="1311"/>
      <c r="G54" s="1311"/>
      <c r="H54" s="1311"/>
      <c r="I54" s="1311"/>
      <c r="J54" s="1311"/>
      <c r="K54" s="1311"/>
      <c r="L54" s="1311"/>
      <c r="M54" s="1311"/>
      <c r="N54" s="1311"/>
      <c r="O54" s="1311"/>
      <c r="P54" s="1311"/>
      <c r="Q54" s="1311"/>
      <c r="R54" s="1311"/>
      <c r="S54" s="1313"/>
      <c r="T54" s="1311"/>
      <c r="U54" s="1314"/>
      <c r="V54" s="1311"/>
      <c r="W54" s="1311"/>
      <c r="X54" s="1311"/>
      <c r="Y54" s="1311"/>
      <c r="Z54" s="1311"/>
      <c r="AA54" s="1311"/>
      <c r="AB54" s="1314"/>
    </row>
    <row r="55" spans="1:28" s="1273" customFormat="1" x14ac:dyDescent="0.25">
      <c r="A55" s="3241" t="s">
        <v>2335</v>
      </c>
      <c r="B55" s="1296" t="s">
        <v>2324</v>
      </c>
      <c r="C55" s="1296" t="s">
        <v>2269</v>
      </c>
      <c r="D55" s="1297">
        <v>6750000</v>
      </c>
      <c r="E55" s="1296" t="s">
        <v>1772</v>
      </c>
      <c r="F55" s="1296" t="s">
        <v>2088</v>
      </c>
      <c r="G55" s="1298" t="s">
        <v>297</v>
      </c>
      <c r="H55" s="1298" t="s">
        <v>1717</v>
      </c>
      <c r="I55" s="1298" t="s">
        <v>1943</v>
      </c>
      <c r="J55" s="1296" t="s">
        <v>1030</v>
      </c>
      <c r="K55" s="1299" t="s">
        <v>297</v>
      </c>
      <c r="L55" s="1296" t="s">
        <v>1944</v>
      </c>
      <c r="M55" s="1296" t="s">
        <v>2109</v>
      </c>
      <c r="N55" s="1296" t="s">
        <v>2325</v>
      </c>
      <c r="O55" s="1296" t="s">
        <v>297</v>
      </c>
      <c r="P55" s="1296" t="s">
        <v>1894</v>
      </c>
      <c r="Q55" s="1296" t="s">
        <v>1906</v>
      </c>
      <c r="R55" s="1296" t="s">
        <v>1907</v>
      </c>
      <c r="S55" s="1299" t="s">
        <v>1908</v>
      </c>
      <c r="T55" s="1296" t="s">
        <v>297</v>
      </c>
      <c r="U55" s="1300">
        <v>6750000</v>
      </c>
      <c r="V55" s="1299" t="s">
        <v>2326</v>
      </c>
      <c r="W55" s="1299" t="s">
        <v>1908</v>
      </c>
      <c r="X55" s="1296" t="s">
        <v>2327</v>
      </c>
      <c r="Y55" s="1296" t="s">
        <v>338</v>
      </c>
      <c r="Z55" s="1296" t="s">
        <v>2328</v>
      </c>
      <c r="AA55" s="1296" t="s">
        <v>2329</v>
      </c>
      <c r="AB55" s="1300">
        <v>6750000</v>
      </c>
    </row>
    <row r="56" spans="1:28" s="1273" customFormat="1" x14ac:dyDescent="0.25">
      <c r="A56" s="3240"/>
      <c r="B56" s="1296"/>
      <c r="C56" s="1296"/>
      <c r="D56" s="1297"/>
      <c r="E56" s="1296"/>
      <c r="F56" s="1296"/>
      <c r="G56" s="1298"/>
      <c r="H56" s="1298"/>
      <c r="I56" s="1298"/>
      <c r="J56" s="1296"/>
      <c r="K56" s="1299"/>
      <c r="L56" s="1296"/>
      <c r="M56" s="1296"/>
      <c r="N56" s="1296"/>
      <c r="O56" s="1296"/>
      <c r="P56" s="1296"/>
      <c r="Q56" s="1296"/>
      <c r="R56" s="1296"/>
      <c r="S56" s="1299"/>
      <c r="T56" s="1296"/>
      <c r="U56" s="1300"/>
      <c r="V56" s="1299"/>
      <c r="W56" s="1299"/>
      <c r="X56" s="1296"/>
      <c r="Y56" s="1299"/>
      <c r="Z56" s="1299"/>
      <c r="AA56" s="1299"/>
      <c r="AB56" s="1300"/>
    </row>
    <row r="57" spans="1:28" s="1273" customFormat="1" x14ac:dyDescent="0.25">
      <c r="A57" s="1316"/>
      <c r="B57" s="1311"/>
      <c r="C57" s="1311"/>
      <c r="D57" s="1312"/>
      <c r="E57" s="1311"/>
      <c r="F57" s="1311"/>
      <c r="G57" s="1311"/>
      <c r="H57" s="1311"/>
      <c r="I57" s="1311"/>
      <c r="J57" s="1311"/>
      <c r="K57" s="1311"/>
      <c r="L57" s="1311"/>
      <c r="M57" s="1311"/>
      <c r="N57" s="1311"/>
      <c r="O57" s="1311"/>
      <c r="P57" s="1311"/>
      <c r="Q57" s="1311"/>
      <c r="R57" s="1311"/>
      <c r="S57" s="1313"/>
      <c r="T57" s="1311"/>
      <c r="U57" s="1314"/>
      <c r="V57" s="1311"/>
      <c r="W57" s="1311"/>
      <c r="X57" s="1311"/>
      <c r="Y57" s="1311"/>
      <c r="Z57" s="1311"/>
      <c r="AA57" s="1311"/>
      <c r="AB57" s="1314"/>
    </row>
    <row r="58" spans="1:28" s="1273" customFormat="1" x14ac:dyDescent="0.25">
      <c r="A58" s="3241" t="s">
        <v>2336</v>
      </c>
      <c r="B58" s="1296" t="s">
        <v>2324</v>
      </c>
      <c r="C58" s="1296" t="s">
        <v>2269</v>
      </c>
      <c r="D58" s="1297">
        <v>6750000</v>
      </c>
      <c r="E58" s="1296" t="s">
        <v>1772</v>
      </c>
      <c r="F58" s="1296" t="s">
        <v>2088</v>
      </c>
      <c r="G58" s="1298" t="s">
        <v>297</v>
      </c>
      <c r="H58" s="1298" t="s">
        <v>1717</v>
      </c>
      <c r="I58" s="1298" t="s">
        <v>1943</v>
      </c>
      <c r="J58" s="1296" t="s">
        <v>1030</v>
      </c>
      <c r="K58" s="1299" t="s">
        <v>297</v>
      </c>
      <c r="L58" s="1296" t="s">
        <v>1944</v>
      </c>
      <c r="M58" s="1296" t="s">
        <v>2109</v>
      </c>
      <c r="N58" s="1296" t="s">
        <v>2325</v>
      </c>
      <c r="O58" s="1296" t="s">
        <v>297</v>
      </c>
      <c r="P58" s="1296" t="s">
        <v>1894</v>
      </c>
      <c r="Q58" s="1296" t="s">
        <v>1906</v>
      </c>
      <c r="R58" s="1296" t="s">
        <v>1907</v>
      </c>
      <c r="S58" s="1299" t="s">
        <v>1908</v>
      </c>
      <c r="T58" s="1296" t="s">
        <v>297</v>
      </c>
      <c r="U58" s="1300">
        <v>6750000</v>
      </c>
      <c r="V58" s="1299" t="s">
        <v>2326</v>
      </c>
      <c r="W58" s="1299" t="s">
        <v>1908</v>
      </c>
      <c r="X58" s="1296" t="s">
        <v>2327</v>
      </c>
      <c r="Y58" s="1296" t="s">
        <v>338</v>
      </c>
      <c r="Z58" s="1296" t="s">
        <v>2328</v>
      </c>
      <c r="AA58" s="1296" t="s">
        <v>2329</v>
      </c>
      <c r="AB58" s="1300">
        <v>6750000</v>
      </c>
    </row>
    <row r="59" spans="1:28" s="1273" customFormat="1" ht="18" thickBot="1" x14ac:dyDescent="0.3">
      <c r="A59" s="3253"/>
      <c r="B59" s="1317"/>
      <c r="C59" s="1317"/>
      <c r="D59" s="1322"/>
      <c r="E59" s="1317"/>
      <c r="F59" s="1317"/>
      <c r="G59" s="1319"/>
      <c r="H59" s="1319"/>
      <c r="I59" s="1319"/>
      <c r="J59" s="1317"/>
      <c r="K59" s="1320"/>
      <c r="L59" s="1317"/>
      <c r="M59" s="1317"/>
      <c r="N59" s="1317"/>
      <c r="O59" s="1317"/>
      <c r="P59" s="1317"/>
      <c r="Q59" s="1317"/>
      <c r="R59" s="1317"/>
      <c r="S59" s="1323"/>
      <c r="T59" s="1324"/>
      <c r="U59" s="1325"/>
      <c r="V59" s="1320"/>
      <c r="W59" s="1320"/>
      <c r="X59" s="1317"/>
      <c r="Y59" s="1320"/>
      <c r="Z59" s="1320"/>
      <c r="AA59" s="1320"/>
      <c r="AB59" s="1325"/>
    </row>
    <row r="60" spans="1:28" s="1273" customFormat="1" ht="18" thickTop="1" x14ac:dyDescent="0.25">
      <c r="A60" s="1326" t="s">
        <v>144</v>
      </c>
      <c r="B60" s="1327"/>
      <c r="C60" s="1327"/>
      <c r="D60" s="1328"/>
      <c r="E60" s="1327"/>
      <c r="F60" s="1327"/>
      <c r="G60" s="1327"/>
      <c r="H60" s="1327"/>
      <c r="I60" s="1327"/>
      <c r="J60" s="1327"/>
      <c r="K60" s="1329"/>
      <c r="L60" s="1327"/>
      <c r="M60" s="1327"/>
      <c r="N60" s="1327"/>
      <c r="O60" s="1327"/>
      <c r="P60" s="1327"/>
      <c r="Q60" s="1327"/>
      <c r="R60" s="1327"/>
      <c r="S60" s="1330"/>
      <c r="T60" s="1331"/>
      <c r="U60" s="1332"/>
      <c r="V60" s="1327"/>
      <c r="W60" s="1327"/>
      <c r="X60" s="1327"/>
      <c r="Y60" s="1327"/>
      <c r="Z60" s="1327"/>
      <c r="AA60" s="1327"/>
      <c r="AB60" s="1332"/>
    </row>
    <row r="61" spans="1:28" s="1273" customFormat="1" x14ac:dyDescent="0.25">
      <c r="A61" s="1333"/>
      <c r="B61" s="1333"/>
      <c r="C61" s="1333"/>
      <c r="D61" s="1297"/>
      <c r="E61" s="1333"/>
      <c r="F61" s="1333"/>
      <c r="G61" s="1333"/>
      <c r="H61" s="1333"/>
      <c r="I61" s="1333"/>
      <c r="J61" s="1333"/>
      <c r="K61" s="1334"/>
      <c r="L61" s="1333"/>
      <c r="M61" s="1333"/>
      <c r="N61" s="1333"/>
      <c r="O61" s="1333"/>
      <c r="P61" s="1333"/>
      <c r="Q61" s="1333"/>
      <c r="R61" s="1333"/>
      <c r="S61" s="1334"/>
      <c r="T61" s="1333"/>
      <c r="U61" s="1300"/>
      <c r="V61" s="1333"/>
      <c r="W61" s="1333"/>
      <c r="X61" s="1333"/>
      <c r="Y61" s="1333"/>
      <c r="Z61" s="1333"/>
      <c r="AA61" s="1333"/>
      <c r="AB61" s="1300"/>
    </row>
    <row r="62" spans="1:28" s="1273" customFormat="1" x14ac:dyDescent="0.25">
      <c r="A62" s="1272"/>
      <c r="R62" s="1274"/>
      <c r="S62" s="1274"/>
      <c r="T62" s="1274"/>
      <c r="U62" s="1278"/>
      <c r="AB62" s="1278"/>
    </row>
    <row r="65" spans="1:27" s="1273" customFormat="1" ht="18.75" x14ac:dyDescent="0.25">
      <c r="A65" s="1276" t="s">
        <v>4334</v>
      </c>
      <c r="B65" s="1276"/>
      <c r="C65" s="1276"/>
      <c r="D65" s="1276"/>
      <c r="E65" s="1276"/>
      <c r="F65" s="1276"/>
      <c r="G65" s="1370"/>
      <c r="H65" s="3242" t="s">
        <v>147</v>
      </c>
      <c r="I65" s="3243"/>
      <c r="J65" s="1335" t="s">
        <v>509</v>
      </c>
      <c r="K65" s="1336"/>
      <c r="L65" s="1334"/>
      <c r="T65" s="1275"/>
      <c r="AA65" s="1278"/>
    </row>
    <row r="66" spans="1:27" s="1282" customFormat="1" ht="34.5" x14ac:dyDescent="0.25">
      <c r="A66" s="1279" t="s">
        <v>2287</v>
      </c>
      <c r="B66" s="1280"/>
      <c r="C66" s="3234" t="s">
        <v>149</v>
      </c>
      <c r="D66" s="3235"/>
      <c r="E66" s="3235"/>
      <c r="F66" s="3235"/>
      <c r="G66" s="3236"/>
      <c r="H66" s="3244"/>
      <c r="I66" s="3245"/>
      <c r="J66" s="1337" t="s">
        <v>150</v>
      </c>
      <c r="K66" s="3235" t="s">
        <v>151</v>
      </c>
      <c r="L66" s="3236"/>
      <c r="M66" s="3234" t="s">
        <v>152</v>
      </c>
      <c r="N66" s="3236"/>
      <c r="O66" s="3234" t="s">
        <v>84</v>
      </c>
      <c r="P66" s="3235"/>
      <c r="Q66" s="3235"/>
      <c r="R66" s="3235"/>
      <c r="S66" s="1338"/>
      <c r="T66" s="1339" t="s">
        <v>85</v>
      </c>
      <c r="U66" s="1340"/>
      <c r="Z66" s="1341"/>
    </row>
    <row r="67" spans="1:27" s="1282" customFormat="1" ht="67.5" customHeight="1" thickBot="1" x14ac:dyDescent="0.3">
      <c r="A67" s="1283" t="s">
        <v>512</v>
      </c>
      <c r="B67" s="1284" t="s">
        <v>153</v>
      </c>
      <c r="C67" s="1284" t="s">
        <v>154</v>
      </c>
      <c r="D67" s="1284" t="s">
        <v>155</v>
      </c>
      <c r="E67" s="1284" t="s">
        <v>156</v>
      </c>
      <c r="F67" s="1284" t="s">
        <v>220</v>
      </c>
      <c r="G67" s="1285" t="s">
        <v>483</v>
      </c>
      <c r="H67" s="1286" t="s">
        <v>92</v>
      </c>
      <c r="I67" s="1286" t="s">
        <v>685</v>
      </c>
      <c r="J67" s="1284" t="s">
        <v>159</v>
      </c>
      <c r="K67" s="1284" t="s">
        <v>160</v>
      </c>
      <c r="L67" s="1284" t="s">
        <v>161</v>
      </c>
      <c r="M67" s="1284" t="s">
        <v>162</v>
      </c>
      <c r="N67" s="1286" t="s">
        <v>685</v>
      </c>
      <c r="O67" s="1286" t="s">
        <v>6362</v>
      </c>
      <c r="P67" s="1286" t="s">
        <v>104</v>
      </c>
      <c r="Q67" s="1286" t="s">
        <v>165</v>
      </c>
      <c r="R67" s="1342" t="s">
        <v>166</v>
      </c>
      <c r="S67" s="1343" t="s">
        <v>167</v>
      </c>
      <c r="T67" s="1337" t="s">
        <v>168</v>
      </c>
      <c r="U67" s="1337" t="s">
        <v>169</v>
      </c>
      <c r="Z67" s="1341"/>
    </row>
    <row r="68" spans="1:27" s="1273" customFormat="1" ht="18" thickTop="1" x14ac:dyDescent="0.25">
      <c r="A68" s="3237" t="s">
        <v>114</v>
      </c>
      <c r="B68" s="1294"/>
      <c r="C68" s="1307"/>
      <c r="D68" s="1307"/>
      <c r="E68" s="1294"/>
      <c r="F68" s="1294" t="s">
        <v>170</v>
      </c>
      <c r="G68" s="1294"/>
      <c r="H68" s="1294" t="s">
        <v>171</v>
      </c>
      <c r="I68" s="1294" t="s">
        <v>116</v>
      </c>
      <c r="J68" s="1294" t="s">
        <v>117</v>
      </c>
      <c r="K68" s="1295" t="s">
        <v>1705</v>
      </c>
      <c r="L68" s="1295" t="s">
        <v>173</v>
      </c>
      <c r="M68" s="1295" t="s">
        <v>171</v>
      </c>
      <c r="N68" s="1295" t="s">
        <v>116</v>
      </c>
      <c r="O68" s="1307"/>
      <c r="P68" s="1295" t="s">
        <v>117</v>
      </c>
      <c r="Q68" s="1295" t="s">
        <v>116</v>
      </c>
      <c r="R68" s="1295" t="s">
        <v>693</v>
      </c>
      <c r="S68" s="1295"/>
      <c r="T68" s="1294"/>
      <c r="U68" s="1294"/>
      <c r="Z68" s="1278"/>
    </row>
    <row r="69" spans="1:27" s="1273" customFormat="1" x14ac:dyDescent="0.25">
      <c r="A69" s="3238"/>
      <c r="B69" s="1296"/>
      <c r="C69" s="1297"/>
      <c r="D69" s="1297"/>
      <c r="E69" s="1296"/>
      <c r="F69" s="1294" t="s">
        <v>175</v>
      </c>
      <c r="G69" s="1296"/>
      <c r="H69" s="1294"/>
      <c r="I69" s="1296"/>
      <c r="J69" s="1296"/>
      <c r="K69" s="1296"/>
      <c r="L69" s="1296"/>
      <c r="M69" s="1296"/>
      <c r="N69" s="1296"/>
      <c r="O69" s="1297"/>
      <c r="P69" s="1296"/>
      <c r="Q69" s="1296"/>
      <c r="R69" s="1296"/>
      <c r="S69" s="1295"/>
      <c r="T69" s="1294"/>
      <c r="U69" s="1294"/>
      <c r="Z69" s="1278"/>
    </row>
    <row r="70" spans="1:27" s="1273" customFormat="1" ht="18" thickBot="1" x14ac:dyDescent="0.3">
      <c r="A70" s="1302" t="s">
        <v>121</v>
      </c>
      <c r="B70" s="1303"/>
      <c r="C70" s="1304"/>
      <c r="D70" s="1304"/>
      <c r="E70" s="1303"/>
      <c r="F70" s="1303"/>
      <c r="G70" s="1303"/>
      <c r="H70" s="1303"/>
      <c r="I70" s="1303"/>
      <c r="J70" s="1346"/>
      <c r="K70" s="1346"/>
      <c r="L70" s="1303"/>
      <c r="M70" s="1303"/>
      <c r="N70" s="1303"/>
      <c r="O70" s="1304"/>
      <c r="P70" s="1303"/>
      <c r="Q70" s="1303"/>
      <c r="R70" s="1303"/>
      <c r="S70" s="1302"/>
      <c r="T70" s="1303"/>
      <c r="U70" s="1303"/>
      <c r="Z70" s="1278"/>
    </row>
    <row r="71" spans="1:27" s="1273" customFormat="1" x14ac:dyDescent="0.25">
      <c r="A71" s="3239" t="s">
        <v>2288</v>
      </c>
      <c r="B71" s="1294" t="s">
        <v>2289</v>
      </c>
      <c r="C71" s="1307"/>
      <c r="D71" s="1307"/>
      <c r="E71" s="1294"/>
      <c r="F71" s="1294"/>
      <c r="G71" s="1294"/>
      <c r="H71" s="1294"/>
      <c r="I71" s="1294"/>
      <c r="J71" s="1294"/>
      <c r="K71" s="1294"/>
      <c r="L71" s="1294"/>
      <c r="M71" s="1294"/>
      <c r="N71" s="1294"/>
      <c r="O71" s="1307"/>
      <c r="P71" s="1294"/>
      <c r="Q71" s="1294"/>
      <c r="R71" s="1294"/>
      <c r="S71" s="1295"/>
      <c r="T71" s="1294"/>
      <c r="U71" s="1294"/>
      <c r="Z71" s="1278"/>
    </row>
    <row r="72" spans="1:27" s="1273" customFormat="1" x14ac:dyDescent="0.25">
      <c r="A72" s="3250"/>
      <c r="B72" s="1296"/>
      <c r="C72" s="1297"/>
      <c r="D72" s="1297"/>
      <c r="E72" s="1296"/>
      <c r="F72" s="1294"/>
      <c r="G72" s="1296"/>
      <c r="H72" s="1294"/>
      <c r="I72" s="1296"/>
      <c r="J72" s="1296"/>
      <c r="K72" s="1296"/>
      <c r="L72" s="1296"/>
      <c r="M72" s="1296"/>
      <c r="N72" s="1296"/>
      <c r="O72" s="1297"/>
      <c r="P72" s="1296"/>
      <c r="Q72" s="1296"/>
      <c r="R72" s="1296"/>
      <c r="S72" s="1301"/>
      <c r="T72" s="1296"/>
      <c r="U72" s="1296"/>
      <c r="Z72" s="1278"/>
    </row>
    <row r="73" spans="1:27" s="1273" customFormat="1" ht="13.5" customHeight="1" x14ac:dyDescent="0.25">
      <c r="A73" s="1311"/>
      <c r="B73" s="1311"/>
      <c r="C73" s="1312"/>
      <c r="D73" s="1312"/>
      <c r="E73" s="1311"/>
      <c r="F73" s="1311"/>
      <c r="G73" s="1311"/>
      <c r="H73" s="1311"/>
      <c r="I73" s="1311"/>
      <c r="J73" s="1347"/>
      <c r="K73" s="1347"/>
      <c r="L73" s="1311"/>
      <c r="M73" s="1311"/>
      <c r="N73" s="1311"/>
      <c r="O73" s="1312"/>
      <c r="P73" s="1348" t="s">
        <v>707</v>
      </c>
      <c r="Q73" s="1348"/>
      <c r="R73" s="1311"/>
      <c r="S73" s="1315"/>
      <c r="T73" s="1311"/>
      <c r="U73" s="1311"/>
      <c r="Z73" s="1278"/>
    </row>
    <row r="74" spans="1:27" s="1273" customFormat="1" x14ac:dyDescent="0.25">
      <c r="A74" s="3241" t="s">
        <v>2290</v>
      </c>
      <c r="B74" s="1296"/>
      <c r="C74" s="1297" t="s">
        <v>2291</v>
      </c>
      <c r="D74" s="1297">
        <v>45000000</v>
      </c>
      <c r="E74" s="1296" t="s">
        <v>7</v>
      </c>
      <c r="F74" s="1294" t="s">
        <v>1772</v>
      </c>
      <c r="G74" s="1296" t="s">
        <v>1772</v>
      </c>
      <c r="H74" s="1294" t="s">
        <v>1901</v>
      </c>
      <c r="I74" s="1296" t="s">
        <v>297</v>
      </c>
      <c r="J74" s="1296" t="s">
        <v>2261</v>
      </c>
      <c r="K74" s="1296" t="s">
        <v>2292</v>
      </c>
      <c r="L74" s="1296" t="s">
        <v>1943</v>
      </c>
      <c r="M74" s="1296" t="s">
        <v>1879</v>
      </c>
      <c r="N74" s="1296" t="s">
        <v>297</v>
      </c>
      <c r="O74" s="1297">
        <v>45000000</v>
      </c>
      <c r="P74" s="1296" t="s">
        <v>297</v>
      </c>
      <c r="Q74" s="1296" t="s">
        <v>2272</v>
      </c>
      <c r="R74" s="1296" t="s">
        <v>2293</v>
      </c>
      <c r="S74" s="1301" t="s">
        <v>297</v>
      </c>
      <c r="T74" s="1296" t="s">
        <v>1773</v>
      </c>
      <c r="U74" s="1296" t="s">
        <v>2294</v>
      </c>
      <c r="Z74" s="1278"/>
    </row>
    <row r="75" spans="1:27" s="1273" customFormat="1" x14ac:dyDescent="0.25">
      <c r="A75" s="3250"/>
      <c r="B75" s="1296"/>
      <c r="C75" s="1297"/>
      <c r="D75" s="1297"/>
      <c r="E75" s="1296"/>
      <c r="F75" s="1294"/>
      <c r="G75" s="1296"/>
      <c r="H75" s="1294"/>
      <c r="I75" s="1296"/>
      <c r="J75" s="1296"/>
      <c r="K75" s="1296"/>
      <c r="L75" s="1296"/>
      <c r="M75" s="1296"/>
      <c r="N75" s="1296"/>
      <c r="O75" s="1297"/>
      <c r="P75" s="1296"/>
      <c r="Q75" s="1296"/>
      <c r="R75" s="1296"/>
      <c r="S75" s="1301"/>
      <c r="T75" s="1296"/>
      <c r="U75" s="1296"/>
      <c r="Z75" s="1278"/>
    </row>
    <row r="76" spans="1:27" s="1273" customFormat="1" x14ac:dyDescent="0.25">
      <c r="A76" s="1311"/>
      <c r="B76" s="1311"/>
      <c r="C76" s="1312"/>
      <c r="D76" s="1312"/>
      <c r="E76" s="1311"/>
      <c r="F76" s="1311"/>
      <c r="G76" s="1311"/>
      <c r="H76" s="1311"/>
      <c r="I76" s="1311"/>
      <c r="J76" s="1347"/>
      <c r="K76" s="1347"/>
      <c r="L76" s="1311"/>
      <c r="M76" s="1311"/>
      <c r="N76" s="1311"/>
      <c r="O76" s="1312"/>
      <c r="P76" s="1311"/>
      <c r="Q76" s="1311"/>
      <c r="R76" s="1311"/>
      <c r="S76" s="1315"/>
      <c r="T76" s="1311"/>
      <c r="U76" s="1311"/>
      <c r="Z76" s="1278"/>
    </row>
    <row r="77" spans="1:27" s="1273" customFormat="1" x14ac:dyDescent="0.25">
      <c r="A77" s="3241" t="s">
        <v>2295</v>
      </c>
      <c r="B77" s="1296"/>
      <c r="C77" s="1297" t="s">
        <v>602</v>
      </c>
      <c r="D77" s="1297">
        <v>30392840.289999999</v>
      </c>
      <c r="E77" s="1296" t="s">
        <v>7</v>
      </c>
      <c r="F77" s="1294" t="s">
        <v>1772</v>
      </c>
      <c r="G77" s="1296" t="s">
        <v>1772</v>
      </c>
      <c r="H77" s="1294" t="s">
        <v>1901</v>
      </c>
      <c r="I77" s="1296" t="s">
        <v>297</v>
      </c>
      <c r="J77" s="1296" t="s">
        <v>2261</v>
      </c>
      <c r="K77" s="1296" t="s">
        <v>2292</v>
      </c>
      <c r="L77" s="1296" t="s">
        <v>1943</v>
      </c>
      <c r="M77" s="1296" t="s">
        <v>1879</v>
      </c>
      <c r="N77" s="1296" t="s">
        <v>297</v>
      </c>
      <c r="O77" s="1297">
        <v>30392840.289999999</v>
      </c>
      <c r="P77" s="1296" t="s">
        <v>297</v>
      </c>
      <c r="Q77" s="1296" t="s">
        <v>2272</v>
      </c>
      <c r="R77" s="1296" t="s">
        <v>2293</v>
      </c>
      <c r="S77" s="1301" t="s">
        <v>297</v>
      </c>
      <c r="T77" s="1296" t="s">
        <v>1773</v>
      </c>
      <c r="U77" s="1296" t="s">
        <v>2294</v>
      </c>
      <c r="Z77" s="1278"/>
    </row>
    <row r="78" spans="1:27" s="1273" customFormat="1" x14ac:dyDescent="0.25">
      <c r="A78" s="3250"/>
      <c r="B78" s="1296"/>
      <c r="C78" s="1297"/>
      <c r="D78" s="1297"/>
      <c r="E78" s="1296"/>
      <c r="F78" s="1294"/>
      <c r="G78" s="1296"/>
      <c r="H78" s="1294"/>
      <c r="I78" s="1296"/>
      <c r="J78" s="1296"/>
      <c r="K78" s="1296"/>
      <c r="L78" s="1296"/>
      <c r="M78" s="1296"/>
      <c r="N78" s="1296"/>
      <c r="O78" s="1297"/>
      <c r="P78" s="1296"/>
      <c r="Q78" s="1296"/>
      <c r="R78" s="1296"/>
      <c r="S78" s="1301"/>
      <c r="T78" s="1296"/>
      <c r="U78" s="1296"/>
      <c r="Z78" s="1278"/>
    </row>
    <row r="79" spans="1:27" s="1273" customFormat="1" x14ac:dyDescent="0.25">
      <c r="A79" s="1311"/>
      <c r="B79" s="1311"/>
      <c r="C79" s="1312"/>
      <c r="D79" s="1312"/>
      <c r="E79" s="1311"/>
      <c r="F79" s="1311"/>
      <c r="G79" s="1311"/>
      <c r="H79" s="1311"/>
      <c r="I79" s="1311"/>
      <c r="J79" s="1347"/>
      <c r="K79" s="1347"/>
      <c r="L79" s="1311"/>
      <c r="M79" s="1311"/>
      <c r="N79" s="1311"/>
      <c r="O79" s="1312"/>
      <c r="P79" s="1311"/>
      <c r="Q79" s="1311"/>
      <c r="R79" s="1311"/>
      <c r="S79" s="1315"/>
      <c r="T79" s="1311"/>
      <c r="U79" s="1311"/>
      <c r="Z79" s="1278"/>
    </row>
    <row r="80" spans="1:27" s="1273" customFormat="1" x14ac:dyDescent="0.25">
      <c r="A80" s="3241" t="s">
        <v>2296</v>
      </c>
      <c r="B80" s="1296"/>
      <c r="C80" s="1297" t="s">
        <v>605</v>
      </c>
      <c r="D80" s="1297">
        <v>25000000</v>
      </c>
      <c r="E80" s="1296" t="s">
        <v>7</v>
      </c>
      <c r="F80" s="1294" t="s">
        <v>1772</v>
      </c>
      <c r="G80" s="1296" t="s">
        <v>1772</v>
      </c>
      <c r="H80" s="1294" t="s">
        <v>1901</v>
      </c>
      <c r="I80" s="1296" t="s">
        <v>297</v>
      </c>
      <c r="J80" s="1296" t="s">
        <v>2261</v>
      </c>
      <c r="K80" s="1296" t="s">
        <v>2292</v>
      </c>
      <c r="L80" s="1296" t="s">
        <v>1943</v>
      </c>
      <c r="M80" s="1296" t="s">
        <v>1879</v>
      </c>
      <c r="N80" s="1296" t="s">
        <v>297</v>
      </c>
      <c r="O80" s="1297">
        <v>25000000</v>
      </c>
      <c r="P80" s="1296" t="s">
        <v>297</v>
      </c>
      <c r="Q80" s="1296" t="s">
        <v>2272</v>
      </c>
      <c r="R80" s="1296" t="s">
        <v>2293</v>
      </c>
      <c r="S80" s="1301" t="s">
        <v>297</v>
      </c>
      <c r="T80" s="1296" t="s">
        <v>1773</v>
      </c>
      <c r="U80" s="1296" t="s">
        <v>2294</v>
      </c>
      <c r="Z80" s="1278"/>
    </row>
    <row r="81" spans="1:26" s="1273" customFormat="1" x14ac:dyDescent="0.25">
      <c r="A81" s="3250"/>
      <c r="B81" s="1296"/>
      <c r="C81" s="1297"/>
      <c r="D81" s="1297"/>
      <c r="E81" s="1296"/>
      <c r="F81" s="1294"/>
      <c r="G81" s="1296"/>
      <c r="H81" s="1294"/>
      <c r="I81" s="1296"/>
      <c r="J81" s="1296"/>
      <c r="K81" s="1296"/>
      <c r="L81" s="1296"/>
      <c r="M81" s="1296"/>
      <c r="N81" s="1296"/>
      <c r="O81" s="1297"/>
      <c r="P81" s="1296"/>
      <c r="Q81" s="1296"/>
      <c r="R81" s="1296"/>
      <c r="S81" s="1301"/>
      <c r="T81" s="1296"/>
      <c r="U81" s="1296"/>
      <c r="Z81" s="1278"/>
    </row>
    <row r="82" spans="1:26" s="1273" customFormat="1" x14ac:dyDescent="0.25">
      <c r="A82" s="1311"/>
      <c r="B82" s="1311"/>
      <c r="C82" s="1312"/>
      <c r="D82" s="1312"/>
      <c r="E82" s="1311"/>
      <c r="F82" s="1311"/>
      <c r="G82" s="1311"/>
      <c r="H82" s="1311"/>
      <c r="I82" s="1311"/>
      <c r="J82" s="1347"/>
      <c r="K82" s="1347"/>
      <c r="L82" s="1311"/>
      <c r="M82" s="1311"/>
      <c r="N82" s="1311"/>
      <c r="O82" s="1312"/>
      <c r="P82" s="1311"/>
      <c r="Q82" s="1311"/>
      <c r="R82" s="1311"/>
      <c r="S82" s="1315"/>
      <c r="T82" s="1311"/>
      <c r="U82" s="1311"/>
      <c r="Z82" s="1278"/>
    </row>
    <row r="83" spans="1:26" s="1273" customFormat="1" x14ac:dyDescent="0.25">
      <c r="A83" s="3241" t="s">
        <v>2297</v>
      </c>
      <c r="B83" s="1296"/>
      <c r="C83" s="1297" t="s">
        <v>619</v>
      </c>
      <c r="D83" s="1297">
        <v>7311219.8399999999</v>
      </c>
      <c r="E83" s="1296" t="s">
        <v>7</v>
      </c>
      <c r="F83" s="1294" t="s">
        <v>1772</v>
      </c>
      <c r="G83" s="1296" t="s">
        <v>1772</v>
      </c>
      <c r="H83" s="1294" t="s">
        <v>1901</v>
      </c>
      <c r="I83" s="1296" t="s">
        <v>297</v>
      </c>
      <c r="J83" s="1296" t="s">
        <v>2261</v>
      </c>
      <c r="K83" s="1296" t="s">
        <v>2292</v>
      </c>
      <c r="L83" s="1296" t="s">
        <v>1943</v>
      </c>
      <c r="M83" s="1296" t="s">
        <v>1879</v>
      </c>
      <c r="N83" s="1296" t="s">
        <v>297</v>
      </c>
      <c r="O83" s="1297">
        <v>7311219.8399999999</v>
      </c>
      <c r="P83" s="1296" t="s">
        <v>297</v>
      </c>
      <c r="Q83" s="1296" t="s">
        <v>2272</v>
      </c>
      <c r="R83" s="1296" t="s">
        <v>2293</v>
      </c>
      <c r="S83" s="1301" t="s">
        <v>297</v>
      </c>
      <c r="T83" s="1296" t="s">
        <v>1773</v>
      </c>
      <c r="U83" s="1296" t="s">
        <v>2294</v>
      </c>
      <c r="Z83" s="1278"/>
    </row>
    <row r="84" spans="1:26" s="1273" customFormat="1" x14ac:dyDescent="0.25">
      <c r="A84" s="3250"/>
      <c r="B84" s="1296"/>
      <c r="C84" s="1297"/>
      <c r="D84" s="1297"/>
      <c r="E84" s="1296"/>
      <c r="F84" s="1294"/>
      <c r="G84" s="1296"/>
      <c r="H84" s="1294"/>
      <c r="I84" s="1296"/>
      <c r="J84" s="1296"/>
      <c r="K84" s="1296"/>
      <c r="L84" s="1296"/>
      <c r="M84" s="1296"/>
      <c r="N84" s="1296"/>
      <c r="O84" s="1297"/>
      <c r="P84" s="1296"/>
      <c r="Q84" s="1296"/>
      <c r="R84" s="1296"/>
      <c r="S84" s="1301"/>
      <c r="T84" s="1296"/>
      <c r="U84" s="1296"/>
      <c r="Z84" s="1278"/>
    </row>
    <row r="85" spans="1:26" s="1273" customFormat="1" x14ac:dyDescent="0.25">
      <c r="A85" s="1311"/>
      <c r="B85" s="1311"/>
      <c r="C85" s="1312"/>
      <c r="D85" s="1312"/>
      <c r="E85" s="1311"/>
      <c r="F85" s="1311"/>
      <c r="G85" s="1311"/>
      <c r="H85" s="1311"/>
      <c r="I85" s="1311"/>
      <c r="J85" s="1347"/>
      <c r="K85" s="1347"/>
      <c r="L85" s="1311"/>
      <c r="M85" s="1311"/>
      <c r="N85" s="1311"/>
      <c r="O85" s="1312"/>
      <c r="P85" s="1311"/>
      <c r="Q85" s="1311"/>
      <c r="R85" s="1311"/>
      <c r="S85" s="1315"/>
      <c r="T85" s="1311"/>
      <c r="U85" s="1311"/>
      <c r="Z85" s="1278"/>
    </row>
    <row r="86" spans="1:26" s="1273" customFormat="1" x14ac:dyDescent="0.25">
      <c r="A86" s="3241" t="s">
        <v>2298</v>
      </c>
      <c r="B86" s="1296" t="s">
        <v>2299</v>
      </c>
      <c r="C86" s="1297" t="s">
        <v>573</v>
      </c>
      <c r="D86" s="1297">
        <v>10383000</v>
      </c>
      <c r="E86" s="1296" t="s">
        <v>7</v>
      </c>
      <c r="F86" s="1294" t="s">
        <v>1772</v>
      </c>
      <c r="G86" s="1296" t="s">
        <v>1772</v>
      </c>
      <c r="H86" s="1294" t="s">
        <v>2131</v>
      </c>
      <c r="I86" s="1296" t="s">
        <v>297</v>
      </c>
      <c r="J86" s="1296" t="s">
        <v>2132</v>
      </c>
      <c r="K86" s="1296" t="s">
        <v>2133</v>
      </c>
      <c r="L86" s="1296" t="s">
        <v>2300</v>
      </c>
      <c r="M86" s="1296" t="s">
        <v>2301</v>
      </c>
      <c r="N86" s="1296" t="s">
        <v>297</v>
      </c>
      <c r="O86" s="1297">
        <v>10383000</v>
      </c>
      <c r="P86" s="1296" t="s">
        <v>297</v>
      </c>
      <c r="Q86" s="1296" t="s">
        <v>2263</v>
      </c>
      <c r="R86" s="1296" t="s">
        <v>2302</v>
      </c>
      <c r="S86" s="1301" t="s">
        <v>297</v>
      </c>
      <c r="T86" s="1296" t="s">
        <v>1773</v>
      </c>
      <c r="U86" s="1296" t="s">
        <v>1773</v>
      </c>
      <c r="Z86" s="1278"/>
    </row>
    <row r="87" spans="1:26" s="1273" customFormat="1" x14ac:dyDescent="0.25">
      <c r="A87" s="3250"/>
      <c r="B87" s="1296"/>
      <c r="C87" s="1297"/>
      <c r="D87" s="1297"/>
      <c r="E87" s="1296"/>
      <c r="F87" s="1294"/>
      <c r="G87" s="1296"/>
      <c r="H87" s="1294"/>
      <c r="I87" s="1296"/>
      <c r="J87" s="1296"/>
      <c r="K87" s="1296"/>
      <c r="L87" s="1296"/>
      <c r="M87" s="1296"/>
      <c r="N87" s="1296"/>
      <c r="O87" s="1297"/>
      <c r="P87" s="1296"/>
      <c r="Q87" s="1296"/>
      <c r="R87" s="1296"/>
      <c r="S87" s="1301"/>
      <c r="T87" s="1296"/>
      <c r="U87" s="1296"/>
      <c r="Z87" s="1278"/>
    </row>
    <row r="88" spans="1:26" s="1273" customFormat="1" x14ac:dyDescent="0.25">
      <c r="A88" s="1311"/>
      <c r="B88" s="1311"/>
      <c r="C88" s="1312"/>
      <c r="D88" s="1312"/>
      <c r="E88" s="1311"/>
      <c r="F88" s="1311"/>
      <c r="G88" s="1311"/>
      <c r="H88" s="1311"/>
      <c r="I88" s="1311"/>
      <c r="J88" s="1347"/>
      <c r="K88" s="1347"/>
      <c r="L88" s="1311"/>
      <c r="M88" s="1311"/>
      <c r="N88" s="1311"/>
      <c r="O88" s="1312"/>
      <c r="P88" s="1311"/>
      <c r="Q88" s="1311"/>
      <c r="R88" s="1311"/>
      <c r="S88" s="1315"/>
      <c r="T88" s="1311"/>
      <c r="U88" s="1311"/>
      <c r="Z88" s="1278"/>
    </row>
    <row r="89" spans="1:26" s="1273" customFormat="1" x14ac:dyDescent="0.25">
      <c r="A89" s="3241" t="s">
        <v>2303</v>
      </c>
      <c r="B89" s="1296" t="s">
        <v>2304</v>
      </c>
      <c r="C89" s="1297"/>
      <c r="D89" s="1297"/>
      <c r="E89" s="1296"/>
      <c r="F89" s="1294"/>
      <c r="G89" s="1296"/>
      <c r="H89" s="1294"/>
      <c r="I89" s="1296"/>
      <c r="J89" s="1296"/>
      <c r="K89" s="1296"/>
      <c r="L89" s="1296"/>
      <c r="M89" s="1296"/>
      <c r="N89" s="1296"/>
      <c r="O89" s="1297"/>
      <c r="P89" s="1296"/>
      <c r="Q89" s="1296"/>
      <c r="R89" s="1296"/>
      <c r="S89" s="1301"/>
      <c r="T89" s="1296"/>
      <c r="U89" s="1296"/>
      <c r="Z89" s="1278"/>
    </row>
    <row r="90" spans="1:26" s="1273" customFormat="1" x14ac:dyDescent="0.25">
      <c r="A90" s="3250"/>
      <c r="B90" s="1296"/>
      <c r="C90" s="1297"/>
      <c r="D90" s="1297"/>
      <c r="E90" s="1296"/>
      <c r="F90" s="1294"/>
      <c r="G90" s="1296"/>
      <c r="H90" s="1294"/>
      <c r="I90" s="1296"/>
      <c r="J90" s="1296"/>
      <c r="K90" s="1296"/>
      <c r="L90" s="1296"/>
      <c r="M90" s="1296"/>
      <c r="N90" s="1296"/>
      <c r="O90" s="1297"/>
      <c r="P90" s="1296"/>
      <c r="Q90" s="1296"/>
      <c r="R90" s="1296"/>
      <c r="S90" s="1301"/>
      <c r="T90" s="1296"/>
      <c r="U90" s="1296"/>
      <c r="Z90" s="1278"/>
    </row>
    <row r="91" spans="1:26" s="1273" customFormat="1" x14ac:dyDescent="0.25">
      <c r="A91" s="1311"/>
      <c r="B91" s="1311"/>
      <c r="C91" s="1312"/>
      <c r="D91" s="1312"/>
      <c r="E91" s="1311"/>
      <c r="F91" s="1311"/>
      <c r="G91" s="1311"/>
      <c r="H91" s="1311"/>
      <c r="I91" s="1311"/>
      <c r="J91" s="1347"/>
      <c r="K91" s="1347"/>
      <c r="L91" s="1311"/>
      <c r="M91" s="1311"/>
      <c r="N91" s="1311"/>
      <c r="O91" s="1312"/>
      <c r="P91" s="1311"/>
      <c r="Q91" s="1311"/>
      <c r="R91" s="1311"/>
      <c r="S91" s="1315"/>
      <c r="T91" s="1311"/>
      <c r="U91" s="1311"/>
      <c r="Z91" s="1278"/>
    </row>
    <row r="92" spans="1:26" s="1273" customFormat="1" x14ac:dyDescent="0.25">
      <c r="A92" s="3241" t="s">
        <v>2305</v>
      </c>
      <c r="B92" s="1296"/>
      <c r="C92" s="1297" t="s">
        <v>573</v>
      </c>
      <c r="D92" s="1297">
        <v>30583107.190000001</v>
      </c>
      <c r="E92" s="1296" t="s">
        <v>7</v>
      </c>
      <c r="F92" s="1294" t="s">
        <v>1772</v>
      </c>
      <c r="G92" s="1296" t="s">
        <v>1772</v>
      </c>
      <c r="H92" s="1294" t="s">
        <v>2131</v>
      </c>
      <c r="I92" s="1296" t="s">
        <v>297</v>
      </c>
      <c r="J92" s="1296" t="s">
        <v>2132</v>
      </c>
      <c r="K92" s="1296" t="s">
        <v>2133</v>
      </c>
      <c r="L92" s="1296" t="s">
        <v>2300</v>
      </c>
      <c r="M92" s="1296" t="s">
        <v>2301</v>
      </c>
      <c r="N92" s="1296" t="s">
        <v>297</v>
      </c>
      <c r="O92" s="1297">
        <v>10583000</v>
      </c>
      <c r="P92" s="1296" t="s">
        <v>297</v>
      </c>
      <c r="Q92" s="1296" t="s">
        <v>2263</v>
      </c>
      <c r="R92" s="1296" t="s">
        <v>2302</v>
      </c>
      <c r="S92" s="1301" t="s">
        <v>297</v>
      </c>
      <c r="T92" s="1296" t="s">
        <v>1773</v>
      </c>
      <c r="U92" s="1296" t="s">
        <v>1773</v>
      </c>
      <c r="Z92" s="1278"/>
    </row>
    <row r="93" spans="1:26" s="1273" customFormat="1" x14ac:dyDescent="0.25">
      <c r="A93" s="3250"/>
      <c r="B93" s="1296"/>
      <c r="C93" s="1297"/>
      <c r="D93" s="1297"/>
      <c r="E93" s="1296"/>
      <c r="F93" s="1294"/>
      <c r="G93" s="1296"/>
      <c r="H93" s="1294"/>
      <c r="I93" s="1296"/>
      <c r="J93" s="1296"/>
      <c r="K93" s="1296"/>
      <c r="L93" s="1296"/>
      <c r="M93" s="1296"/>
      <c r="N93" s="1296"/>
      <c r="O93" s="1297"/>
      <c r="P93" s="1296"/>
      <c r="Q93" s="1296"/>
      <c r="R93" s="1296"/>
      <c r="S93" s="1301"/>
      <c r="T93" s="1296"/>
      <c r="U93" s="1296"/>
      <c r="Z93" s="1278"/>
    </row>
    <row r="94" spans="1:26" s="1273" customFormat="1" x14ac:dyDescent="0.25">
      <c r="A94" s="1311"/>
      <c r="B94" s="1311"/>
      <c r="C94" s="1312"/>
      <c r="D94" s="1312"/>
      <c r="E94" s="1311"/>
      <c r="F94" s="1311"/>
      <c r="G94" s="1311"/>
      <c r="H94" s="1311"/>
      <c r="I94" s="1311"/>
      <c r="J94" s="1347"/>
      <c r="K94" s="1347"/>
      <c r="L94" s="1311"/>
      <c r="M94" s="1311"/>
      <c r="N94" s="1311"/>
      <c r="O94" s="1312"/>
      <c r="P94" s="1311"/>
      <c r="Q94" s="1311"/>
      <c r="R94" s="1311"/>
      <c r="S94" s="1315"/>
      <c r="T94" s="1311"/>
      <c r="U94" s="1311"/>
      <c r="Z94" s="1278"/>
    </row>
    <row r="95" spans="1:26" s="1273" customFormat="1" x14ac:dyDescent="0.25">
      <c r="A95" s="3241" t="s">
        <v>2306</v>
      </c>
      <c r="B95" s="1296"/>
      <c r="C95" s="1297" t="s">
        <v>602</v>
      </c>
      <c r="D95" s="1297" t="s">
        <v>2307</v>
      </c>
      <c r="E95" s="1296" t="s">
        <v>7</v>
      </c>
      <c r="F95" s="1294" t="s">
        <v>1772</v>
      </c>
      <c r="G95" s="1296" t="s">
        <v>1772</v>
      </c>
      <c r="H95" s="1294" t="s">
        <v>2131</v>
      </c>
      <c r="I95" s="1296" t="s">
        <v>297</v>
      </c>
      <c r="J95" s="1296" t="s">
        <v>2132</v>
      </c>
      <c r="K95" s="1296" t="s">
        <v>2133</v>
      </c>
      <c r="L95" s="1296" t="s">
        <v>2300</v>
      </c>
      <c r="M95" s="1296" t="s">
        <v>2301</v>
      </c>
      <c r="N95" s="1296" t="s">
        <v>297</v>
      </c>
      <c r="O95" s="1297">
        <v>10383000</v>
      </c>
      <c r="P95" s="1296" t="s">
        <v>297</v>
      </c>
      <c r="Q95" s="1296" t="s">
        <v>2263</v>
      </c>
      <c r="R95" s="1296" t="s">
        <v>2302</v>
      </c>
      <c r="S95" s="1301" t="s">
        <v>297</v>
      </c>
      <c r="T95" s="1296" t="s">
        <v>1773</v>
      </c>
      <c r="U95" s="1296" t="s">
        <v>1773</v>
      </c>
      <c r="Z95" s="1278"/>
    </row>
    <row r="96" spans="1:26" s="1273" customFormat="1" x14ac:dyDescent="0.25">
      <c r="A96" s="3251"/>
      <c r="B96" s="1317"/>
      <c r="C96" s="1318"/>
      <c r="D96" s="1318"/>
      <c r="E96" s="1317"/>
      <c r="F96" s="1349"/>
      <c r="G96" s="1317"/>
      <c r="H96" s="1349"/>
      <c r="I96" s="1317"/>
      <c r="J96" s="1317"/>
      <c r="K96" s="1317"/>
      <c r="L96" s="1317"/>
      <c r="M96" s="1317"/>
      <c r="N96" s="1317"/>
      <c r="O96" s="1318"/>
      <c r="P96" s="1317"/>
      <c r="Q96" s="1317"/>
      <c r="R96" s="1317"/>
      <c r="S96" s="1350"/>
      <c r="T96" s="1317"/>
      <c r="U96" s="1317"/>
      <c r="Z96" s="1278"/>
    </row>
    <row r="97" spans="1:26" s="1273" customFormat="1" x14ac:dyDescent="0.25">
      <c r="A97" s="3254" t="s">
        <v>2337</v>
      </c>
      <c r="B97" s="1296" t="s">
        <v>2338</v>
      </c>
      <c r="C97" s="1297"/>
      <c r="D97" s="1297"/>
      <c r="E97" s="1296"/>
      <c r="F97" s="1296"/>
      <c r="G97" s="1296"/>
      <c r="H97" s="1296"/>
      <c r="I97" s="1296"/>
      <c r="J97" s="1296"/>
      <c r="K97" s="1296"/>
      <c r="L97" s="1296"/>
      <c r="M97" s="1296"/>
      <c r="N97" s="1296"/>
      <c r="O97" s="1297"/>
      <c r="P97" s="1296"/>
      <c r="Q97" s="1296"/>
      <c r="R97" s="1296"/>
      <c r="S97" s="1301"/>
      <c r="T97" s="1296"/>
      <c r="U97" s="1296"/>
      <c r="Z97" s="1278"/>
    </row>
    <row r="98" spans="1:26" s="1273" customFormat="1" x14ac:dyDescent="0.25">
      <c r="A98" s="3254"/>
      <c r="B98" s="1296"/>
      <c r="C98" s="1297"/>
      <c r="D98" s="1297"/>
      <c r="E98" s="1296"/>
      <c r="F98" s="1296"/>
      <c r="G98" s="1296"/>
      <c r="H98" s="1296"/>
      <c r="I98" s="1296"/>
      <c r="J98" s="1296"/>
      <c r="K98" s="1296"/>
      <c r="L98" s="1296"/>
      <c r="M98" s="1296"/>
      <c r="N98" s="1296"/>
      <c r="O98" s="1297"/>
      <c r="P98" s="1296"/>
      <c r="Q98" s="1296"/>
      <c r="R98" s="1296"/>
      <c r="S98" s="1301"/>
      <c r="T98" s="1296"/>
      <c r="U98" s="1296"/>
      <c r="Z98" s="1278"/>
    </row>
    <row r="99" spans="1:26" s="1273" customFormat="1" ht="13.5" customHeight="1" x14ac:dyDescent="0.25">
      <c r="A99" s="1311"/>
      <c r="B99" s="1311"/>
      <c r="C99" s="1312"/>
      <c r="D99" s="1312"/>
      <c r="E99" s="1311"/>
      <c r="F99" s="1311"/>
      <c r="G99" s="1311"/>
      <c r="H99" s="1311"/>
      <c r="I99" s="1311"/>
      <c r="J99" s="1347"/>
      <c r="K99" s="1347"/>
      <c r="L99" s="1311"/>
      <c r="M99" s="1311"/>
      <c r="N99" s="1311"/>
      <c r="O99" s="1312"/>
      <c r="P99" s="1348" t="s">
        <v>707</v>
      </c>
      <c r="Q99" s="1348"/>
      <c r="R99" s="1311"/>
      <c r="S99" s="1315"/>
      <c r="T99" s="1311"/>
      <c r="U99" s="1311"/>
      <c r="Z99" s="1278"/>
    </row>
    <row r="100" spans="1:26" s="1273" customFormat="1" x14ac:dyDescent="0.25">
      <c r="A100" s="3241" t="s">
        <v>2339</v>
      </c>
      <c r="B100" s="1296"/>
      <c r="C100" s="1297" t="s">
        <v>573</v>
      </c>
      <c r="D100" s="1297">
        <v>14000000</v>
      </c>
      <c r="E100" s="1296" t="s">
        <v>7</v>
      </c>
      <c r="F100" s="1294" t="s">
        <v>6</v>
      </c>
      <c r="G100" s="1296" t="s">
        <v>1772</v>
      </c>
      <c r="H100" s="1294" t="s">
        <v>2088</v>
      </c>
      <c r="I100" s="1296" t="s">
        <v>297</v>
      </c>
      <c r="J100" s="1296" t="s">
        <v>1717</v>
      </c>
      <c r="K100" s="1296" t="s">
        <v>1943</v>
      </c>
      <c r="L100" s="1296" t="s">
        <v>1879</v>
      </c>
      <c r="M100" s="1296" t="s">
        <v>2044</v>
      </c>
      <c r="N100" s="1296" t="s">
        <v>297</v>
      </c>
      <c r="O100" s="1297">
        <v>14000000</v>
      </c>
      <c r="P100" s="1296" t="s">
        <v>297</v>
      </c>
      <c r="Q100" s="1296" t="s">
        <v>1835</v>
      </c>
      <c r="R100" s="1296" t="s">
        <v>1891</v>
      </c>
      <c r="S100" s="1301" t="s">
        <v>338</v>
      </c>
      <c r="T100" s="1296" t="s">
        <v>2340</v>
      </c>
      <c r="U100" s="1296" t="s">
        <v>1034</v>
      </c>
      <c r="Z100" s="1278"/>
    </row>
    <row r="101" spans="1:26" s="1273" customFormat="1" x14ac:dyDescent="0.25">
      <c r="A101" s="3250"/>
      <c r="B101" s="1296"/>
      <c r="C101" s="1297"/>
      <c r="D101" s="1297"/>
      <c r="E101" s="1296"/>
      <c r="F101" s="1294"/>
      <c r="G101" s="1296"/>
      <c r="H101" s="1294"/>
      <c r="I101" s="1296"/>
      <c r="J101" s="1296"/>
      <c r="K101" s="1296"/>
      <c r="L101" s="1296"/>
      <c r="M101" s="1296"/>
      <c r="N101" s="1296"/>
      <c r="O101" s="1297"/>
      <c r="P101" s="1296"/>
      <c r="Q101" s="1296"/>
      <c r="R101" s="1296"/>
      <c r="S101" s="1301"/>
      <c r="T101" s="1296"/>
      <c r="U101" s="1296"/>
      <c r="Z101" s="1278"/>
    </row>
    <row r="102" spans="1:26" s="1273" customFormat="1" x14ac:dyDescent="0.25">
      <c r="A102" s="1311"/>
      <c r="B102" s="1311"/>
      <c r="C102" s="1312"/>
      <c r="D102" s="1312"/>
      <c r="E102" s="1311"/>
      <c r="F102" s="1311"/>
      <c r="G102" s="1311"/>
      <c r="H102" s="1311"/>
      <c r="I102" s="1311"/>
      <c r="J102" s="1347"/>
      <c r="K102" s="1347"/>
      <c r="L102" s="1311"/>
      <c r="M102" s="1311"/>
      <c r="N102" s="1311"/>
      <c r="O102" s="1312"/>
      <c r="P102" s="1311"/>
      <c r="Q102" s="1311"/>
      <c r="R102" s="1311"/>
      <c r="S102" s="1315"/>
      <c r="T102" s="1311"/>
      <c r="U102" s="1311"/>
      <c r="Z102" s="1278"/>
    </row>
    <row r="103" spans="1:26" s="1273" customFormat="1" x14ac:dyDescent="0.25">
      <c r="A103" s="3241" t="s">
        <v>2341</v>
      </c>
      <c r="B103" s="1296"/>
      <c r="C103" s="1297" t="s">
        <v>2201</v>
      </c>
      <c r="D103" s="1297">
        <v>3831055.44</v>
      </c>
      <c r="E103" s="1296" t="s">
        <v>7</v>
      </c>
      <c r="F103" s="1294" t="s">
        <v>6</v>
      </c>
      <c r="G103" s="1296" t="s">
        <v>1772</v>
      </c>
      <c r="H103" s="1294" t="s">
        <v>2088</v>
      </c>
      <c r="I103" s="1296" t="s">
        <v>297</v>
      </c>
      <c r="J103" s="1296" t="s">
        <v>1717</v>
      </c>
      <c r="K103" s="1296" t="s">
        <v>1943</v>
      </c>
      <c r="L103" s="1296" t="s">
        <v>1879</v>
      </c>
      <c r="M103" s="1296" t="s">
        <v>2044</v>
      </c>
      <c r="N103" s="1296" t="s">
        <v>297</v>
      </c>
      <c r="O103" s="1297">
        <v>3831055.44</v>
      </c>
      <c r="P103" s="1296" t="s">
        <v>297</v>
      </c>
      <c r="Q103" s="1296" t="s">
        <v>1835</v>
      </c>
      <c r="R103" s="1296" t="s">
        <v>1891</v>
      </c>
      <c r="S103" s="1301" t="s">
        <v>338</v>
      </c>
      <c r="T103" s="1296" t="s">
        <v>2340</v>
      </c>
      <c r="U103" s="1296" t="s">
        <v>1034</v>
      </c>
      <c r="Z103" s="1278"/>
    </row>
    <row r="104" spans="1:26" s="1273" customFormat="1" x14ac:dyDescent="0.25">
      <c r="A104" s="3250"/>
      <c r="B104" s="1296"/>
      <c r="C104" s="1297"/>
      <c r="D104" s="1297"/>
      <c r="E104" s="1296"/>
      <c r="F104" s="1294"/>
      <c r="G104" s="1296"/>
      <c r="H104" s="1294"/>
      <c r="I104" s="1296"/>
      <c r="J104" s="1296"/>
      <c r="K104" s="1296"/>
      <c r="L104" s="1296"/>
      <c r="M104" s="1296"/>
      <c r="N104" s="1296"/>
      <c r="O104" s="1297"/>
      <c r="P104" s="1296"/>
      <c r="Q104" s="1296"/>
      <c r="R104" s="1296"/>
      <c r="S104" s="1301"/>
      <c r="T104" s="1296"/>
      <c r="U104" s="1296"/>
      <c r="Z104" s="1278"/>
    </row>
    <row r="105" spans="1:26" s="1273" customFormat="1" x14ac:dyDescent="0.25">
      <c r="A105" s="1311"/>
      <c r="B105" s="1311"/>
      <c r="C105" s="1312"/>
      <c r="D105" s="1312"/>
      <c r="E105" s="1311"/>
      <c r="F105" s="1311"/>
      <c r="G105" s="1311"/>
      <c r="H105" s="1311"/>
      <c r="I105" s="1311"/>
      <c r="J105" s="1347"/>
      <c r="K105" s="1347"/>
      <c r="L105" s="1311"/>
      <c r="M105" s="1311"/>
      <c r="N105" s="1311"/>
      <c r="O105" s="1312"/>
      <c r="P105" s="1311"/>
      <c r="Q105" s="1311"/>
      <c r="R105" s="1311"/>
      <c r="S105" s="1315"/>
      <c r="T105" s="1311"/>
      <c r="U105" s="1311"/>
      <c r="Z105" s="1278"/>
    </row>
    <row r="106" spans="1:26" s="1273" customFormat="1" x14ac:dyDescent="0.25">
      <c r="A106" s="3241" t="s">
        <v>2342</v>
      </c>
      <c r="B106" s="1296"/>
      <c r="C106" s="1297" t="s">
        <v>605</v>
      </c>
      <c r="D106" s="1352">
        <v>2000000</v>
      </c>
      <c r="E106" s="1296" t="s">
        <v>7</v>
      </c>
      <c r="F106" s="1294" t="s">
        <v>6</v>
      </c>
      <c r="G106" s="1296" t="s">
        <v>1772</v>
      </c>
      <c r="H106" s="1294" t="s">
        <v>2088</v>
      </c>
      <c r="I106" s="1296" t="s">
        <v>297</v>
      </c>
      <c r="J106" s="1296" t="s">
        <v>1717</v>
      </c>
      <c r="K106" s="1296" t="s">
        <v>1943</v>
      </c>
      <c r="L106" s="1296" t="s">
        <v>1879</v>
      </c>
      <c r="M106" s="1296" t="s">
        <v>2044</v>
      </c>
      <c r="N106" s="1296" t="s">
        <v>297</v>
      </c>
      <c r="O106" s="1352">
        <v>2000000</v>
      </c>
      <c r="P106" s="1296" t="s">
        <v>297</v>
      </c>
      <c r="Q106" s="1296" t="s">
        <v>1835</v>
      </c>
      <c r="R106" s="1296" t="s">
        <v>1891</v>
      </c>
      <c r="S106" s="1301" t="s">
        <v>338</v>
      </c>
      <c r="T106" s="1296" t="s">
        <v>2340</v>
      </c>
      <c r="U106" s="1296" t="s">
        <v>1034</v>
      </c>
      <c r="Z106" s="1278"/>
    </row>
    <row r="107" spans="1:26" s="1273" customFormat="1" x14ac:dyDescent="0.25">
      <c r="A107" s="3250"/>
      <c r="B107" s="1296"/>
      <c r="C107" s="1297"/>
      <c r="D107" s="1297"/>
      <c r="E107" s="1296"/>
      <c r="F107" s="1294"/>
      <c r="G107" s="1296"/>
      <c r="H107" s="1294"/>
      <c r="I107" s="1296"/>
      <c r="J107" s="1296"/>
      <c r="K107" s="1296"/>
      <c r="L107" s="1296"/>
      <c r="M107" s="1296"/>
      <c r="N107" s="1296"/>
      <c r="O107" s="1297"/>
      <c r="P107" s="1296"/>
      <c r="Q107" s="1296"/>
      <c r="R107" s="1296"/>
      <c r="S107" s="1301"/>
      <c r="T107" s="1296"/>
      <c r="U107" s="1296"/>
      <c r="Z107" s="1278"/>
    </row>
    <row r="108" spans="1:26" s="1273" customFormat="1" x14ac:dyDescent="0.25">
      <c r="A108" s="1311"/>
      <c r="B108" s="1311"/>
      <c r="C108" s="1312"/>
      <c r="D108" s="1312"/>
      <c r="E108" s="1311"/>
      <c r="F108" s="1311"/>
      <c r="G108" s="1311"/>
      <c r="H108" s="1311"/>
      <c r="I108" s="1311"/>
      <c r="J108" s="1347"/>
      <c r="K108" s="1347"/>
      <c r="L108" s="1311"/>
      <c r="M108" s="1311"/>
      <c r="N108" s="1311"/>
      <c r="O108" s="1312"/>
      <c r="P108" s="1311"/>
      <c r="Q108" s="1311"/>
      <c r="R108" s="1311"/>
      <c r="S108" s="1315"/>
      <c r="T108" s="1311"/>
      <c r="U108" s="1311"/>
      <c r="Z108" s="1278"/>
    </row>
    <row r="109" spans="1:26" s="1273" customFormat="1" x14ac:dyDescent="0.25">
      <c r="A109" s="3241" t="s">
        <v>2343</v>
      </c>
      <c r="B109" s="1296"/>
      <c r="C109" s="1297" t="s">
        <v>619</v>
      </c>
      <c r="D109" s="1297">
        <v>6000000</v>
      </c>
      <c r="E109" s="1296" t="s">
        <v>7</v>
      </c>
      <c r="F109" s="1294" t="s">
        <v>6</v>
      </c>
      <c r="G109" s="1296" t="s">
        <v>1772</v>
      </c>
      <c r="H109" s="1294" t="s">
        <v>2088</v>
      </c>
      <c r="I109" s="1296" t="s">
        <v>297</v>
      </c>
      <c r="J109" s="1296" t="s">
        <v>1717</v>
      </c>
      <c r="K109" s="1296" t="s">
        <v>1943</v>
      </c>
      <c r="L109" s="1296" t="s">
        <v>1879</v>
      </c>
      <c r="M109" s="1296" t="s">
        <v>2044</v>
      </c>
      <c r="N109" s="1296" t="s">
        <v>297</v>
      </c>
      <c r="O109" s="1297">
        <v>6000000</v>
      </c>
      <c r="P109" s="1296" t="s">
        <v>297</v>
      </c>
      <c r="Q109" s="1296" t="s">
        <v>1835</v>
      </c>
      <c r="R109" s="1296" t="s">
        <v>1891</v>
      </c>
      <c r="S109" s="1301" t="s">
        <v>338</v>
      </c>
      <c r="T109" s="1296" t="s">
        <v>2340</v>
      </c>
      <c r="U109" s="1296" t="s">
        <v>1034</v>
      </c>
      <c r="Z109" s="1278"/>
    </row>
    <row r="110" spans="1:26" s="1273" customFormat="1" x14ac:dyDescent="0.25">
      <c r="A110" s="3250"/>
      <c r="B110" s="1296"/>
      <c r="C110" s="1297"/>
      <c r="D110" s="1297"/>
      <c r="E110" s="1296"/>
      <c r="F110" s="1294"/>
      <c r="G110" s="1296"/>
      <c r="H110" s="1294"/>
      <c r="I110" s="1296"/>
      <c r="J110" s="1296"/>
      <c r="K110" s="1296"/>
      <c r="L110" s="1296"/>
      <c r="M110" s="1296"/>
      <c r="N110" s="1296"/>
      <c r="O110" s="1297"/>
      <c r="P110" s="1296"/>
      <c r="Q110" s="1296"/>
      <c r="R110" s="1296"/>
      <c r="S110" s="1301"/>
      <c r="T110" s="1296"/>
      <c r="U110" s="1296"/>
      <c r="Z110" s="1278"/>
    </row>
    <row r="111" spans="1:26" s="1273" customFormat="1" x14ac:dyDescent="0.25">
      <c r="A111" s="1311"/>
      <c r="B111" s="1311"/>
      <c r="C111" s="1312"/>
      <c r="D111" s="1312"/>
      <c r="E111" s="1311"/>
      <c r="F111" s="1311"/>
      <c r="G111" s="1311"/>
      <c r="H111" s="1311"/>
      <c r="I111" s="1311"/>
      <c r="J111" s="1347"/>
      <c r="K111" s="1347"/>
      <c r="L111" s="1311"/>
      <c r="M111" s="1311"/>
      <c r="N111" s="1311"/>
      <c r="O111" s="1312"/>
      <c r="P111" s="1311"/>
      <c r="Q111" s="1311"/>
      <c r="R111" s="1311"/>
      <c r="S111" s="1315"/>
      <c r="T111" s="1311"/>
      <c r="U111" s="1311"/>
      <c r="Z111" s="1278"/>
    </row>
    <row r="112" spans="1:26" s="1273" customFormat="1" x14ac:dyDescent="0.25">
      <c r="A112" s="3241" t="s">
        <v>2344</v>
      </c>
      <c r="B112" s="1296"/>
      <c r="C112" s="1297" t="s">
        <v>629</v>
      </c>
      <c r="D112" s="1297">
        <v>5000000</v>
      </c>
      <c r="E112" s="1296" t="s">
        <v>7</v>
      </c>
      <c r="F112" s="1294" t="s">
        <v>6</v>
      </c>
      <c r="G112" s="1296" t="s">
        <v>1772</v>
      </c>
      <c r="H112" s="1294" t="s">
        <v>2088</v>
      </c>
      <c r="I112" s="1296" t="s">
        <v>297</v>
      </c>
      <c r="J112" s="1296" t="s">
        <v>1717</v>
      </c>
      <c r="K112" s="1296" t="s">
        <v>1943</v>
      </c>
      <c r="L112" s="1296" t="s">
        <v>1879</v>
      </c>
      <c r="M112" s="1296" t="s">
        <v>2044</v>
      </c>
      <c r="N112" s="1296" t="s">
        <v>297</v>
      </c>
      <c r="O112" s="1297">
        <v>5000000</v>
      </c>
      <c r="P112" s="1296" t="s">
        <v>297</v>
      </c>
      <c r="Q112" s="1296" t="s">
        <v>1835</v>
      </c>
      <c r="R112" s="1296" t="s">
        <v>1891</v>
      </c>
      <c r="S112" s="1301" t="s">
        <v>338</v>
      </c>
      <c r="T112" s="1296" t="s">
        <v>2340</v>
      </c>
      <c r="U112" s="1296" t="s">
        <v>1034</v>
      </c>
      <c r="Z112" s="1278"/>
    </row>
    <row r="113" spans="1:26" s="1273" customFormat="1" x14ac:dyDescent="0.25">
      <c r="A113" s="3250"/>
      <c r="B113" s="1296"/>
      <c r="C113" s="1297"/>
      <c r="D113" s="1297"/>
      <c r="E113" s="1296"/>
      <c r="F113" s="1294"/>
      <c r="G113" s="1296"/>
      <c r="H113" s="1294"/>
      <c r="I113" s="1296"/>
      <c r="J113" s="1296"/>
      <c r="K113" s="1296"/>
      <c r="L113" s="1296"/>
      <c r="M113" s="1296"/>
      <c r="N113" s="1296"/>
      <c r="O113" s="1297"/>
      <c r="P113" s="1296"/>
      <c r="Q113" s="1296"/>
      <c r="R113" s="1296"/>
      <c r="S113" s="1301"/>
      <c r="T113" s="1296"/>
      <c r="U113" s="1296"/>
      <c r="Z113" s="1278"/>
    </row>
    <row r="114" spans="1:26" s="1273" customFormat="1" x14ac:dyDescent="0.25">
      <c r="A114" s="1311"/>
      <c r="B114" s="1311"/>
      <c r="C114" s="1312"/>
      <c r="D114" s="1312"/>
      <c r="E114" s="1311"/>
      <c r="F114" s="1311"/>
      <c r="G114" s="1311"/>
      <c r="H114" s="1311"/>
      <c r="I114" s="1311"/>
      <c r="J114" s="1347"/>
      <c r="K114" s="1347"/>
      <c r="L114" s="1311"/>
      <c r="M114" s="1311"/>
      <c r="N114" s="1311"/>
      <c r="O114" s="1312"/>
      <c r="P114" s="1311"/>
      <c r="Q114" s="1311"/>
      <c r="R114" s="1311"/>
      <c r="S114" s="1315"/>
      <c r="T114" s="1311"/>
      <c r="U114" s="1311"/>
      <c r="Z114" s="1278"/>
    </row>
    <row r="115" spans="1:26" s="1273" customFormat="1" x14ac:dyDescent="0.25">
      <c r="A115" s="3241" t="s">
        <v>2345</v>
      </c>
      <c r="B115" s="1296" t="s">
        <v>2346</v>
      </c>
      <c r="C115" s="1297"/>
      <c r="D115" s="1297"/>
      <c r="E115" s="1296"/>
      <c r="F115" s="1294"/>
      <c r="G115" s="1296"/>
      <c r="H115" s="1294"/>
      <c r="I115" s="1296"/>
      <c r="J115" s="1296"/>
      <c r="K115" s="1296"/>
      <c r="L115" s="1296"/>
      <c r="M115" s="1296"/>
      <c r="N115" s="1296"/>
      <c r="O115" s="1297"/>
      <c r="P115" s="1296"/>
      <c r="Q115" s="1296"/>
      <c r="R115" s="1296"/>
      <c r="S115" s="1301"/>
      <c r="T115" s="1296"/>
      <c r="U115" s="1296"/>
      <c r="Z115" s="1278"/>
    </row>
    <row r="116" spans="1:26" s="1273" customFormat="1" x14ac:dyDescent="0.25">
      <c r="A116" s="3250"/>
      <c r="B116" s="1296"/>
      <c r="C116" s="1297"/>
      <c r="D116" s="1297"/>
      <c r="E116" s="1296"/>
      <c r="F116" s="1294"/>
      <c r="G116" s="1296"/>
      <c r="H116" s="1294"/>
      <c r="I116" s="1296"/>
      <c r="J116" s="1296"/>
      <c r="K116" s="1296"/>
      <c r="L116" s="1296"/>
      <c r="M116" s="1296"/>
      <c r="N116" s="1296"/>
      <c r="O116" s="1297"/>
      <c r="P116" s="1296"/>
      <c r="Q116" s="1296"/>
      <c r="R116" s="1296"/>
      <c r="S116" s="1301"/>
      <c r="T116" s="1296"/>
      <c r="U116" s="1296"/>
      <c r="Z116" s="1278"/>
    </row>
    <row r="117" spans="1:26" s="1273" customFormat="1" x14ac:dyDescent="0.25">
      <c r="A117" s="1311"/>
      <c r="B117" s="1311"/>
      <c r="C117" s="1312"/>
      <c r="D117" s="1312"/>
      <c r="E117" s="1311"/>
      <c r="F117" s="1311"/>
      <c r="G117" s="1311"/>
      <c r="H117" s="1311"/>
      <c r="I117" s="1311"/>
      <c r="J117" s="1347"/>
      <c r="K117" s="1347"/>
      <c r="L117" s="1311"/>
      <c r="M117" s="1311"/>
      <c r="N117" s="1311"/>
      <c r="O117" s="1312"/>
      <c r="P117" s="1311"/>
      <c r="Q117" s="1311"/>
      <c r="R117" s="1311"/>
      <c r="S117" s="1315"/>
      <c r="T117" s="1311"/>
      <c r="U117" s="1311"/>
      <c r="Z117" s="1278"/>
    </row>
    <row r="118" spans="1:26" s="1273" customFormat="1" x14ac:dyDescent="0.25">
      <c r="A118" s="3241" t="s">
        <v>2347</v>
      </c>
      <c r="B118" s="1296"/>
      <c r="C118" s="1297" t="s">
        <v>573</v>
      </c>
      <c r="D118" s="1297">
        <v>50000000</v>
      </c>
      <c r="E118" s="1296" t="s">
        <v>7</v>
      </c>
      <c r="F118" s="1294" t="s">
        <v>6</v>
      </c>
      <c r="G118" s="1296" t="s">
        <v>1772</v>
      </c>
      <c r="H118" s="1294" t="s">
        <v>2088</v>
      </c>
      <c r="I118" s="1296" t="s">
        <v>297</v>
      </c>
      <c r="J118" s="1296" t="s">
        <v>1717</v>
      </c>
      <c r="K118" s="1296" t="s">
        <v>1943</v>
      </c>
      <c r="L118" s="1296" t="s">
        <v>1879</v>
      </c>
      <c r="M118" s="1296" t="s">
        <v>2044</v>
      </c>
      <c r="N118" s="1296" t="s">
        <v>297</v>
      </c>
      <c r="O118" s="1297">
        <v>50000000</v>
      </c>
      <c r="P118" s="1296" t="s">
        <v>297</v>
      </c>
      <c r="Q118" s="1296" t="s">
        <v>1835</v>
      </c>
      <c r="R118" s="1296" t="s">
        <v>1891</v>
      </c>
      <c r="S118" s="1301" t="s">
        <v>338</v>
      </c>
      <c r="T118" s="1296" t="s">
        <v>2340</v>
      </c>
      <c r="U118" s="1296" t="s">
        <v>1034</v>
      </c>
      <c r="Z118" s="1278"/>
    </row>
    <row r="119" spans="1:26" s="1273" customFormat="1" x14ac:dyDescent="0.25">
      <c r="A119" s="3250"/>
      <c r="B119" s="1296"/>
      <c r="C119" s="1297"/>
      <c r="D119" s="1297"/>
      <c r="E119" s="1296"/>
      <c r="F119" s="1294"/>
      <c r="G119" s="1296"/>
      <c r="H119" s="1294"/>
      <c r="I119" s="1296"/>
      <c r="J119" s="1296"/>
      <c r="K119" s="1296"/>
      <c r="L119" s="1296"/>
      <c r="M119" s="1296"/>
      <c r="N119" s="1296"/>
      <c r="O119" s="1297"/>
      <c r="P119" s="1296"/>
      <c r="Q119" s="1296"/>
      <c r="R119" s="1296"/>
      <c r="S119" s="1301"/>
      <c r="T119" s="1296"/>
      <c r="U119" s="1296"/>
      <c r="Z119" s="1278"/>
    </row>
    <row r="120" spans="1:26" s="1273" customFormat="1" x14ac:dyDescent="0.25">
      <c r="A120" s="1311"/>
      <c r="B120" s="1311"/>
      <c r="C120" s="1312"/>
      <c r="D120" s="1312"/>
      <c r="E120" s="1311"/>
      <c r="F120" s="1311"/>
      <c r="G120" s="1311"/>
      <c r="H120" s="1311"/>
      <c r="I120" s="1311"/>
      <c r="J120" s="1347"/>
      <c r="K120" s="1347"/>
      <c r="L120" s="1311"/>
      <c r="M120" s="1311"/>
      <c r="N120" s="1311"/>
      <c r="O120" s="1312"/>
      <c r="P120" s="1311"/>
      <c r="Q120" s="1311"/>
      <c r="R120" s="1311"/>
      <c r="S120" s="1315"/>
      <c r="T120" s="1311"/>
      <c r="U120" s="1311"/>
      <c r="Z120" s="1278"/>
    </row>
    <row r="121" spans="1:26" s="1273" customFormat="1" x14ac:dyDescent="0.25">
      <c r="A121" s="3241" t="s">
        <v>2348</v>
      </c>
      <c r="B121" s="1296"/>
      <c r="C121" s="1297" t="s">
        <v>602</v>
      </c>
      <c r="D121" s="1297">
        <v>34619189.159999996</v>
      </c>
      <c r="E121" s="1296" t="s">
        <v>7</v>
      </c>
      <c r="F121" s="1294" t="s">
        <v>6</v>
      </c>
      <c r="G121" s="1296" t="s">
        <v>1772</v>
      </c>
      <c r="H121" s="1294" t="s">
        <v>2088</v>
      </c>
      <c r="I121" s="1296" t="s">
        <v>297</v>
      </c>
      <c r="J121" s="1296" t="s">
        <v>1717</v>
      </c>
      <c r="K121" s="1296" t="s">
        <v>1943</v>
      </c>
      <c r="L121" s="1296" t="s">
        <v>1879</v>
      </c>
      <c r="M121" s="1296" t="s">
        <v>2044</v>
      </c>
      <c r="N121" s="1296" t="s">
        <v>297</v>
      </c>
      <c r="O121" s="1297">
        <v>34619189.159999996</v>
      </c>
      <c r="P121" s="1296" t="s">
        <v>297</v>
      </c>
      <c r="Q121" s="1296" t="s">
        <v>1835</v>
      </c>
      <c r="R121" s="1296" t="s">
        <v>1891</v>
      </c>
      <c r="S121" s="1301" t="s">
        <v>338</v>
      </c>
      <c r="T121" s="1296" t="s">
        <v>2340</v>
      </c>
      <c r="U121" s="1296" t="s">
        <v>1034</v>
      </c>
      <c r="Z121" s="1278"/>
    </row>
    <row r="122" spans="1:26" s="1273" customFormat="1" x14ac:dyDescent="0.25">
      <c r="A122" s="3251"/>
      <c r="B122" s="1317"/>
      <c r="C122" s="1318"/>
      <c r="D122" s="1318"/>
      <c r="E122" s="1317"/>
      <c r="F122" s="1349"/>
      <c r="G122" s="1317"/>
      <c r="H122" s="1349"/>
      <c r="I122" s="1317"/>
      <c r="J122" s="1317"/>
      <c r="K122" s="1317"/>
      <c r="L122" s="1317"/>
      <c r="M122" s="1317"/>
      <c r="N122" s="1317"/>
      <c r="O122" s="1318"/>
      <c r="P122" s="1317"/>
      <c r="Q122" s="1317"/>
      <c r="R122" s="1317"/>
      <c r="S122" s="1350"/>
      <c r="T122" s="1317"/>
      <c r="U122" s="1317"/>
      <c r="Z122" s="1278"/>
    </row>
    <row r="123" spans="1:26" s="1273" customFormat="1" x14ac:dyDescent="0.25">
      <c r="A123" s="3254" t="s">
        <v>2349</v>
      </c>
      <c r="B123" s="1296" t="s">
        <v>2350</v>
      </c>
      <c r="C123" s="1297" t="s">
        <v>573</v>
      </c>
      <c r="D123" s="1297">
        <v>10229800</v>
      </c>
      <c r="E123" s="1296" t="s">
        <v>7</v>
      </c>
      <c r="F123" s="1296" t="s">
        <v>2208</v>
      </c>
      <c r="G123" s="1296" t="s">
        <v>1772</v>
      </c>
      <c r="H123" s="1296" t="s">
        <v>2088</v>
      </c>
      <c r="I123" s="1296" t="s">
        <v>297</v>
      </c>
      <c r="J123" s="1296" t="s">
        <v>2131</v>
      </c>
      <c r="K123" s="1296" t="s">
        <v>2132</v>
      </c>
      <c r="L123" s="1296" t="s">
        <v>1718</v>
      </c>
      <c r="M123" s="1296" t="s">
        <v>1720</v>
      </c>
      <c r="N123" s="1296" t="s">
        <v>297</v>
      </c>
      <c r="O123" s="1297">
        <v>10229800</v>
      </c>
      <c r="P123" s="1296" t="s">
        <v>297</v>
      </c>
      <c r="Q123" s="1296" t="s">
        <v>1740</v>
      </c>
      <c r="R123" s="1296" t="s">
        <v>1902</v>
      </c>
      <c r="S123" s="1301" t="s">
        <v>338</v>
      </c>
      <c r="T123" s="1296" t="s">
        <v>2173</v>
      </c>
      <c r="U123" s="1296" t="s">
        <v>2312</v>
      </c>
      <c r="Z123" s="1278"/>
    </row>
    <row r="124" spans="1:26" s="1273" customFormat="1" x14ac:dyDescent="0.25">
      <c r="A124" s="3254"/>
      <c r="B124" s="1296"/>
      <c r="C124" s="1297"/>
      <c r="D124" s="1297"/>
      <c r="E124" s="1296"/>
      <c r="F124" s="1296"/>
      <c r="G124" s="1296"/>
      <c r="H124" s="1296"/>
      <c r="I124" s="1296"/>
      <c r="J124" s="1296"/>
      <c r="K124" s="1296"/>
      <c r="L124" s="1296"/>
      <c r="M124" s="1296"/>
      <c r="N124" s="1296"/>
      <c r="O124" s="1297"/>
      <c r="P124" s="1296"/>
      <c r="Q124" s="1296"/>
      <c r="R124" s="1296"/>
      <c r="S124" s="1301"/>
      <c r="T124" s="1296"/>
      <c r="U124" s="1296"/>
      <c r="Z124" s="1278"/>
    </row>
    <row r="125" spans="1:26" s="1273" customFormat="1" ht="13.5" customHeight="1" x14ac:dyDescent="0.25">
      <c r="A125" s="1311"/>
      <c r="B125" s="1311"/>
      <c r="C125" s="1312"/>
      <c r="D125" s="1312"/>
      <c r="E125" s="1311"/>
      <c r="F125" s="1311"/>
      <c r="G125" s="1311"/>
      <c r="H125" s="1311"/>
      <c r="I125" s="1311"/>
      <c r="J125" s="1347"/>
      <c r="K125" s="1347"/>
      <c r="L125" s="1311"/>
      <c r="M125" s="1311"/>
      <c r="N125" s="1311"/>
      <c r="O125" s="1312"/>
      <c r="P125" s="1348" t="s">
        <v>707</v>
      </c>
      <c r="Q125" s="1348"/>
      <c r="R125" s="1311"/>
      <c r="S125" s="1315"/>
      <c r="T125" s="1311"/>
      <c r="U125" s="1311"/>
      <c r="Z125" s="1278"/>
    </row>
    <row r="126" spans="1:26" s="1273" customFormat="1" x14ac:dyDescent="0.25">
      <c r="A126" s="3241" t="s">
        <v>2351</v>
      </c>
      <c r="B126" s="1296" t="s">
        <v>2352</v>
      </c>
      <c r="C126" s="1297" t="s">
        <v>573</v>
      </c>
      <c r="D126" s="1297">
        <v>4263495</v>
      </c>
      <c r="E126" s="1296" t="s">
        <v>7</v>
      </c>
      <c r="F126" s="1294" t="s">
        <v>2208</v>
      </c>
      <c r="G126" s="1296" t="s">
        <v>1772</v>
      </c>
      <c r="H126" s="1294" t="s">
        <v>2088</v>
      </c>
      <c r="I126" s="1296" t="s">
        <v>297</v>
      </c>
      <c r="J126" s="1296" t="s">
        <v>297</v>
      </c>
      <c r="K126" s="1296" t="s">
        <v>2131</v>
      </c>
      <c r="L126" s="1296" t="s">
        <v>2132</v>
      </c>
      <c r="M126" s="1296" t="s">
        <v>1718</v>
      </c>
      <c r="N126" s="1296" t="s">
        <v>297</v>
      </c>
      <c r="O126" s="1297">
        <v>4263495</v>
      </c>
      <c r="P126" s="1296" t="s">
        <v>297</v>
      </c>
      <c r="Q126" s="1296" t="s">
        <v>1720</v>
      </c>
      <c r="R126" s="1296" t="s">
        <v>1740</v>
      </c>
      <c r="S126" s="1301" t="s">
        <v>338</v>
      </c>
      <c r="T126" s="1296" t="s">
        <v>1902</v>
      </c>
      <c r="U126" s="1296" t="s">
        <v>2353</v>
      </c>
      <c r="Z126" s="1278"/>
    </row>
    <row r="127" spans="1:26" s="1273" customFormat="1" x14ac:dyDescent="0.25">
      <c r="A127" s="3250"/>
      <c r="B127" s="1296"/>
      <c r="C127" s="1297"/>
      <c r="D127" s="1297"/>
      <c r="E127" s="1296"/>
      <c r="F127" s="1294"/>
      <c r="G127" s="1296"/>
      <c r="H127" s="1294"/>
      <c r="I127" s="1296"/>
      <c r="J127" s="1296"/>
      <c r="K127" s="1296"/>
      <c r="L127" s="1296"/>
      <c r="M127" s="1296"/>
      <c r="N127" s="1296"/>
      <c r="O127" s="1297"/>
      <c r="P127" s="1296"/>
      <c r="Q127" s="1296"/>
      <c r="R127" s="1296"/>
      <c r="S127" s="1301"/>
      <c r="T127" s="1296"/>
      <c r="U127" s="1296"/>
      <c r="Z127" s="1278"/>
    </row>
    <row r="128" spans="1:26" s="1273" customFormat="1" x14ac:dyDescent="0.25">
      <c r="A128" s="1311"/>
      <c r="B128" s="1311"/>
      <c r="C128" s="1312"/>
      <c r="D128" s="1312"/>
      <c r="E128" s="1311"/>
      <c r="F128" s="1311"/>
      <c r="G128" s="1311"/>
      <c r="H128" s="1311"/>
      <c r="I128" s="1311"/>
      <c r="J128" s="1347"/>
      <c r="K128" s="1347"/>
      <c r="L128" s="1311"/>
      <c r="M128" s="1311"/>
      <c r="N128" s="1311"/>
      <c r="O128" s="1312"/>
      <c r="P128" s="1311"/>
      <c r="Q128" s="1311"/>
      <c r="R128" s="1311"/>
      <c r="S128" s="1315"/>
      <c r="T128" s="1311"/>
      <c r="U128" s="1311"/>
      <c r="Z128" s="1278"/>
    </row>
    <row r="129" spans="1:28" s="1273" customFormat="1" x14ac:dyDescent="0.25">
      <c r="A129" s="3241" t="s">
        <v>2354</v>
      </c>
      <c r="B129" s="1296" t="s">
        <v>2355</v>
      </c>
      <c r="C129" s="1297" t="s">
        <v>573</v>
      </c>
      <c r="D129" s="1297">
        <v>10417550</v>
      </c>
      <c r="E129" s="1294" t="s">
        <v>7</v>
      </c>
      <c r="F129" s="1294" t="s">
        <v>2208</v>
      </c>
      <c r="G129" s="1294" t="s">
        <v>1772</v>
      </c>
      <c r="H129" s="1294" t="s">
        <v>2088</v>
      </c>
      <c r="I129" s="1294" t="s">
        <v>297</v>
      </c>
      <c r="J129" s="1294" t="s">
        <v>2131</v>
      </c>
      <c r="K129" s="1294" t="s">
        <v>2132</v>
      </c>
      <c r="L129" s="1294" t="s">
        <v>1718</v>
      </c>
      <c r="M129" s="1294" t="s">
        <v>1720</v>
      </c>
      <c r="N129" s="1294" t="s">
        <v>297</v>
      </c>
      <c r="O129" s="1297">
        <v>10417550</v>
      </c>
      <c r="P129" s="1294" t="s">
        <v>297</v>
      </c>
      <c r="Q129" s="1294" t="s">
        <v>1740</v>
      </c>
      <c r="R129" s="1294" t="s">
        <v>1902</v>
      </c>
      <c r="S129" s="1295" t="s">
        <v>338</v>
      </c>
      <c r="T129" s="1294" t="s">
        <v>2173</v>
      </c>
      <c r="U129" s="1294" t="s">
        <v>2312</v>
      </c>
      <c r="Z129" s="1278"/>
    </row>
    <row r="130" spans="1:28" s="1273" customFormat="1" x14ac:dyDescent="0.25">
      <c r="A130" s="3250"/>
      <c r="B130" s="1296"/>
      <c r="C130" s="1297"/>
      <c r="D130" s="1297"/>
      <c r="E130" s="1296"/>
      <c r="F130" s="1294"/>
      <c r="G130" s="1296"/>
      <c r="H130" s="1294"/>
      <c r="I130" s="1296"/>
      <c r="J130" s="1296"/>
      <c r="K130" s="1296"/>
      <c r="L130" s="1296"/>
      <c r="M130" s="1296"/>
      <c r="N130" s="1296"/>
      <c r="O130" s="1297"/>
      <c r="P130" s="1296"/>
      <c r="Q130" s="1296"/>
      <c r="R130" s="1296"/>
      <c r="S130" s="1301"/>
      <c r="T130" s="1296"/>
      <c r="U130" s="1296"/>
      <c r="Z130" s="1278"/>
    </row>
    <row r="131" spans="1:28" s="1273" customFormat="1" x14ac:dyDescent="0.25">
      <c r="A131" s="1311"/>
      <c r="B131" s="1311"/>
      <c r="C131" s="1312"/>
      <c r="D131" s="1312"/>
      <c r="E131" s="1311"/>
      <c r="F131" s="1311"/>
      <c r="G131" s="1311"/>
      <c r="H131" s="1311"/>
      <c r="I131" s="1311"/>
      <c r="J131" s="1347"/>
      <c r="K131" s="1347"/>
      <c r="L131" s="1311"/>
      <c r="M131" s="1311"/>
      <c r="N131" s="1311"/>
      <c r="O131" s="1312"/>
      <c r="P131" s="1311"/>
      <c r="Q131" s="1311"/>
      <c r="R131" s="1311"/>
      <c r="S131" s="1315"/>
      <c r="T131" s="1311"/>
      <c r="U131" s="1311"/>
      <c r="Z131" s="1278"/>
    </row>
    <row r="132" spans="1:28" s="1273" customFormat="1" x14ac:dyDescent="0.25">
      <c r="A132" s="3241" t="s">
        <v>2356</v>
      </c>
      <c r="B132" s="1296" t="s">
        <v>2357</v>
      </c>
      <c r="C132" s="1297" t="s">
        <v>573</v>
      </c>
      <c r="D132" s="1297">
        <v>48888113.609999999</v>
      </c>
      <c r="E132" s="1296" t="s">
        <v>7</v>
      </c>
      <c r="F132" s="1294" t="s">
        <v>2208</v>
      </c>
      <c r="G132" s="1294" t="s">
        <v>1772</v>
      </c>
      <c r="H132" s="1294" t="s">
        <v>2088</v>
      </c>
      <c r="I132" s="1294" t="s">
        <v>297</v>
      </c>
      <c r="J132" s="1294" t="s">
        <v>2131</v>
      </c>
      <c r="K132" s="1294" t="s">
        <v>2132</v>
      </c>
      <c r="L132" s="1294" t="s">
        <v>1718</v>
      </c>
      <c r="M132" s="1294" t="s">
        <v>1720</v>
      </c>
      <c r="N132" s="1294" t="s">
        <v>297</v>
      </c>
      <c r="O132" s="1297">
        <v>48888113.609999999</v>
      </c>
      <c r="P132" s="1294" t="s">
        <v>297</v>
      </c>
      <c r="Q132" s="1294" t="s">
        <v>1740</v>
      </c>
      <c r="R132" s="1294" t="s">
        <v>1902</v>
      </c>
      <c r="S132" s="1295" t="s">
        <v>338</v>
      </c>
      <c r="T132" s="1294" t="s">
        <v>2173</v>
      </c>
      <c r="U132" s="1294" t="s">
        <v>2312</v>
      </c>
      <c r="Z132" s="1278"/>
    </row>
    <row r="133" spans="1:28" s="1273" customFormat="1" x14ac:dyDescent="0.25">
      <c r="A133" s="3250"/>
      <c r="B133" s="1296"/>
      <c r="C133" s="1297"/>
      <c r="D133" s="1297"/>
      <c r="E133" s="1296"/>
      <c r="F133" s="1294"/>
      <c r="G133" s="1296"/>
      <c r="H133" s="1294"/>
      <c r="I133" s="1296"/>
      <c r="J133" s="1296"/>
      <c r="K133" s="1296"/>
      <c r="L133" s="1296"/>
      <c r="M133" s="1296"/>
      <c r="N133" s="1296"/>
      <c r="O133" s="1297"/>
      <c r="P133" s="1296"/>
      <c r="Q133" s="1296"/>
      <c r="R133" s="1296"/>
      <c r="S133" s="1301"/>
      <c r="T133" s="1296"/>
      <c r="U133" s="1296"/>
      <c r="Z133" s="1278"/>
    </row>
    <row r="134" spans="1:28" s="1273" customFormat="1" x14ac:dyDescent="0.25">
      <c r="A134" s="1311"/>
      <c r="B134" s="1311"/>
      <c r="C134" s="1312"/>
      <c r="D134" s="1312"/>
      <c r="E134" s="1311"/>
      <c r="F134" s="1311"/>
      <c r="G134" s="1311"/>
      <c r="H134" s="1311"/>
      <c r="I134" s="1311"/>
      <c r="J134" s="1347"/>
      <c r="K134" s="1347"/>
      <c r="L134" s="1311"/>
      <c r="M134" s="1311"/>
      <c r="N134" s="1311"/>
      <c r="O134" s="1312"/>
      <c r="P134" s="1311"/>
      <c r="Q134" s="1311"/>
      <c r="R134" s="1311"/>
      <c r="S134" s="1315"/>
      <c r="T134" s="1311"/>
      <c r="U134" s="1311"/>
      <c r="Z134" s="1278"/>
    </row>
    <row r="135" spans="1:28" s="1273" customFormat="1" ht="18" thickBot="1" x14ac:dyDescent="0.3">
      <c r="A135" s="1353"/>
      <c r="B135" s="1317"/>
      <c r="C135" s="1322"/>
      <c r="D135" s="1322"/>
      <c r="E135" s="1324"/>
      <c r="F135" s="1294"/>
      <c r="G135" s="1317"/>
      <c r="H135" s="1294"/>
      <c r="I135" s="1317"/>
      <c r="J135" s="1317"/>
      <c r="K135" s="1317"/>
      <c r="L135" s="1317"/>
      <c r="M135" s="1317"/>
      <c r="N135" s="1317"/>
      <c r="O135" s="1322"/>
      <c r="P135" s="1317"/>
      <c r="Q135" s="1317"/>
      <c r="R135" s="1317"/>
      <c r="S135" s="1354"/>
      <c r="T135" s="1324"/>
      <c r="U135" s="1324"/>
      <c r="Z135" s="1278"/>
    </row>
    <row r="136" spans="1:28" s="1273" customFormat="1" ht="18" thickTop="1" x14ac:dyDescent="0.25">
      <c r="A136" s="1326" t="s">
        <v>144</v>
      </c>
      <c r="B136" s="1327"/>
      <c r="C136" s="1328"/>
      <c r="D136" s="1328"/>
      <c r="E136" s="1331"/>
      <c r="F136" s="1355"/>
      <c r="G136" s="1327"/>
      <c r="H136" s="1355"/>
      <c r="I136" s="1327"/>
      <c r="J136" s="1327"/>
      <c r="K136" s="1327"/>
      <c r="L136" s="1327"/>
      <c r="M136" s="1327"/>
      <c r="N136" s="1327"/>
      <c r="O136" s="1328"/>
      <c r="P136" s="1327"/>
      <c r="Q136" s="1327"/>
      <c r="R136" s="1327"/>
      <c r="S136" s="1356"/>
      <c r="T136" s="1357"/>
      <c r="U136" s="1357"/>
      <c r="X136" s="1358"/>
      <c r="Z136" s="1278"/>
    </row>
    <row r="137" spans="1:28" s="1273" customFormat="1" x14ac:dyDescent="0.25">
      <c r="A137" s="1333"/>
      <c r="B137" s="1333"/>
      <c r="C137" s="1297"/>
      <c r="D137" s="1297"/>
      <c r="E137" s="1333"/>
      <c r="F137" s="1345"/>
      <c r="G137" s="1333"/>
      <c r="H137" s="1345"/>
      <c r="I137" s="1333"/>
      <c r="J137" s="1333"/>
      <c r="K137" s="1333"/>
      <c r="L137" s="1333"/>
      <c r="M137" s="1333"/>
      <c r="N137" s="1333"/>
      <c r="O137" s="1297"/>
      <c r="P137" s="1333"/>
      <c r="Q137" s="1333"/>
      <c r="R137" s="1333"/>
      <c r="S137" s="1315"/>
      <c r="T137" s="1311"/>
      <c r="U137" s="1311"/>
      <c r="Z137" s="1278"/>
    </row>
    <row r="138" spans="1:28" s="1273" customFormat="1" x14ac:dyDescent="0.25">
      <c r="A138" s="1272"/>
      <c r="R138" s="1274"/>
      <c r="S138" s="1275"/>
      <c r="T138" s="1358"/>
      <c r="Z138" s="1278"/>
    </row>
    <row r="139" spans="1:28" s="1273" customFormat="1" x14ac:dyDescent="0.25">
      <c r="A139" s="1272"/>
      <c r="T139" s="1274"/>
      <c r="U139" s="1275"/>
      <c r="V139" s="1358"/>
      <c r="AB139" s="1278"/>
    </row>
    <row r="141" spans="1:28" s="1273" customFormat="1" ht="18.75" x14ac:dyDescent="0.25">
      <c r="A141" s="1276" t="s">
        <v>6363</v>
      </c>
      <c r="B141" s="1276"/>
      <c r="C141" s="1276"/>
      <c r="D141" s="1276"/>
      <c r="E141" s="1276"/>
      <c r="F141" s="1276"/>
      <c r="G141" s="1276"/>
      <c r="I141" s="3242" t="s">
        <v>147</v>
      </c>
      <c r="J141" s="3243"/>
      <c r="K141" s="1335" t="s">
        <v>509</v>
      </c>
      <c r="L141" s="1336"/>
      <c r="M141" s="1334"/>
      <c r="U141" s="1275"/>
      <c r="AB141" s="1278"/>
    </row>
    <row r="142" spans="1:28" s="1273" customFormat="1" ht="51.75" x14ac:dyDescent="0.25">
      <c r="A142" s="1279"/>
      <c r="B142" s="1359"/>
      <c r="C142" s="3235" t="s">
        <v>215</v>
      </c>
      <c r="D142" s="3235"/>
      <c r="E142" s="3235"/>
      <c r="F142" s="3235"/>
      <c r="G142" s="3235"/>
      <c r="H142" s="3236"/>
      <c r="I142" s="3244"/>
      <c r="J142" s="3245"/>
      <c r="K142" s="1337" t="s">
        <v>150</v>
      </c>
      <c r="L142" s="3235" t="s">
        <v>151</v>
      </c>
      <c r="M142" s="3236"/>
      <c r="N142" s="3234" t="s">
        <v>152</v>
      </c>
      <c r="O142" s="3236"/>
      <c r="P142" s="3234" t="s">
        <v>84</v>
      </c>
      <c r="Q142" s="3235"/>
      <c r="R142" s="3235"/>
      <c r="S142" s="3235"/>
      <c r="T142" s="3235" t="s">
        <v>85</v>
      </c>
      <c r="U142" s="3235"/>
      <c r="V142" s="3235"/>
      <c r="W142" s="3236"/>
      <c r="AA142" s="1278"/>
    </row>
    <row r="143" spans="1:28" s="1341" customFormat="1" ht="69.75" thickBot="1" x14ac:dyDescent="0.3">
      <c r="A143" s="1360" t="s">
        <v>512</v>
      </c>
      <c r="B143" s="1361" t="s">
        <v>153</v>
      </c>
      <c r="C143" s="1285" t="s">
        <v>217</v>
      </c>
      <c r="D143" s="1285" t="s">
        <v>218</v>
      </c>
      <c r="E143" s="1285" t="s">
        <v>156</v>
      </c>
      <c r="F143" s="1285" t="s">
        <v>219</v>
      </c>
      <c r="G143" s="1285" t="s">
        <v>220</v>
      </c>
      <c r="H143" s="1285" t="s">
        <v>483</v>
      </c>
      <c r="I143" s="1286" t="s">
        <v>92</v>
      </c>
      <c r="J143" s="1286" t="s">
        <v>685</v>
      </c>
      <c r="K143" s="1284" t="s">
        <v>159</v>
      </c>
      <c r="L143" s="1284" t="s">
        <v>160</v>
      </c>
      <c r="M143" s="1284" t="s">
        <v>161</v>
      </c>
      <c r="N143" s="1284" t="s">
        <v>162</v>
      </c>
      <c r="O143" s="1286" t="s">
        <v>685</v>
      </c>
      <c r="P143" s="1286" t="s">
        <v>6362</v>
      </c>
      <c r="Q143" s="1286" t="s">
        <v>104</v>
      </c>
      <c r="R143" s="1342" t="s">
        <v>221</v>
      </c>
      <c r="S143" s="1337" t="s">
        <v>166</v>
      </c>
      <c r="T143" s="1362" t="s">
        <v>108</v>
      </c>
      <c r="U143" s="1284" t="s">
        <v>222</v>
      </c>
      <c r="V143" s="1284" t="s">
        <v>223</v>
      </c>
      <c r="W143" s="1284" t="s">
        <v>111</v>
      </c>
    </row>
    <row r="144" spans="1:28" s="1273" customFormat="1" ht="18" thickTop="1" x14ac:dyDescent="0.25">
      <c r="A144" s="3237" t="s">
        <v>114</v>
      </c>
      <c r="B144" s="1287"/>
      <c r="C144" s="1294"/>
      <c r="D144" s="1294"/>
      <c r="E144" s="1294"/>
      <c r="F144" s="1307"/>
      <c r="G144" s="1294" t="s">
        <v>170</v>
      </c>
      <c r="H144" s="1294"/>
      <c r="I144" s="1295" t="s">
        <v>171</v>
      </c>
      <c r="J144" s="1295" t="s">
        <v>116</v>
      </c>
      <c r="K144" s="1295" t="s">
        <v>117</v>
      </c>
      <c r="L144" s="1295" t="s">
        <v>1705</v>
      </c>
      <c r="M144" s="1295" t="s">
        <v>173</v>
      </c>
      <c r="N144" s="1295" t="s">
        <v>171</v>
      </c>
      <c r="O144" s="1295" t="s">
        <v>116</v>
      </c>
      <c r="P144" s="1294"/>
      <c r="Q144" s="1295" t="s">
        <v>225</v>
      </c>
      <c r="R144" s="1308" t="s">
        <v>116</v>
      </c>
      <c r="S144" s="1363" t="s">
        <v>693</v>
      </c>
      <c r="T144" s="1301"/>
      <c r="U144" s="1294"/>
      <c r="V144" s="1294"/>
      <c r="W144" s="1294"/>
      <c r="AA144" s="1278"/>
    </row>
    <row r="145" spans="1:27" s="1273" customFormat="1" x14ac:dyDescent="0.25">
      <c r="A145" s="3238"/>
      <c r="B145" s="1296"/>
      <c r="C145" s="1296"/>
      <c r="D145" s="1296"/>
      <c r="E145" s="1296"/>
      <c r="F145" s="1297"/>
      <c r="G145" s="1294" t="s">
        <v>175</v>
      </c>
      <c r="H145" s="1296"/>
      <c r="I145" s="1294"/>
      <c r="J145" s="1296"/>
      <c r="K145" s="1296"/>
      <c r="L145" s="1296"/>
      <c r="M145" s="1296"/>
      <c r="N145" s="1296"/>
      <c r="O145" s="1296"/>
      <c r="P145" s="1297"/>
      <c r="Q145" s="1296"/>
      <c r="R145" s="1298"/>
      <c r="S145" s="1298"/>
      <c r="T145" s="1301"/>
      <c r="U145" s="1296"/>
      <c r="V145" s="1296"/>
      <c r="W145" s="1296"/>
      <c r="AA145" s="1278"/>
    </row>
    <row r="146" spans="1:27" s="1273" customFormat="1" ht="18" thickBot="1" x14ac:dyDescent="0.3">
      <c r="A146" s="1302" t="s">
        <v>121</v>
      </c>
      <c r="B146" s="1303"/>
      <c r="C146" s="1303"/>
      <c r="D146" s="1303"/>
      <c r="E146" s="1303"/>
      <c r="F146" s="1304"/>
      <c r="G146" s="1303"/>
      <c r="H146" s="1303"/>
      <c r="I146" s="1303"/>
      <c r="J146" s="1303"/>
      <c r="K146" s="1346"/>
      <c r="L146" s="1346"/>
      <c r="M146" s="1303"/>
      <c r="N146" s="1303"/>
      <c r="O146" s="1303"/>
      <c r="P146" s="1304"/>
      <c r="Q146" s="1303"/>
      <c r="R146" s="1346"/>
      <c r="S146" s="1346"/>
      <c r="T146" s="1315"/>
      <c r="U146" s="1303"/>
      <c r="V146" s="1303"/>
      <c r="W146" s="1303"/>
      <c r="AA146" s="1278"/>
    </row>
    <row r="147" spans="1:27" s="1273" customFormat="1" x14ac:dyDescent="0.25">
      <c r="A147" s="3239" t="s">
        <v>2308</v>
      </c>
      <c r="B147" s="1294" t="s">
        <v>2289</v>
      </c>
      <c r="C147" s="1364"/>
      <c r="D147" s="1294"/>
      <c r="E147" s="1294"/>
      <c r="F147" s="1307"/>
      <c r="G147" s="1294"/>
      <c r="H147" s="1294"/>
      <c r="I147" s="1294"/>
      <c r="J147" s="1294"/>
      <c r="K147" s="1294"/>
      <c r="L147" s="1294"/>
      <c r="M147" s="1294"/>
      <c r="N147" s="1294"/>
      <c r="O147" s="1294"/>
      <c r="P147" s="1307"/>
      <c r="Q147" s="1294"/>
      <c r="R147" s="1308"/>
      <c r="S147" s="1308"/>
      <c r="T147" s="1301"/>
      <c r="U147" s="1294"/>
      <c r="V147" s="1294"/>
      <c r="W147" s="1294"/>
      <c r="AA147" s="1278"/>
    </row>
    <row r="148" spans="1:27" s="1273" customFormat="1" x14ac:dyDescent="0.25">
      <c r="A148" s="3250"/>
      <c r="B148" s="1296"/>
      <c r="C148" s="1296"/>
      <c r="D148" s="1296"/>
      <c r="E148" s="1296"/>
      <c r="F148" s="1297"/>
      <c r="G148" s="1294"/>
      <c r="H148" s="1296"/>
      <c r="I148" s="1294"/>
      <c r="J148" s="1294"/>
      <c r="K148" s="1294"/>
      <c r="L148" s="1294"/>
      <c r="M148" s="1294"/>
      <c r="N148" s="1294"/>
      <c r="O148" s="1294"/>
      <c r="P148" s="1307"/>
      <c r="Q148" s="1294"/>
      <c r="R148" s="1308"/>
      <c r="S148" s="1308"/>
      <c r="T148" s="1301"/>
      <c r="U148" s="1294"/>
      <c r="V148" s="1294"/>
      <c r="W148" s="1294"/>
      <c r="AA148" s="1278"/>
    </row>
    <row r="149" spans="1:27" s="1273" customFormat="1" x14ac:dyDescent="0.25">
      <c r="A149" s="1311"/>
      <c r="B149" s="1311"/>
      <c r="C149" s="1311"/>
      <c r="D149" s="1311"/>
      <c r="E149" s="1311"/>
      <c r="F149" s="1312"/>
      <c r="G149" s="1311"/>
      <c r="H149" s="1311"/>
      <c r="I149" s="1311"/>
      <c r="J149" s="1311"/>
      <c r="K149" s="1347"/>
      <c r="L149" s="1347"/>
      <c r="M149" s="1311"/>
      <c r="N149" s="1311"/>
      <c r="O149" s="1311"/>
      <c r="P149" s="1312"/>
      <c r="Q149" s="1311"/>
      <c r="R149" s="1347"/>
      <c r="S149" s="1347"/>
      <c r="T149" s="1315"/>
      <c r="U149" s="1311"/>
      <c r="V149" s="1311"/>
      <c r="W149" s="1311"/>
      <c r="AA149" s="1278"/>
    </row>
    <row r="150" spans="1:27" s="1273" customFormat="1" x14ac:dyDescent="0.25">
      <c r="A150" s="3241" t="s">
        <v>2309</v>
      </c>
      <c r="B150" s="1296"/>
      <c r="C150" s="1296" t="s">
        <v>573</v>
      </c>
      <c r="D150" s="1296" t="s">
        <v>6</v>
      </c>
      <c r="E150" s="1296" t="s">
        <v>7</v>
      </c>
      <c r="F150" s="1297">
        <v>80000000</v>
      </c>
      <c r="G150" s="1294" t="s">
        <v>1772</v>
      </c>
      <c r="H150" s="1296" t="s">
        <v>1772</v>
      </c>
      <c r="I150" s="1294" t="s">
        <v>2088</v>
      </c>
      <c r="J150" s="1296" t="s">
        <v>297</v>
      </c>
      <c r="K150" s="1296" t="s">
        <v>2310</v>
      </c>
      <c r="L150" s="1296" t="s">
        <v>2311</v>
      </c>
      <c r="M150" s="1296" t="s">
        <v>2133</v>
      </c>
      <c r="N150" s="1296" t="s">
        <v>2134</v>
      </c>
      <c r="O150" s="1296" t="s">
        <v>297</v>
      </c>
      <c r="P150" s="1297">
        <v>80000000</v>
      </c>
      <c r="Q150" s="1296" t="s">
        <v>297</v>
      </c>
      <c r="R150" s="1298" t="s">
        <v>2159</v>
      </c>
      <c r="S150" s="1298" t="s">
        <v>2160</v>
      </c>
      <c r="T150" s="1301" t="s">
        <v>338</v>
      </c>
      <c r="U150" s="1296" t="s">
        <v>2312</v>
      </c>
      <c r="V150" s="1296" t="s">
        <v>2313</v>
      </c>
      <c r="W150" s="1297">
        <v>80000000</v>
      </c>
      <c r="AA150" s="1278"/>
    </row>
    <row r="151" spans="1:27" s="1273" customFormat="1" x14ac:dyDescent="0.25">
      <c r="A151" s="3250"/>
      <c r="B151" s="1296"/>
      <c r="C151" s="1296"/>
      <c r="D151" s="1296"/>
      <c r="E151" s="1296"/>
      <c r="F151" s="1297"/>
      <c r="G151" s="1294"/>
      <c r="H151" s="1296"/>
      <c r="I151" s="1294"/>
      <c r="J151" s="1296"/>
      <c r="K151" s="1296"/>
      <c r="L151" s="1296"/>
      <c r="M151" s="1296"/>
      <c r="N151" s="1296"/>
      <c r="O151" s="1296"/>
      <c r="P151" s="1297"/>
      <c r="Q151" s="1296"/>
      <c r="R151" s="1298"/>
      <c r="S151" s="1298"/>
      <c r="T151" s="1301"/>
      <c r="U151" s="1296"/>
      <c r="V151" s="1296"/>
      <c r="W151" s="1297"/>
      <c r="AA151" s="1278"/>
    </row>
    <row r="152" spans="1:27" s="1273" customFormat="1" x14ac:dyDescent="0.25">
      <c r="A152" s="1311"/>
      <c r="B152" s="1311"/>
      <c r="C152" s="1311"/>
      <c r="D152" s="1311"/>
      <c r="E152" s="1311"/>
      <c r="F152" s="1312"/>
      <c r="G152" s="1311"/>
      <c r="H152" s="1311"/>
      <c r="I152" s="1311"/>
      <c r="J152" s="1347"/>
      <c r="K152" s="1347"/>
      <c r="L152" s="1311"/>
      <c r="M152" s="1311"/>
      <c r="N152" s="1311"/>
      <c r="O152" s="1311"/>
      <c r="P152" s="1312"/>
      <c r="Q152" s="1311"/>
      <c r="R152" s="1347"/>
      <c r="S152" s="1347"/>
      <c r="T152" s="1315"/>
      <c r="U152" s="1311"/>
      <c r="V152" s="1311"/>
      <c r="W152" s="1312"/>
      <c r="AA152" s="1278"/>
    </row>
    <row r="153" spans="1:27" s="1273" customFormat="1" x14ac:dyDescent="0.25">
      <c r="A153" s="3241" t="s">
        <v>2314</v>
      </c>
      <c r="B153" s="1296"/>
      <c r="C153" s="1296" t="s">
        <v>2201</v>
      </c>
      <c r="D153" s="1296" t="s">
        <v>6</v>
      </c>
      <c r="E153" s="1296" t="s">
        <v>7</v>
      </c>
      <c r="F153" s="1297">
        <v>30000000</v>
      </c>
      <c r="G153" s="1294" t="s">
        <v>1772</v>
      </c>
      <c r="H153" s="1296" t="s">
        <v>1772</v>
      </c>
      <c r="I153" s="1294" t="s">
        <v>2088</v>
      </c>
      <c r="J153" s="1296" t="s">
        <v>297</v>
      </c>
      <c r="K153" s="1296" t="s">
        <v>2310</v>
      </c>
      <c r="L153" s="1296" t="s">
        <v>2311</v>
      </c>
      <c r="M153" s="1296" t="s">
        <v>2133</v>
      </c>
      <c r="N153" s="1296" t="s">
        <v>2134</v>
      </c>
      <c r="O153" s="1296" t="s">
        <v>297</v>
      </c>
      <c r="P153" s="1297">
        <v>30000000</v>
      </c>
      <c r="Q153" s="1296" t="s">
        <v>297</v>
      </c>
      <c r="R153" s="1298" t="s">
        <v>2159</v>
      </c>
      <c r="S153" s="1298" t="s">
        <v>2160</v>
      </c>
      <c r="T153" s="1301" t="s">
        <v>338</v>
      </c>
      <c r="U153" s="1296" t="s">
        <v>2312</v>
      </c>
      <c r="V153" s="1296" t="s">
        <v>2313</v>
      </c>
      <c r="W153" s="1297">
        <v>30000000</v>
      </c>
      <c r="AA153" s="1278"/>
    </row>
    <row r="154" spans="1:27" s="1273" customFormat="1" x14ac:dyDescent="0.25">
      <c r="A154" s="3250"/>
      <c r="B154" s="1296"/>
      <c r="C154" s="1296"/>
      <c r="D154" s="1296"/>
      <c r="E154" s="1296"/>
      <c r="F154" s="1297"/>
      <c r="G154" s="1294"/>
      <c r="H154" s="1296"/>
      <c r="I154" s="1296"/>
      <c r="J154" s="1296"/>
      <c r="K154" s="1296"/>
      <c r="L154" s="1296"/>
      <c r="M154" s="1296"/>
      <c r="N154" s="1296"/>
      <c r="O154" s="1296"/>
      <c r="P154" s="1297"/>
      <c r="Q154" s="1296"/>
      <c r="R154" s="1365"/>
      <c r="S154" s="1365"/>
      <c r="T154" s="1301"/>
      <c r="U154" s="1299"/>
      <c r="V154" s="1299"/>
      <c r="W154" s="1297"/>
      <c r="AA154" s="1278"/>
    </row>
    <row r="155" spans="1:27" s="1273" customFormat="1" x14ac:dyDescent="0.25">
      <c r="A155" s="1311"/>
      <c r="B155" s="1311"/>
      <c r="C155" s="1311"/>
      <c r="D155" s="1311"/>
      <c r="E155" s="1311"/>
      <c r="F155" s="1312"/>
      <c r="G155" s="1311"/>
      <c r="H155" s="1311"/>
      <c r="I155" s="1311"/>
      <c r="J155" s="1347"/>
      <c r="K155" s="1347"/>
      <c r="L155" s="1311"/>
      <c r="M155" s="1311"/>
      <c r="N155" s="1311"/>
      <c r="O155" s="1311"/>
      <c r="P155" s="1312"/>
      <c r="Q155" s="1311"/>
      <c r="R155" s="1347"/>
      <c r="S155" s="1347"/>
      <c r="T155" s="1315"/>
      <c r="U155" s="1311"/>
      <c r="V155" s="1311"/>
      <c r="W155" s="1312"/>
      <c r="AA155" s="1278"/>
    </row>
    <row r="156" spans="1:27" s="1273" customFormat="1" x14ac:dyDescent="0.25">
      <c r="A156" s="3241" t="s">
        <v>2315</v>
      </c>
      <c r="B156" s="1296"/>
      <c r="C156" s="1296" t="s">
        <v>605</v>
      </c>
      <c r="D156" s="1296" t="s">
        <v>6</v>
      </c>
      <c r="E156" s="1296" t="s">
        <v>7</v>
      </c>
      <c r="F156" s="1297">
        <v>3970347.29</v>
      </c>
      <c r="G156" s="1294" t="s">
        <v>1772</v>
      </c>
      <c r="H156" s="1296" t="s">
        <v>1772</v>
      </c>
      <c r="I156" s="1294" t="s">
        <v>2088</v>
      </c>
      <c r="J156" s="1296" t="s">
        <v>297</v>
      </c>
      <c r="K156" s="1296" t="s">
        <v>2310</v>
      </c>
      <c r="L156" s="1296" t="s">
        <v>2311</v>
      </c>
      <c r="M156" s="1296" t="s">
        <v>2133</v>
      </c>
      <c r="N156" s="1296" t="s">
        <v>2134</v>
      </c>
      <c r="O156" s="1296" t="s">
        <v>297</v>
      </c>
      <c r="P156" s="1297">
        <v>3970347.29</v>
      </c>
      <c r="Q156" s="1296" t="s">
        <v>297</v>
      </c>
      <c r="R156" s="1298" t="s">
        <v>2159</v>
      </c>
      <c r="S156" s="1298" t="s">
        <v>2160</v>
      </c>
      <c r="T156" s="1301" t="s">
        <v>338</v>
      </c>
      <c r="U156" s="1296" t="s">
        <v>2312</v>
      </c>
      <c r="V156" s="1296" t="s">
        <v>2313</v>
      </c>
      <c r="W156" s="1297">
        <v>3970347.29</v>
      </c>
      <c r="AA156" s="1278"/>
    </row>
    <row r="157" spans="1:27" s="1273" customFormat="1" x14ac:dyDescent="0.25">
      <c r="A157" s="3250"/>
      <c r="B157" s="1296"/>
      <c r="C157" s="1296"/>
      <c r="D157" s="1296"/>
      <c r="E157" s="1296"/>
      <c r="F157" s="1297"/>
      <c r="G157" s="1294"/>
      <c r="H157" s="1296"/>
      <c r="I157" s="1296"/>
      <c r="J157" s="1296"/>
      <c r="K157" s="1296"/>
      <c r="L157" s="1296"/>
      <c r="M157" s="1296"/>
      <c r="N157" s="1296"/>
      <c r="O157" s="1296"/>
      <c r="P157" s="1297"/>
      <c r="Q157" s="1296"/>
      <c r="R157" s="1365"/>
      <c r="S157" s="1365"/>
      <c r="T157" s="1301"/>
      <c r="U157" s="1299"/>
      <c r="V157" s="1299"/>
      <c r="W157" s="1297"/>
      <c r="AA157" s="1278"/>
    </row>
    <row r="158" spans="1:27" s="1273" customFormat="1" x14ac:dyDescent="0.25">
      <c r="A158" s="1311"/>
      <c r="B158" s="1311"/>
      <c r="C158" s="1311"/>
      <c r="D158" s="1311"/>
      <c r="E158" s="1311"/>
      <c r="F158" s="1312"/>
      <c r="G158" s="1311"/>
      <c r="H158" s="1311"/>
      <c r="I158" s="1311"/>
      <c r="J158" s="1347"/>
      <c r="K158" s="1347"/>
      <c r="L158" s="1311"/>
      <c r="M158" s="1311"/>
      <c r="N158" s="1311"/>
      <c r="O158" s="1311"/>
      <c r="P158" s="1312"/>
      <c r="Q158" s="1311"/>
      <c r="R158" s="1347"/>
      <c r="S158" s="1347"/>
      <c r="T158" s="1315"/>
      <c r="U158" s="1311"/>
      <c r="V158" s="1311"/>
      <c r="W158" s="1312"/>
      <c r="AA158" s="1278"/>
    </row>
    <row r="159" spans="1:27" s="1273" customFormat="1" x14ac:dyDescent="0.25">
      <c r="A159" s="3241" t="s">
        <v>2316</v>
      </c>
      <c r="B159" s="1296"/>
      <c r="C159" s="1296" t="s">
        <v>619</v>
      </c>
      <c r="D159" s="1296" t="s">
        <v>2317</v>
      </c>
      <c r="E159" s="1296" t="s">
        <v>7</v>
      </c>
      <c r="F159" s="1297">
        <v>500000</v>
      </c>
      <c r="G159" s="1294" t="s">
        <v>1772</v>
      </c>
      <c r="H159" s="1296" t="s">
        <v>1772</v>
      </c>
      <c r="I159" s="1294" t="s">
        <v>2088</v>
      </c>
      <c r="J159" s="1296" t="s">
        <v>297</v>
      </c>
      <c r="K159" s="1296" t="s">
        <v>2310</v>
      </c>
      <c r="L159" s="1296" t="s">
        <v>2311</v>
      </c>
      <c r="M159" s="1296" t="s">
        <v>2133</v>
      </c>
      <c r="N159" s="1296" t="s">
        <v>2134</v>
      </c>
      <c r="O159" s="1296" t="s">
        <v>297</v>
      </c>
      <c r="P159" s="1297">
        <v>500000</v>
      </c>
      <c r="Q159" s="1296" t="s">
        <v>297</v>
      </c>
      <c r="R159" s="1298" t="s">
        <v>2159</v>
      </c>
      <c r="S159" s="1298" t="s">
        <v>2160</v>
      </c>
      <c r="T159" s="1301" t="s">
        <v>338</v>
      </c>
      <c r="U159" s="1296" t="s">
        <v>2312</v>
      </c>
      <c r="V159" s="1296" t="s">
        <v>2313</v>
      </c>
      <c r="W159" s="1297">
        <v>500000</v>
      </c>
      <c r="AA159" s="1278"/>
    </row>
    <row r="160" spans="1:27" s="1273" customFormat="1" x14ac:dyDescent="0.25">
      <c r="A160" s="3250"/>
      <c r="B160" s="1296"/>
      <c r="C160" s="1296"/>
      <c r="D160" s="1296"/>
      <c r="E160" s="1296"/>
      <c r="F160" s="1297"/>
      <c r="G160" s="1294"/>
      <c r="H160" s="1296"/>
      <c r="I160" s="1296"/>
      <c r="J160" s="1296"/>
      <c r="K160" s="1296"/>
      <c r="L160" s="1296"/>
      <c r="M160" s="1296"/>
      <c r="N160" s="1296"/>
      <c r="O160" s="1296"/>
      <c r="P160" s="1297"/>
      <c r="Q160" s="1296"/>
      <c r="R160" s="1365"/>
      <c r="S160" s="1365"/>
      <c r="T160" s="1301"/>
      <c r="U160" s="1299"/>
      <c r="V160" s="1299"/>
      <c r="W160" s="1297"/>
      <c r="AA160" s="1278"/>
    </row>
    <row r="161" spans="1:28" s="1273" customFormat="1" x14ac:dyDescent="0.25">
      <c r="A161" s="1311"/>
      <c r="B161" s="1311"/>
      <c r="C161" s="1311"/>
      <c r="D161" s="1311"/>
      <c r="E161" s="1311"/>
      <c r="F161" s="1312"/>
      <c r="G161" s="1311"/>
      <c r="H161" s="1311"/>
      <c r="I161" s="1311"/>
      <c r="J161" s="1347"/>
      <c r="K161" s="1347"/>
      <c r="L161" s="1311"/>
      <c r="M161" s="1311"/>
      <c r="N161" s="1311"/>
      <c r="O161" s="1311"/>
      <c r="P161" s="1312"/>
      <c r="Q161" s="1311"/>
      <c r="R161" s="1347"/>
      <c r="S161" s="1347"/>
      <c r="T161" s="1315"/>
      <c r="U161" s="1311"/>
      <c r="V161" s="1311"/>
      <c r="W161" s="1312"/>
      <c r="AA161" s="1278"/>
    </row>
    <row r="162" spans="1:28" s="1273" customFormat="1" x14ac:dyDescent="0.25">
      <c r="A162" s="3241" t="s">
        <v>2318</v>
      </c>
      <c r="B162" s="1296"/>
      <c r="C162" s="1296" t="s">
        <v>629</v>
      </c>
      <c r="D162" s="1296" t="s">
        <v>6</v>
      </c>
      <c r="E162" s="1296" t="s">
        <v>7</v>
      </c>
      <c r="F162" s="1297">
        <v>500000</v>
      </c>
      <c r="G162" s="1294" t="s">
        <v>1772</v>
      </c>
      <c r="H162" s="1296" t="s">
        <v>1772</v>
      </c>
      <c r="I162" s="1294" t="s">
        <v>2088</v>
      </c>
      <c r="J162" s="1296" t="s">
        <v>297</v>
      </c>
      <c r="K162" s="1296" t="s">
        <v>2310</v>
      </c>
      <c r="L162" s="1296" t="s">
        <v>2311</v>
      </c>
      <c r="M162" s="1296" t="s">
        <v>2133</v>
      </c>
      <c r="N162" s="1296" t="s">
        <v>2134</v>
      </c>
      <c r="O162" s="1296" t="s">
        <v>297</v>
      </c>
      <c r="P162" s="1297">
        <v>500000</v>
      </c>
      <c r="Q162" s="1296" t="s">
        <v>297</v>
      </c>
      <c r="R162" s="1298" t="s">
        <v>2159</v>
      </c>
      <c r="S162" s="1298" t="s">
        <v>2160</v>
      </c>
      <c r="T162" s="1301" t="s">
        <v>338</v>
      </c>
      <c r="U162" s="1296" t="s">
        <v>2312</v>
      </c>
      <c r="V162" s="1296" t="s">
        <v>2313</v>
      </c>
      <c r="W162" s="1297">
        <v>500000</v>
      </c>
      <c r="AA162" s="1278"/>
    </row>
    <row r="163" spans="1:28" s="1273" customFormat="1" x14ac:dyDescent="0.25">
      <c r="A163" s="3250"/>
      <c r="B163" s="1296"/>
      <c r="C163" s="1296"/>
      <c r="D163" s="1296"/>
      <c r="E163" s="1296"/>
      <c r="F163" s="1297"/>
      <c r="G163" s="1294"/>
      <c r="H163" s="1296"/>
      <c r="I163" s="1296"/>
      <c r="J163" s="1296"/>
      <c r="K163" s="1296"/>
      <c r="L163" s="1296"/>
      <c r="M163" s="1296"/>
      <c r="N163" s="1296"/>
      <c r="O163" s="1296"/>
      <c r="P163" s="1297"/>
      <c r="Q163" s="1296"/>
      <c r="R163" s="1365"/>
      <c r="S163" s="1365"/>
      <c r="T163" s="1301"/>
      <c r="U163" s="1299"/>
      <c r="V163" s="1299"/>
      <c r="W163" s="1297"/>
      <c r="AA163" s="1278"/>
    </row>
    <row r="164" spans="1:28" s="1273" customFormat="1" x14ac:dyDescent="0.25">
      <c r="A164" s="1311"/>
      <c r="B164" s="1311"/>
      <c r="C164" s="1311"/>
      <c r="D164" s="1311"/>
      <c r="E164" s="1311"/>
      <c r="F164" s="1312"/>
      <c r="G164" s="1311"/>
      <c r="H164" s="1311"/>
      <c r="I164" s="1311"/>
      <c r="J164" s="1347"/>
      <c r="K164" s="1347"/>
      <c r="L164" s="1311"/>
      <c r="M164" s="1311"/>
      <c r="N164" s="1311"/>
      <c r="O164" s="1311"/>
      <c r="P164" s="1312"/>
      <c r="Q164" s="1311"/>
      <c r="R164" s="1347"/>
      <c r="S164" s="1347"/>
      <c r="T164" s="1315"/>
      <c r="U164" s="1311"/>
      <c r="V164" s="1311"/>
      <c r="W164" s="1312"/>
      <c r="AA164" s="1278"/>
    </row>
    <row r="165" spans="1:28" s="1273" customFormat="1" x14ac:dyDescent="0.25">
      <c r="A165" s="3241" t="s">
        <v>2319</v>
      </c>
      <c r="B165" s="1296"/>
      <c r="C165" s="1296" t="s">
        <v>636</v>
      </c>
      <c r="D165" s="1296" t="s">
        <v>6</v>
      </c>
      <c r="E165" s="1296" t="s">
        <v>7</v>
      </c>
      <c r="F165" s="1297">
        <v>1000000</v>
      </c>
      <c r="G165" s="1294" t="s">
        <v>1772</v>
      </c>
      <c r="H165" s="1296" t="s">
        <v>1772</v>
      </c>
      <c r="I165" s="1294" t="s">
        <v>2088</v>
      </c>
      <c r="J165" s="1296" t="s">
        <v>297</v>
      </c>
      <c r="K165" s="1296" t="s">
        <v>2310</v>
      </c>
      <c r="L165" s="1296" t="s">
        <v>2311</v>
      </c>
      <c r="M165" s="1296" t="s">
        <v>2133</v>
      </c>
      <c r="N165" s="1296" t="s">
        <v>2134</v>
      </c>
      <c r="O165" s="1296" t="s">
        <v>297</v>
      </c>
      <c r="P165" s="1297">
        <v>1000000</v>
      </c>
      <c r="Q165" s="1296" t="s">
        <v>297</v>
      </c>
      <c r="R165" s="1298" t="s">
        <v>2159</v>
      </c>
      <c r="S165" s="1298" t="s">
        <v>2160</v>
      </c>
      <c r="T165" s="1301" t="s">
        <v>338</v>
      </c>
      <c r="U165" s="1296" t="s">
        <v>2312</v>
      </c>
      <c r="V165" s="1296" t="s">
        <v>2313</v>
      </c>
      <c r="W165" s="1297">
        <v>1000000</v>
      </c>
      <c r="AA165" s="1278"/>
    </row>
    <row r="166" spans="1:28" s="1273" customFormat="1" x14ac:dyDescent="0.25">
      <c r="A166" s="3250"/>
      <c r="B166" s="1296"/>
      <c r="C166" s="1296"/>
      <c r="D166" s="1296"/>
      <c r="E166" s="1296"/>
      <c r="F166" s="1297"/>
      <c r="G166" s="1294"/>
      <c r="H166" s="1296"/>
      <c r="I166" s="1296"/>
      <c r="J166" s="1296"/>
      <c r="K166" s="1296"/>
      <c r="L166" s="1296"/>
      <c r="M166" s="1296"/>
      <c r="N166" s="1296"/>
      <c r="O166" s="1296"/>
      <c r="P166" s="1297"/>
      <c r="Q166" s="1296"/>
      <c r="R166" s="1365"/>
      <c r="S166" s="1365"/>
      <c r="T166" s="1301"/>
      <c r="U166" s="1299"/>
      <c r="V166" s="1299"/>
      <c r="W166" s="1297"/>
      <c r="AA166" s="1278"/>
    </row>
    <row r="167" spans="1:28" s="1273" customFormat="1" x14ac:dyDescent="0.25">
      <c r="A167" s="1311"/>
      <c r="B167" s="1311"/>
      <c r="C167" s="1311"/>
      <c r="D167" s="1311"/>
      <c r="E167" s="1311"/>
      <c r="F167" s="1312"/>
      <c r="G167" s="1311"/>
      <c r="H167" s="1311"/>
      <c r="I167" s="1311"/>
      <c r="J167" s="1347"/>
      <c r="K167" s="1347"/>
      <c r="L167" s="1311"/>
      <c r="M167" s="1311"/>
      <c r="N167" s="1311"/>
      <c r="O167" s="1311"/>
      <c r="P167" s="1312"/>
      <c r="Q167" s="1311"/>
      <c r="R167" s="1347"/>
      <c r="S167" s="1347"/>
      <c r="T167" s="1315"/>
      <c r="U167" s="1311"/>
      <c r="V167" s="1311"/>
      <c r="W167" s="1312"/>
      <c r="AA167" s="1278"/>
    </row>
    <row r="168" spans="1:28" s="1273" customFormat="1" x14ac:dyDescent="0.25">
      <c r="A168" s="3241" t="s">
        <v>2320</v>
      </c>
      <c r="B168" s="1296"/>
      <c r="C168" s="1296" t="s">
        <v>644</v>
      </c>
      <c r="D168" s="1296" t="s">
        <v>6</v>
      </c>
      <c r="E168" s="1296" t="s">
        <v>7</v>
      </c>
      <c r="F168" s="1297">
        <v>25000000</v>
      </c>
      <c r="G168" s="1294" t="s">
        <v>1772</v>
      </c>
      <c r="H168" s="1296" t="s">
        <v>1772</v>
      </c>
      <c r="I168" s="1294" t="s">
        <v>2088</v>
      </c>
      <c r="J168" s="1296" t="s">
        <v>297</v>
      </c>
      <c r="K168" s="1296" t="s">
        <v>2310</v>
      </c>
      <c r="L168" s="1296" t="s">
        <v>2311</v>
      </c>
      <c r="M168" s="1296" t="s">
        <v>2133</v>
      </c>
      <c r="N168" s="1296" t="s">
        <v>2134</v>
      </c>
      <c r="O168" s="1296" t="s">
        <v>297</v>
      </c>
      <c r="P168" s="1297">
        <v>25000000</v>
      </c>
      <c r="Q168" s="1296" t="s">
        <v>297</v>
      </c>
      <c r="R168" s="1298" t="s">
        <v>2159</v>
      </c>
      <c r="S168" s="1298" t="s">
        <v>2160</v>
      </c>
      <c r="T168" s="1301" t="s">
        <v>338</v>
      </c>
      <c r="U168" s="1296" t="s">
        <v>2312</v>
      </c>
      <c r="V168" s="1296" t="s">
        <v>2313</v>
      </c>
      <c r="W168" s="1297">
        <v>25000000</v>
      </c>
      <c r="AA168" s="1278"/>
    </row>
    <row r="169" spans="1:28" s="1273" customFormat="1" x14ac:dyDescent="0.25">
      <c r="A169" s="3250"/>
      <c r="B169" s="1296"/>
      <c r="C169" s="1296"/>
      <c r="D169" s="1296"/>
      <c r="E169" s="1296"/>
      <c r="F169" s="1297"/>
      <c r="G169" s="1294"/>
      <c r="H169" s="1296"/>
      <c r="I169" s="1296"/>
      <c r="J169" s="1296"/>
      <c r="K169" s="1296"/>
      <c r="L169" s="1296"/>
      <c r="M169" s="1296"/>
      <c r="N169" s="1296"/>
      <c r="O169" s="1296"/>
      <c r="P169" s="1297"/>
      <c r="Q169" s="1296"/>
      <c r="R169" s="1365"/>
      <c r="S169" s="1365"/>
      <c r="T169" s="1301"/>
      <c r="U169" s="1299"/>
      <c r="V169" s="1299"/>
      <c r="W169" s="1297"/>
      <c r="AA169" s="1278"/>
    </row>
    <row r="170" spans="1:28" s="1273" customFormat="1" x14ac:dyDescent="0.25">
      <c r="A170" s="1311"/>
      <c r="B170" s="1311"/>
      <c r="C170" s="1311"/>
      <c r="D170" s="1311"/>
      <c r="E170" s="1311"/>
      <c r="F170" s="1312"/>
      <c r="G170" s="1311"/>
      <c r="H170" s="1311"/>
      <c r="I170" s="1311"/>
      <c r="J170" s="1347"/>
      <c r="K170" s="1347"/>
      <c r="L170" s="1311"/>
      <c r="M170" s="1311"/>
      <c r="N170" s="1311"/>
      <c r="O170" s="1311"/>
      <c r="P170" s="1312"/>
      <c r="Q170" s="1311"/>
      <c r="R170" s="1347"/>
      <c r="S170" s="1347"/>
      <c r="T170" s="1315"/>
      <c r="U170" s="1311"/>
      <c r="V170" s="1311"/>
      <c r="W170" s="1312"/>
      <c r="AA170" s="1278"/>
    </row>
    <row r="171" spans="1:28" s="1273" customFormat="1" x14ac:dyDescent="0.25">
      <c r="A171" s="3241" t="s">
        <v>2321</v>
      </c>
      <c r="B171" s="1296"/>
      <c r="C171" s="1296" t="s">
        <v>652</v>
      </c>
      <c r="D171" s="1296" t="s">
        <v>6</v>
      </c>
      <c r="E171" s="1296" t="s">
        <v>7</v>
      </c>
      <c r="F171" s="1297">
        <v>10000000</v>
      </c>
      <c r="G171" s="1294" t="s">
        <v>1772</v>
      </c>
      <c r="H171" s="1296" t="s">
        <v>1772</v>
      </c>
      <c r="I171" s="1294" t="s">
        <v>2088</v>
      </c>
      <c r="J171" s="1296" t="s">
        <v>297</v>
      </c>
      <c r="K171" s="1296" t="s">
        <v>2310</v>
      </c>
      <c r="L171" s="1296" t="s">
        <v>2311</v>
      </c>
      <c r="M171" s="1296" t="s">
        <v>2133</v>
      </c>
      <c r="N171" s="1296" t="s">
        <v>2134</v>
      </c>
      <c r="O171" s="1296" t="s">
        <v>297</v>
      </c>
      <c r="P171" s="1297">
        <v>10000000</v>
      </c>
      <c r="Q171" s="1296" t="s">
        <v>297</v>
      </c>
      <c r="R171" s="1298" t="s">
        <v>2159</v>
      </c>
      <c r="S171" s="1298" t="s">
        <v>2160</v>
      </c>
      <c r="T171" s="1301" t="s">
        <v>338</v>
      </c>
      <c r="U171" s="1296" t="s">
        <v>2312</v>
      </c>
      <c r="V171" s="1296" t="s">
        <v>2313</v>
      </c>
      <c r="W171" s="1297">
        <v>10000000</v>
      </c>
      <c r="AA171" s="1278"/>
    </row>
    <row r="172" spans="1:28" s="1273" customFormat="1" ht="18" thickBot="1" x14ac:dyDescent="0.3">
      <c r="A172" s="3253"/>
      <c r="B172" s="1317"/>
      <c r="C172" s="1317"/>
      <c r="D172" s="1317"/>
      <c r="E172" s="1317"/>
      <c r="F172" s="1322"/>
      <c r="G172" s="1294"/>
      <c r="H172" s="1317"/>
      <c r="I172" s="1317"/>
      <c r="J172" s="1317"/>
      <c r="K172" s="1317"/>
      <c r="L172" s="1317"/>
      <c r="M172" s="1317"/>
      <c r="N172" s="1317"/>
      <c r="O172" s="1317"/>
      <c r="P172" s="1322"/>
      <c r="Q172" s="1317"/>
      <c r="R172" s="1366"/>
      <c r="S172" s="1366"/>
      <c r="T172" s="1301"/>
      <c r="U172" s="1320"/>
      <c r="V172" s="1320"/>
      <c r="W172" s="1322"/>
      <c r="AA172" s="1278"/>
    </row>
    <row r="173" spans="1:28" s="1273" customFormat="1" ht="18" thickTop="1" x14ac:dyDescent="0.25">
      <c r="A173" s="1326" t="s">
        <v>144</v>
      </c>
      <c r="B173" s="1327"/>
      <c r="C173" s="1327"/>
      <c r="D173" s="1327"/>
      <c r="E173" s="1327"/>
      <c r="F173" s="1328"/>
      <c r="G173" s="1355"/>
      <c r="H173" s="1327"/>
      <c r="I173" s="1327"/>
      <c r="J173" s="1327"/>
      <c r="K173" s="1327"/>
      <c r="L173" s="1327"/>
      <c r="M173" s="1327"/>
      <c r="N173" s="1327"/>
      <c r="O173" s="1327"/>
      <c r="P173" s="1328"/>
      <c r="Q173" s="1327"/>
      <c r="R173" s="1367"/>
      <c r="S173" s="1367"/>
      <c r="T173" s="1315"/>
      <c r="U173" s="1327"/>
      <c r="V173" s="1327"/>
      <c r="W173" s="1328"/>
      <c r="AA173" s="1278"/>
    </row>
    <row r="174" spans="1:28" s="1273" customFormat="1" x14ac:dyDescent="0.25">
      <c r="A174" s="1333"/>
      <c r="B174" s="1333"/>
      <c r="C174" s="1333"/>
      <c r="D174" s="1333"/>
      <c r="E174" s="1333"/>
      <c r="F174" s="1297">
        <f>F148+F151+F154+F157+F160+F163+F166+F169+F172</f>
        <v>0</v>
      </c>
      <c r="G174" s="1345"/>
      <c r="H174" s="1333"/>
      <c r="I174" s="1333"/>
      <c r="J174" s="1333"/>
      <c r="K174" s="1333"/>
      <c r="L174" s="1333"/>
      <c r="M174" s="1333"/>
      <c r="N174" s="1333"/>
      <c r="O174" s="1333"/>
      <c r="P174" s="1297"/>
      <c r="Q174" s="1333"/>
      <c r="R174" s="1335"/>
      <c r="S174" s="1335"/>
      <c r="T174" s="1315"/>
      <c r="U174" s="1333"/>
      <c r="V174" s="1333"/>
      <c r="W174" s="1297"/>
      <c r="AA174" s="1278"/>
    </row>
    <row r="175" spans="1:28" s="1273" customFormat="1" x14ac:dyDescent="0.25">
      <c r="A175" s="1272"/>
      <c r="T175" s="1275"/>
      <c r="AA175" s="1278"/>
    </row>
    <row r="176" spans="1:28" x14ac:dyDescent="0.25">
      <c r="T176" s="1369"/>
      <c r="U176" s="1368"/>
      <c r="AA176" s="1369"/>
      <c r="AB176" s="1368"/>
    </row>
  </sheetData>
  <mergeCells count="72">
    <mergeCell ref="O66:R66"/>
    <mergeCell ref="A58:A59"/>
    <mergeCell ref="K66:L66"/>
    <mergeCell ref="A100:A101"/>
    <mergeCell ref="A46:A47"/>
    <mergeCell ref="A49:A50"/>
    <mergeCell ref="A55:A56"/>
    <mergeCell ref="M66:N66"/>
    <mergeCell ref="A71:A72"/>
    <mergeCell ref="A74:A75"/>
    <mergeCell ref="A77:A78"/>
    <mergeCell ref="A80:A81"/>
    <mergeCell ref="A83:A84"/>
    <mergeCell ref="A68:A69"/>
    <mergeCell ref="L142:M142"/>
    <mergeCell ref="I141:J142"/>
    <mergeCell ref="C142:H142"/>
    <mergeCell ref="A103:A104"/>
    <mergeCell ref="A106:A107"/>
    <mergeCell ref="A129:A130"/>
    <mergeCell ref="A132:A133"/>
    <mergeCell ref="A123:A124"/>
    <mergeCell ref="A126:A127"/>
    <mergeCell ref="A109:A110"/>
    <mergeCell ref="A112:A113"/>
    <mergeCell ref="A115:A116"/>
    <mergeCell ref="A118:A119"/>
    <mergeCell ref="A121:A122"/>
    <mergeCell ref="A171:A172"/>
    <mergeCell ref="A34:A35"/>
    <mergeCell ref="A37:A38"/>
    <mergeCell ref="A40:A41"/>
    <mergeCell ref="A43:A44"/>
    <mergeCell ref="A150:A151"/>
    <mergeCell ref="A153:A154"/>
    <mergeCell ref="A156:A157"/>
    <mergeCell ref="A159:A160"/>
    <mergeCell ref="A162:A163"/>
    <mergeCell ref="A165:A166"/>
    <mergeCell ref="A97:A98"/>
    <mergeCell ref="A89:A90"/>
    <mergeCell ref="A92:A93"/>
    <mergeCell ref="A95:A96"/>
    <mergeCell ref="A168:A169"/>
    <mergeCell ref="T142:W142"/>
    <mergeCell ref="A144:A145"/>
    <mergeCell ref="A147:A148"/>
    <mergeCell ref="A32:A33"/>
    <mergeCell ref="U3:X3"/>
    <mergeCell ref="A17:A18"/>
    <mergeCell ref="A20:A21"/>
    <mergeCell ref="A23:A24"/>
    <mergeCell ref="A26:A27"/>
    <mergeCell ref="A29:A30"/>
    <mergeCell ref="A86:A87"/>
    <mergeCell ref="H65:I66"/>
    <mergeCell ref="C66:G66"/>
    <mergeCell ref="N142:O142"/>
    <mergeCell ref="P142:S142"/>
    <mergeCell ref="A52:A53"/>
    <mergeCell ref="Y3:AB3"/>
    <mergeCell ref="A5:A6"/>
    <mergeCell ref="A8:A9"/>
    <mergeCell ref="A11:A12"/>
    <mergeCell ref="A14:A15"/>
    <mergeCell ref="H2:I3"/>
    <mergeCell ref="F3:G3"/>
    <mergeCell ref="J3:K3"/>
    <mergeCell ref="L3:M3"/>
    <mergeCell ref="N3:R3"/>
    <mergeCell ref="S3:T3"/>
    <mergeCell ref="A2:C2"/>
  </mergeCells>
  <pageMargins left="0.25" right="0.25" top="0.75" bottom="0.75" header="0.3" footer="0.3"/>
  <pageSetup paperSize="8" scale="2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2"/>
  <sheetViews>
    <sheetView topLeftCell="N1" zoomScale="62" zoomScaleNormal="62" workbookViewId="0">
      <selection activeCell="O4" sqref="O4"/>
    </sheetView>
  </sheetViews>
  <sheetFormatPr defaultRowHeight="15" x14ac:dyDescent="0.2"/>
  <cols>
    <col min="1" max="1" width="68.140625" style="205" customWidth="1"/>
    <col min="2" max="2" width="14.140625" style="205" customWidth="1"/>
    <col min="3" max="3" width="17" style="205" customWidth="1"/>
    <col min="4" max="4" width="22.85546875" style="205" customWidth="1"/>
    <col min="5" max="5" width="18.140625" style="205" customWidth="1"/>
    <col min="6" max="6" width="21.5703125" style="205" customWidth="1"/>
    <col min="7" max="7" width="19.140625" style="205" customWidth="1"/>
    <col min="8" max="8" width="15.85546875" style="205" customWidth="1"/>
    <col min="9" max="9" width="16" style="205" customWidth="1"/>
    <col min="10" max="10" width="18" style="205" customWidth="1"/>
    <col min="11" max="11" width="24.85546875" style="205" customWidth="1"/>
    <col min="12" max="12" width="21.5703125" style="205" customWidth="1"/>
    <col min="13" max="13" width="19.85546875" style="205" customWidth="1"/>
    <col min="14" max="14" width="18.140625" style="205" customWidth="1"/>
    <col min="15" max="15" width="20.42578125" style="205" customWidth="1"/>
    <col min="16" max="16" width="19.42578125" style="205" customWidth="1"/>
    <col min="17" max="17" width="21.42578125" style="205" customWidth="1"/>
    <col min="18" max="18" width="21.7109375" style="205" customWidth="1"/>
    <col min="19" max="19" width="19" style="205" customWidth="1"/>
    <col min="20" max="20" width="17.85546875" style="205" customWidth="1"/>
    <col min="21" max="21" width="16.7109375" style="205" customWidth="1"/>
    <col min="22" max="22" width="31.7109375" style="205" customWidth="1"/>
    <col min="23" max="23" width="21" style="205" customWidth="1"/>
    <col min="24" max="24" width="17.7109375" style="205" customWidth="1"/>
    <col min="25" max="25" width="24.85546875" style="205" customWidth="1"/>
    <col min="26" max="26" width="22.42578125" style="205" customWidth="1"/>
    <col min="27" max="27" width="20.5703125" style="205" customWidth="1"/>
    <col min="28" max="28" width="16.140625" style="205" customWidth="1"/>
    <col min="29" max="29" width="12.140625" style="205" customWidth="1"/>
    <col min="30" max="30" width="15.5703125" style="205" customWidth="1"/>
    <col min="31" max="31" width="13" style="205" customWidth="1"/>
    <col min="32" max="32" width="20.28515625" style="205" customWidth="1"/>
    <col min="33" max="33" width="20.140625" style="205" customWidth="1"/>
    <col min="34" max="16384" width="9.140625" style="205"/>
  </cols>
  <sheetData>
    <row r="1" spans="1:33" s="62" customFormat="1" ht="18" x14ac:dyDescent="0.2">
      <c r="A1" s="2993" t="s">
        <v>6435</v>
      </c>
      <c r="B1" s="2993"/>
      <c r="C1" s="2993"/>
      <c r="D1" s="2993"/>
      <c r="E1" s="2993"/>
      <c r="F1" s="2993"/>
      <c r="G1" s="2993"/>
      <c r="H1" s="2993"/>
      <c r="I1" s="253"/>
      <c r="J1" s="252"/>
      <c r="K1" s="252"/>
      <c r="L1" s="253"/>
      <c r="M1" s="252"/>
      <c r="N1" s="252"/>
      <c r="O1" s="252"/>
      <c r="P1" s="252"/>
      <c r="Q1" s="252"/>
      <c r="R1" s="252"/>
      <c r="S1" s="253"/>
      <c r="T1" s="115"/>
      <c r="U1" s="64"/>
      <c r="V1" s="64"/>
      <c r="W1" s="64"/>
      <c r="X1" s="252"/>
      <c r="Y1" s="252"/>
      <c r="Z1" s="252"/>
      <c r="AA1" s="64"/>
      <c r="AB1" s="252"/>
      <c r="AC1" s="252"/>
      <c r="AD1" s="252"/>
      <c r="AE1" s="252"/>
      <c r="AF1" s="252"/>
      <c r="AG1" s="252"/>
    </row>
    <row r="2" spans="1:33" s="62" customFormat="1" ht="18" x14ac:dyDescent="0.2">
      <c r="A2" s="3004" t="s">
        <v>569</v>
      </c>
      <c r="B2" s="3004"/>
      <c r="C2" s="3004"/>
      <c r="D2" s="3004"/>
      <c r="E2" s="3004"/>
      <c r="F2" s="3004"/>
      <c r="G2" s="3004"/>
      <c r="H2" s="3256"/>
      <c r="I2" s="2845" t="s">
        <v>77</v>
      </c>
      <c r="J2" s="2846"/>
      <c r="K2" s="252"/>
      <c r="L2" s="253"/>
      <c r="M2" s="252"/>
      <c r="N2" s="252"/>
      <c r="O2" s="252"/>
      <c r="P2" s="252"/>
      <c r="Q2" s="252"/>
      <c r="R2" s="252"/>
      <c r="S2" s="253"/>
      <c r="T2" s="115"/>
      <c r="U2" s="374"/>
      <c r="V2" s="64"/>
      <c r="W2" s="64"/>
      <c r="X2" s="252"/>
      <c r="Y2" s="252"/>
      <c r="Z2" s="252"/>
      <c r="AA2" s="374"/>
      <c r="AB2" s="252"/>
      <c r="AC2" s="252"/>
      <c r="AD2" s="252"/>
      <c r="AE2" s="252"/>
      <c r="AF2" s="252"/>
      <c r="AG2" s="252"/>
    </row>
    <row r="3" spans="1:33" s="96" customFormat="1" ht="30" x14ac:dyDescent="0.2">
      <c r="A3" s="95" t="s">
        <v>571</v>
      </c>
      <c r="B3" s="211"/>
      <c r="C3" s="87" t="s">
        <v>79</v>
      </c>
      <c r="D3" s="790"/>
      <c r="E3" s="1055"/>
      <c r="F3" s="790"/>
      <c r="G3" s="2837" t="s">
        <v>80</v>
      </c>
      <c r="H3" s="2838"/>
      <c r="I3" s="2847"/>
      <c r="J3" s="2848"/>
      <c r="K3" s="2837" t="s">
        <v>81</v>
      </c>
      <c r="L3" s="2838"/>
      <c r="M3" s="2837" t="s">
        <v>511</v>
      </c>
      <c r="N3" s="2838"/>
      <c r="O3" s="2837" t="s">
        <v>83</v>
      </c>
      <c r="P3" s="3263"/>
      <c r="Q3" s="3263"/>
      <c r="R3" s="3263"/>
      <c r="S3" s="3264"/>
      <c r="T3" s="2837"/>
      <c r="U3" s="2838"/>
      <c r="V3" s="2837" t="s">
        <v>84</v>
      </c>
      <c r="W3" s="2841"/>
      <c r="X3" s="2838"/>
      <c r="Y3" s="2837" t="s">
        <v>85</v>
      </c>
      <c r="Z3" s="2841"/>
      <c r="AA3" s="2841"/>
      <c r="AB3" s="2838"/>
      <c r="AC3" s="790"/>
      <c r="AD3" s="790"/>
    </row>
    <row r="4" spans="1:33" s="96" customFormat="1" ht="60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91</v>
      </c>
      <c r="G4" s="453" t="s">
        <v>92</v>
      </c>
      <c r="H4" s="437" t="s">
        <v>93</v>
      </c>
      <c r="I4" s="453" t="s">
        <v>94</v>
      </c>
      <c r="J4" s="451" t="s">
        <v>95</v>
      </c>
      <c r="K4" s="453" t="s">
        <v>96</v>
      </c>
      <c r="L4" s="437" t="s">
        <v>93</v>
      </c>
      <c r="M4" s="451" t="s">
        <v>98</v>
      </c>
      <c r="N4" s="451" t="s">
        <v>99</v>
      </c>
      <c r="O4" s="453" t="s">
        <v>100</v>
      </c>
      <c r="P4" s="437" t="s">
        <v>93</v>
      </c>
      <c r="Q4" s="453" t="s">
        <v>4121</v>
      </c>
      <c r="R4" s="453" t="s">
        <v>102</v>
      </c>
      <c r="S4" s="437" t="s">
        <v>4324</v>
      </c>
      <c r="T4" s="437" t="s">
        <v>103</v>
      </c>
      <c r="U4" s="437" t="s">
        <v>104</v>
      </c>
      <c r="V4" s="453" t="s">
        <v>105</v>
      </c>
      <c r="W4" s="453" t="s">
        <v>106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  <c r="AC4" s="101" t="s">
        <v>112</v>
      </c>
      <c r="AD4" s="101" t="s">
        <v>113</v>
      </c>
    </row>
    <row r="5" spans="1:33" s="62" customFormat="1" ht="15.75" thickTop="1" x14ac:dyDescent="0.2">
      <c r="A5" s="2825" t="s">
        <v>114</v>
      </c>
      <c r="B5" s="497"/>
      <c r="C5" s="459"/>
      <c r="D5" s="1056"/>
      <c r="E5" s="1057"/>
      <c r="F5" s="175" t="s">
        <v>27</v>
      </c>
      <c r="G5" s="1058" t="s">
        <v>115</v>
      </c>
      <c r="H5" s="1057" t="s">
        <v>116</v>
      </c>
      <c r="I5" s="1058" t="s">
        <v>117</v>
      </c>
      <c r="J5" s="1058" t="s">
        <v>118</v>
      </c>
      <c r="K5" s="1059"/>
      <c r="L5" s="532" t="s">
        <v>116</v>
      </c>
      <c r="M5" s="1057" t="s">
        <v>117</v>
      </c>
      <c r="N5" s="1057" t="s">
        <v>119</v>
      </c>
      <c r="O5" s="1057" t="s">
        <v>117</v>
      </c>
      <c r="P5" s="1057" t="s">
        <v>117</v>
      </c>
      <c r="Q5" s="1057" t="s">
        <v>117</v>
      </c>
      <c r="R5" s="1057" t="s">
        <v>117</v>
      </c>
      <c r="S5" s="1057" t="s">
        <v>117</v>
      </c>
      <c r="T5" s="532" t="s">
        <v>117</v>
      </c>
      <c r="U5" s="1057" t="s">
        <v>117</v>
      </c>
      <c r="V5" s="1056"/>
      <c r="W5" s="532" t="s">
        <v>120</v>
      </c>
      <c r="X5" s="1057" t="s">
        <v>117</v>
      </c>
      <c r="Y5" s="184"/>
      <c r="Z5" s="184"/>
      <c r="AA5" s="184"/>
      <c r="AB5" s="184"/>
      <c r="AC5" s="218"/>
      <c r="AD5" s="218"/>
    </row>
    <row r="6" spans="1:33" s="62" customFormat="1" x14ac:dyDescent="0.2">
      <c r="A6" s="2826"/>
      <c r="B6" s="230"/>
      <c r="C6" s="166"/>
      <c r="D6" s="244"/>
      <c r="E6" s="232"/>
      <c r="F6" s="168" t="s">
        <v>31</v>
      </c>
      <c r="G6" s="218"/>
      <c r="H6" s="255"/>
      <c r="I6" s="246"/>
      <c r="J6" s="255"/>
      <c r="K6" s="218"/>
      <c r="L6" s="247"/>
      <c r="M6" s="218"/>
      <c r="N6" s="218"/>
      <c r="O6" s="218"/>
      <c r="P6" s="218"/>
      <c r="Q6" s="218"/>
      <c r="R6" s="232"/>
      <c r="S6" s="232"/>
      <c r="T6" s="261"/>
      <c r="U6" s="218"/>
      <c r="V6" s="244"/>
      <c r="W6" s="247"/>
      <c r="X6" s="232"/>
      <c r="Y6" s="218"/>
      <c r="Z6" s="218"/>
      <c r="AA6" s="218"/>
      <c r="AB6" s="218"/>
      <c r="AC6" s="218"/>
      <c r="AD6" s="218"/>
    </row>
    <row r="7" spans="1:33" s="62" customFormat="1" ht="15.75" thickBot="1" x14ac:dyDescent="0.25">
      <c r="A7" s="1060" t="s">
        <v>121</v>
      </c>
      <c r="B7" s="1060"/>
      <c r="C7" s="460"/>
      <c r="D7" s="1061"/>
      <c r="E7" s="1028"/>
      <c r="F7" s="400"/>
      <c r="G7" s="400"/>
      <c r="H7" s="400"/>
      <c r="I7" s="1028"/>
      <c r="J7" s="400"/>
      <c r="K7" s="400"/>
      <c r="L7" s="1028"/>
      <c r="M7" s="400"/>
      <c r="N7" s="400"/>
      <c r="O7" s="400"/>
      <c r="P7" s="400"/>
      <c r="Q7" s="400"/>
      <c r="R7" s="1028"/>
      <c r="S7" s="1028"/>
      <c r="T7" s="1062"/>
      <c r="U7" s="400"/>
      <c r="V7" s="1061"/>
      <c r="W7" s="1028"/>
      <c r="X7" s="1028"/>
      <c r="Y7" s="400"/>
      <c r="Z7" s="400"/>
      <c r="AA7" s="400"/>
      <c r="AB7" s="400"/>
      <c r="AC7" s="170"/>
      <c r="AD7" s="170"/>
    </row>
    <row r="8" spans="1:33" s="1273" customFormat="1" ht="51.75" x14ac:dyDescent="0.25">
      <c r="A8" s="1371" t="s">
        <v>2358</v>
      </c>
      <c r="B8" s="1301" t="s">
        <v>2359</v>
      </c>
      <c r="C8" s="1295" t="s">
        <v>2360</v>
      </c>
      <c r="D8" s="1372">
        <v>25000000</v>
      </c>
      <c r="E8" s="1373" t="s">
        <v>124</v>
      </c>
      <c r="F8" s="1344" t="s">
        <v>27</v>
      </c>
      <c r="G8" s="1373" t="s">
        <v>2361</v>
      </c>
      <c r="H8" s="1373" t="s">
        <v>2362</v>
      </c>
      <c r="I8" s="1373" t="s">
        <v>179</v>
      </c>
      <c r="J8" s="1373" t="s">
        <v>179</v>
      </c>
      <c r="K8" s="1373" t="s">
        <v>179</v>
      </c>
      <c r="L8" s="1373" t="s">
        <v>179</v>
      </c>
      <c r="M8" s="1373" t="s">
        <v>2363</v>
      </c>
      <c r="N8" s="1373" t="s">
        <v>2364</v>
      </c>
      <c r="O8" s="1373" t="s">
        <v>2365</v>
      </c>
      <c r="P8" s="1373" t="s">
        <v>2366</v>
      </c>
      <c r="Q8" s="1373" t="s">
        <v>2367</v>
      </c>
      <c r="R8" s="1373" t="s">
        <v>2368</v>
      </c>
      <c r="S8" s="1373" t="s">
        <v>2369</v>
      </c>
      <c r="T8" s="1373" t="s">
        <v>179</v>
      </c>
      <c r="U8" s="1373" t="s">
        <v>179</v>
      </c>
      <c r="V8" s="1374">
        <v>15000000</v>
      </c>
      <c r="W8" s="1373" t="s">
        <v>2370</v>
      </c>
      <c r="X8" s="1373" t="s">
        <v>2371</v>
      </c>
      <c r="Y8" s="1364" t="s">
        <v>2372</v>
      </c>
      <c r="Z8" s="1373" t="s">
        <v>2373</v>
      </c>
      <c r="AA8" s="1373" t="s">
        <v>2374</v>
      </c>
      <c r="AB8" s="1374"/>
      <c r="AC8" s="1375" t="s">
        <v>2375</v>
      </c>
      <c r="AD8" s="1376" t="s">
        <v>2376</v>
      </c>
    </row>
    <row r="9" spans="1:33" s="1273" customFormat="1" ht="17.25" x14ac:dyDescent="0.25">
      <c r="A9" s="1371"/>
      <c r="B9" s="1301"/>
      <c r="C9" s="1296"/>
      <c r="D9" s="1377"/>
      <c r="E9" s="1378"/>
      <c r="F9" s="1345" t="s">
        <v>31</v>
      </c>
      <c r="G9" s="1376"/>
      <c r="H9" s="1379"/>
      <c r="I9" s="1380"/>
      <c r="J9" s="1379"/>
      <c r="K9" s="1376"/>
      <c r="L9" s="1381"/>
      <c r="M9" s="1376"/>
      <c r="N9" s="1376"/>
      <c r="O9" s="1376"/>
      <c r="P9" s="1376"/>
      <c r="Q9" s="1376"/>
      <c r="R9" s="1378"/>
      <c r="S9" s="1378"/>
      <c r="T9" s="1382"/>
      <c r="U9" s="1378"/>
      <c r="V9" s="1374"/>
      <c r="W9" s="1382"/>
      <c r="X9" s="1378"/>
      <c r="Y9" s="1364"/>
      <c r="Z9" s="1373"/>
      <c r="AA9" s="1373"/>
      <c r="AB9" s="1374"/>
      <c r="AC9" s="1376"/>
      <c r="AD9" s="1376"/>
    </row>
    <row r="10" spans="1:33" s="1273" customFormat="1" ht="17.25" x14ac:dyDescent="0.25">
      <c r="A10" s="1371"/>
      <c r="B10" s="1315"/>
      <c r="C10" s="1311"/>
      <c r="D10" s="1377"/>
      <c r="E10" s="1351"/>
      <c r="F10" s="1348"/>
      <c r="G10" s="1348"/>
      <c r="H10" s="1348"/>
      <c r="I10" s="1351"/>
      <c r="J10" s="1348"/>
      <c r="K10" s="1348"/>
      <c r="L10" s="1383"/>
      <c r="M10" s="1348"/>
      <c r="N10" s="1348"/>
      <c r="O10" s="1348"/>
      <c r="P10" s="1348"/>
      <c r="Q10" s="1348"/>
      <c r="R10" s="1351"/>
      <c r="S10" s="1351"/>
      <c r="T10" s="1345"/>
      <c r="U10" s="1351"/>
      <c r="V10" s="1374"/>
      <c r="W10" s="1351"/>
      <c r="X10" s="1351"/>
      <c r="Y10" s="1348"/>
      <c r="Z10" s="1351"/>
      <c r="AA10" s="1351"/>
      <c r="AB10" s="1374"/>
      <c r="AC10" s="1348"/>
      <c r="AD10" s="1348"/>
    </row>
    <row r="11" spans="1:33" s="1273" customFormat="1" ht="69" x14ac:dyDescent="0.25">
      <c r="A11" s="1371" t="s">
        <v>2377</v>
      </c>
      <c r="B11" s="1301" t="s">
        <v>2359</v>
      </c>
      <c r="C11" s="1295" t="s">
        <v>2360</v>
      </c>
      <c r="D11" s="1384">
        <v>20000000</v>
      </c>
      <c r="E11" s="1378" t="s">
        <v>124</v>
      </c>
      <c r="F11" s="1345" t="s">
        <v>27</v>
      </c>
      <c r="G11" s="1373" t="s">
        <v>2361</v>
      </c>
      <c r="H11" s="1373" t="s">
        <v>2362</v>
      </c>
      <c r="I11" s="1385" t="s">
        <v>179</v>
      </c>
      <c r="J11" s="1385" t="s">
        <v>179</v>
      </c>
      <c r="K11" s="1385" t="s">
        <v>179</v>
      </c>
      <c r="L11" s="1385" t="s">
        <v>179</v>
      </c>
      <c r="M11" s="1373" t="s">
        <v>2363</v>
      </c>
      <c r="N11" s="1373" t="s">
        <v>2364</v>
      </c>
      <c r="O11" s="1373" t="s">
        <v>2365</v>
      </c>
      <c r="P11" s="1373" t="s">
        <v>2366</v>
      </c>
      <c r="Q11" s="1373" t="s">
        <v>2367</v>
      </c>
      <c r="R11" s="1373" t="s">
        <v>2368</v>
      </c>
      <c r="S11" s="1373" t="s">
        <v>2369</v>
      </c>
      <c r="T11" s="1373" t="s">
        <v>179</v>
      </c>
      <c r="U11" s="1373" t="s">
        <v>179</v>
      </c>
      <c r="V11" s="1374">
        <v>34585519.600000001</v>
      </c>
      <c r="W11" s="1373" t="s">
        <v>2370</v>
      </c>
      <c r="X11" s="1373" t="s">
        <v>2371</v>
      </c>
      <c r="Y11" s="1364" t="s">
        <v>2372</v>
      </c>
      <c r="Z11" s="1373" t="s">
        <v>2373</v>
      </c>
      <c r="AA11" s="1373" t="s">
        <v>2374</v>
      </c>
      <c r="AB11" s="1374"/>
      <c r="AC11" s="1375" t="s">
        <v>2375</v>
      </c>
      <c r="AD11" s="1376" t="s">
        <v>2376</v>
      </c>
    </row>
    <row r="12" spans="1:33" s="1273" customFormat="1" ht="17.25" x14ac:dyDescent="0.25">
      <c r="A12" s="1371"/>
      <c r="B12" s="1301"/>
      <c r="C12" s="1296"/>
      <c r="D12" s="1377"/>
      <c r="E12" s="1378"/>
      <c r="F12" s="1345" t="s">
        <v>31</v>
      </c>
      <c r="G12" s="1376"/>
      <c r="H12" s="1379"/>
      <c r="I12" s="1380"/>
      <c r="J12" s="1379"/>
      <c r="K12" s="1376"/>
      <c r="L12" s="1381"/>
      <c r="M12" s="1376"/>
      <c r="N12" s="1376"/>
      <c r="O12" s="1376"/>
      <c r="P12" s="1376"/>
      <c r="Q12" s="1376"/>
      <c r="R12" s="1378"/>
      <c r="S12" s="1378"/>
      <c r="T12" s="1382"/>
      <c r="U12" s="1378"/>
      <c r="V12" s="1374"/>
      <c r="W12" s="1382"/>
      <c r="X12" s="1378"/>
      <c r="Y12" s="1376"/>
      <c r="Z12" s="1378"/>
      <c r="AA12" s="1378"/>
      <c r="AB12" s="1374"/>
      <c r="AC12" s="1376"/>
      <c r="AD12" s="1376"/>
    </row>
    <row r="13" spans="1:33" s="1273" customFormat="1" ht="17.25" x14ac:dyDescent="0.25">
      <c r="A13" s="1371"/>
      <c r="B13" s="1315"/>
      <c r="C13" s="1311"/>
      <c r="D13" s="1377"/>
      <c r="E13" s="1351"/>
      <c r="F13" s="1348"/>
      <c r="G13" s="1348"/>
      <c r="H13" s="1348"/>
      <c r="I13" s="1351"/>
      <c r="J13" s="1348"/>
      <c r="K13" s="1348"/>
      <c r="L13" s="1383"/>
      <c r="M13" s="1348"/>
      <c r="N13" s="1348"/>
      <c r="O13" s="1348"/>
      <c r="P13" s="1348"/>
      <c r="Q13" s="1348"/>
      <c r="R13" s="1351"/>
      <c r="S13" s="1351"/>
      <c r="T13" s="1345"/>
      <c r="U13" s="1351"/>
      <c r="V13" s="1374"/>
      <c r="W13" s="1351"/>
      <c r="X13" s="1351"/>
      <c r="Y13" s="1348"/>
      <c r="Z13" s="1351"/>
      <c r="AA13" s="1351"/>
      <c r="AB13" s="1374"/>
      <c r="AC13" s="1348"/>
      <c r="AD13" s="1348"/>
    </row>
    <row r="14" spans="1:33" s="1273" customFormat="1" ht="51.75" x14ac:dyDescent="0.25">
      <c r="A14" s="1371" t="s">
        <v>2378</v>
      </c>
      <c r="B14" s="1301" t="s">
        <v>2359</v>
      </c>
      <c r="C14" s="1295" t="s">
        <v>2360</v>
      </c>
      <c r="D14" s="1372">
        <v>10000000</v>
      </c>
      <c r="E14" s="1373" t="s">
        <v>124</v>
      </c>
      <c r="F14" s="1345" t="s">
        <v>27</v>
      </c>
      <c r="G14" s="1373" t="s">
        <v>2361</v>
      </c>
      <c r="H14" s="1373" t="s">
        <v>2362</v>
      </c>
      <c r="I14" s="1385" t="s">
        <v>179</v>
      </c>
      <c r="J14" s="1385" t="s">
        <v>179</v>
      </c>
      <c r="K14" s="1385" t="s">
        <v>179</v>
      </c>
      <c r="L14" s="1385" t="s">
        <v>179</v>
      </c>
      <c r="M14" s="1373" t="s">
        <v>2363</v>
      </c>
      <c r="N14" s="1373" t="s">
        <v>2364</v>
      </c>
      <c r="O14" s="1373" t="s">
        <v>2365</v>
      </c>
      <c r="P14" s="1373" t="s">
        <v>2366</v>
      </c>
      <c r="Q14" s="1373" t="s">
        <v>2367</v>
      </c>
      <c r="R14" s="1373" t="s">
        <v>2368</v>
      </c>
      <c r="S14" s="1373" t="s">
        <v>2369</v>
      </c>
      <c r="T14" s="1373" t="s">
        <v>179</v>
      </c>
      <c r="U14" s="1373" t="s">
        <v>179</v>
      </c>
      <c r="V14" s="1374">
        <v>73621050</v>
      </c>
      <c r="W14" s="1373" t="s">
        <v>2370</v>
      </c>
      <c r="X14" s="1373" t="s">
        <v>2371</v>
      </c>
      <c r="Y14" s="1364" t="s">
        <v>2372</v>
      </c>
      <c r="Z14" s="1373" t="s">
        <v>2373</v>
      </c>
      <c r="AA14" s="1373" t="s">
        <v>2374</v>
      </c>
      <c r="AB14" s="1374"/>
      <c r="AC14" s="1375" t="s">
        <v>2375</v>
      </c>
      <c r="AD14" s="1376" t="s">
        <v>2376</v>
      </c>
    </row>
    <row r="15" spans="1:33" s="62" customFormat="1" x14ac:dyDescent="0.2">
      <c r="A15" s="3259" t="s">
        <v>2379</v>
      </c>
      <c r="B15" s="230"/>
      <c r="C15" s="166"/>
      <c r="D15" s="3261"/>
      <c r="E15" s="232"/>
      <c r="F15" s="168"/>
      <c r="G15" s="218"/>
      <c r="H15" s="255"/>
      <c r="I15" s="246"/>
      <c r="J15" s="255"/>
      <c r="K15" s="218"/>
      <c r="L15" s="256"/>
      <c r="M15" s="218"/>
      <c r="N15" s="218"/>
      <c r="O15" s="218"/>
      <c r="P15" s="218"/>
      <c r="Q15" s="218"/>
      <c r="R15" s="232"/>
      <c r="S15" s="232"/>
      <c r="T15" s="247"/>
      <c r="U15" s="232"/>
      <c r="V15" s="234">
        <f>SUM(V8:V14)</f>
        <v>123206569.59999999</v>
      </c>
      <c r="W15" s="247"/>
      <c r="X15" s="232"/>
      <c r="Y15" s="261"/>
      <c r="Z15" s="232"/>
      <c r="AA15" s="232"/>
      <c r="AB15" s="234"/>
      <c r="AC15" s="218"/>
      <c r="AD15" s="218"/>
    </row>
    <row r="16" spans="1:33" s="62" customFormat="1" x14ac:dyDescent="0.2">
      <c r="A16" s="3260"/>
      <c r="B16" s="236"/>
      <c r="C16" s="156"/>
      <c r="D16" s="3262"/>
      <c r="E16" s="202"/>
      <c r="F16" s="170"/>
      <c r="G16" s="170"/>
      <c r="H16" s="170"/>
      <c r="I16" s="202"/>
      <c r="J16" s="170"/>
      <c r="K16" s="170"/>
      <c r="L16" s="238"/>
      <c r="M16" s="170"/>
      <c r="N16" s="170"/>
      <c r="O16" s="170"/>
      <c r="P16" s="170"/>
      <c r="Q16" s="170"/>
      <c r="R16" s="202"/>
      <c r="S16" s="202"/>
      <c r="T16" s="168"/>
      <c r="U16" s="202"/>
      <c r="V16" s="259"/>
      <c r="W16" s="202"/>
      <c r="X16" s="202"/>
      <c r="Y16" s="170"/>
      <c r="Z16" s="202"/>
      <c r="AA16" s="202"/>
      <c r="AB16" s="259"/>
      <c r="AC16" s="170"/>
      <c r="AD16" s="170"/>
    </row>
    <row r="20" spans="1:25" s="19" customFormat="1" ht="18.75" x14ac:dyDescent="0.2">
      <c r="A20" s="431" t="s">
        <v>4343</v>
      </c>
      <c r="B20" s="212"/>
      <c r="C20" s="371"/>
      <c r="D20" s="371"/>
      <c r="E20" s="1063"/>
      <c r="F20" s="1063"/>
      <c r="G20" s="371"/>
      <c r="H20" s="2888" t="s">
        <v>147</v>
      </c>
      <c r="I20" s="2958"/>
      <c r="J20" s="3172" t="s">
        <v>148</v>
      </c>
      <c r="K20" s="3173"/>
      <c r="L20" s="3174"/>
      <c r="M20" s="371"/>
      <c r="N20" s="371"/>
      <c r="O20" s="371"/>
      <c r="P20" s="371"/>
      <c r="Q20" s="371"/>
      <c r="R20" s="371"/>
      <c r="S20" s="371"/>
      <c r="T20" s="374"/>
      <c r="U20" s="371"/>
      <c r="V20" s="371"/>
      <c r="W20" s="371"/>
      <c r="X20" s="66"/>
      <c r="Y20" s="66"/>
    </row>
    <row r="21" spans="1:25" s="19" customFormat="1" ht="45" x14ac:dyDescent="0.25">
      <c r="A21" s="370" t="s">
        <v>571</v>
      </c>
      <c r="B21" s="213"/>
      <c r="C21" s="3257" t="s">
        <v>149</v>
      </c>
      <c r="D21" s="3258"/>
      <c r="E21" s="3258"/>
      <c r="F21" s="3258"/>
      <c r="G21" s="3265"/>
      <c r="H21" s="2959"/>
      <c r="I21" s="2960"/>
      <c r="J21" s="432" t="s">
        <v>150</v>
      </c>
      <c r="K21" s="3258" t="s">
        <v>151</v>
      </c>
      <c r="L21" s="3265"/>
      <c r="M21" s="3257" t="s">
        <v>152</v>
      </c>
      <c r="N21" s="3265"/>
      <c r="O21" s="371"/>
      <c r="P21" s="3257" t="s">
        <v>84</v>
      </c>
      <c r="Q21" s="3258"/>
      <c r="R21" s="3258"/>
      <c r="S21" s="3258"/>
      <c r="T21" s="101"/>
      <c r="U21" s="1064"/>
      <c r="V21" s="1065" t="s">
        <v>85</v>
      </c>
      <c r="W21" s="452"/>
      <c r="X21" s="566"/>
      <c r="Y21" s="1066"/>
    </row>
    <row r="22" spans="1:25" s="19" customFormat="1" ht="60.75" thickBot="1" x14ac:dyDescent="0.3">
      <c r="A22" s="433" t="s">
        <v>512</v>
      </c>
      <c r="B22" s="434" t="s">
        <v>153</v>
      </c>
      <c r="C22" s="434" t="s">
        <v>154</v>
      </c>
      <c r="D22" s="434" t="s">
        <v>155</v>
      </c>
      <c r="E22" s="434" t="s">
        <v>156</v>
      </c>
      <c r="F22" s="434" t="s">
        <v>157</v>
      </c>
      <c r="G22" s="435" t="s">
        <v>158</v>
      </c>
      <c r="H22" s="436" t="s">
        <v>92</v>
      </c>
      <c r="I22" s="437" t="s">
        <v>93</v>
      </c>
      <c r="J22" s="434" t="s">
        <v>159</v>
      </c>
      <c r="K22" s="434" t="s">
        <v>160</v>
      </c>
      <c r="L22" s="434" t="s">
        <v>161</v>
      </c>
      <c r="M22" s="434" t="s">
        <v>162</v>
      </c>
      <c r="N22" s="436" t="s">
        <v>163</v>
      </c>
      <c r="O22" s="434" t="s">
        <v>91</v>
      </c>
      <c r="P22" s="436" t="s">
        <v>164</v>
      </c>
      <c r="Q22" s="436" t="s">
        <v>104</v>
      </c>
      <c r="R22" s="436" t="s">
        <v>165</v>
      </c>
      <c r="S22" s="438" t="s">
        <v>166</v>
      </c>
      <c r="T22" s="437" t="s">
        <v>97</v>
      </c>
      <c r="U22" s="452" t="s">
        <v>167</v>
      </c>
      <c r="V22" s="432" t="s">
        <v>168</v>
      </c>
      <c r="W22" s="432" t="s">
        <v>169</v>
      </c>
      <c r="X22" s="432" t="s">
        <v>112</v>
      </c>
      <c r="Y22" s="432" t="s">
        <v>113</v>
      </c>
    </row>
    <row r="23" spans="1:25" s="19" customFormat="1" ht="15.75" thickTop="1" x14ac:dyDescent="0.2">
      <c r="A23" s="2918" t="s">
        <v>114</v>
      </c>
      <c r="B23" s="222"/>
      <c r="C23" s="186"/>
      <c r="D23" s="356"/>
      <c r="E23" s="222"/>
      <c r="F23" s="222" t="s">
        <v>170</v>
      </c>
      <c r="G23" s="186"/>
      <c r="H23" s="186" t="s">
        <v>171</v>
      </c>
      <c r="I23" s="186" t="s">
        <v>116</v>
      </c>
      <c r="J23" s="186" t="s">
        <v>117</v>
      </c>
      <c r="K23" s="222" t="s">
        <v>172</v>
      </c>
      <c r="L23" s="222" t="s">
        <v>173</v>
      </c>
      <c r="M23" s="222" t="s">
        <v>117</v>
      </c>
      <c r="N23" s="222" t="s">
        <v>116</v>
      </c>
      <c r="O23" s="376" t="s">
        <v>27</v>
      </c>
      <c r="P23" s="356"/>
      <c r="Q23" s="222" t="s">
        <v>117</v>
      </c>
      <c r="R23" s="222" t="s">
        <v>116</v>
      </c>
      <c r="S23" s="222" t="s">
        <v>117</v>
      </c>
      <c r="T23" s="398" t="s">
        <v>27</v>
      </c>
      <c r="U23" s="222" t="s">
        <v>171</v>
      </c>
      <c r="V23" s="222" t="s">
        <v>174</v>
      </c>
      <c r="W23" s="222" t="s">
        <v>117</v>
      </c>
      <c r="X23" s="222"/>
      <c r="Y23" s="222"/>
    </row>
    <row r="24" spans="1:25" s="19" customFormat="1" x14ac:dyDescent="0.2">
      <c r="A24" s="2919"/>
      <c r="B24" s="221"/>
      <c r="C24" s="159"/>
      <c r="D24" s="220"/>
      <c r="E24" s="221"/>
      <c r="F24" s="222" t="s">
        <v>175</v>
      </c>
      <c r="G24" s="159"/>
      <c r="H24" s="186"/>
      <c r="I24" s="159"/>
      <c r="J24" s="159"/>
      <c r="K24" s="159"/>
      <c r="L24" s="159"/>
      <c r="M24" s="159"/>
      <c r="N24" s="159"/>
      <c r="O24" s="223" t="s">
        <v>31</v>
      </c>
      <c r="P24" s="220"/>
      <c r="Q24" s="159"/>
      <c r="R24" s="159"/>
      <c r="S24" s="159"/>
      <c r="T24" s="202" t="s">
        <v>31</v>
      </c>
      <c r="U24" s="186"/>
      <c r="V24" s="186"/>
      <c r="W24" s="186"/>
      <c r="X24" s="186"/>
      <c r="Y24" s="186"/>
    </row>
    <row r="25" spans="1:25" s="19" customFormat="1" ht="15.75" thickBot="1" x14ac:dyDescent="0.25">
      <c r="A25" s="446" t="s">
        <v>121</v>
      </c>
      <c r="B25" s="430"/>
      <c r="C25" s="429"/>
      <c r="D25" s="1067"/>
      <c r="E25" s="430"/>
      <c r="F25" s="430"/>
      <c r="G25" s="429"/>
      <c r="H25" s="429"/>
      <c r="I25" s="429"/>
      <c r="J25" s="535"/>
      <c r="K25" s="535"/>
      <c r="L25" s="429"/>
      <c r="M25" s="429"/>
      <c r="N25" s="429"/>
      <c r="O25" s="429"/>
      <c r="P25" s="1067"/>
      <c r="Q25" s="429"/>
      <c r="R25" s="429"/>
      <c r="S25" s="429"/>
      <c r="T25" s="400"/>
      <c r="U25" s="429"/>
      <c r="V25" s="429"/>
      <c r="W25" s="429"/>
      <c r="X25" s="429"/>
      <c r="Y25" s="429"/>
    </row>
    <row r="26" spans="1:25" s="1389" customFormat="1" ht="51.75" x14ac:dyDescent="0.25">
      <c r="A26" s="1371" t="s">
        <v>2380</v>
      </c>
      <c r="B26" s="1386"/>
      <c r="C26" s="1386" t="s">
        <v>1026</v>
      </c>
      <c r="D26" s="1387">
        <v>20000000</v>
      </c>
      <c r="E26" s="1373" t="s">
        <v>2359</v>
      </c>
      <c r="F26" s="1373" t="s">
        <v>179</v>
      </c>
      <c r="G26" s="1373" t="s">
        <v>124</v>
      </c>
      <c r="H26" s="1373" t="s">
        <v>2361</v>
      </c>
      <c r="I26" s="1373" t="s">
        <v>2362</v>
      </c>
      <c r="J26" s="1373"/>
      <c r="K26" s="1373" t="s">
        <v>2381</v>
      </c>
      <c r="L26" s="1373" t="s">
        <v>2382</v>
      </c>
      <c r="M26" s="1373" t="s">
        <v>2383</v>
      </c>
      <c r="N26" s="1373" t="s">
        <v>2384</v>
      </c>
      <c r="O26" s="1344" t="s">
        <v>27</v>
      </c>
      <c r="P26" s="1387">
        <v>20000000</v>
      </c>
      <c r="Q26" s="1373" t="s">
        <v>2385</v>
      </c>
      <c r="R26" s="1373" t="s">
        <v>2386</v>
      </c>
      <c r="S26" s="1373" t="s">
        <v>2387</v>
      </c>
      <c r="T26" s="1388" t="s">
        <v>27</v>
      </c>
      <c r="U26" s="1373" t="s">
        <v>2388</v>
      </c>
      <c r="V26" s="1373" t="s">
        <v>2389</v>
      </c>
      <c r="W26" s="1373" t="s">
        <v>2390</v>
      </c>
      <c r="X26" s="1375" t="s">
        <v>2375</v>
      </c>
      <c r="Y26" s="1376" t="s">
        <v>2376</v>
      </c>
    </row>
    <row r="27" spans="1:25" s="1389" customFormat="1" ht="17.25" x14ac:dyDescent="0.25">
      <c r="A27" s="1390"/>
      <c r="B27" s="1391"/>
      <c r="C27" s="1391"/>
      <c r="D27" s="1392"/>
      <c r="E27" s="1393"/>
      <c r="F27" s="1385"/>
      <c r="G27" s="1393"/>
      <c r="H27" s="1385"/>
      <c r="I27" s="1385"/>
      <c r="J27" s="1385"/>
      <c r="K27" s="1394"/>
      <c r="L27" s="1394"/>
      <c r="M27" s="1394"/>
      <c r="N27" s="1394"/>
      <c r="O27" s="1395" t="s">
        <v>31</v>
      </c>
      <c r="P27" s="1392"/>
      <c r="Q27" s="1394"/>
      <c r="R27" s="1394"/>
      <c r="S27" s="1394"/>
      <c r="T27" s="1351" t="s">
        <v>31</v>
      </c>
      <c r="U27" s="1394"/>
      <c r="V27" s="1394"/>
      <c r="W27" s="1393"/>
      <c r="X27" s="1396"/>
      <c r="Y27" s="1396"/>
    </row>
    <row r="28" spans="1:25" s="1389" customFormat="1" ht="17.25" x14ac:dyDescent="0.25">
      <c r="A28" s="1390"/>
      <c r="B28" s="1397"/>
      <c r="C28" s="1397"/>
      <c r="D28" s="1398"/>
      <c r="E28" s="1399"/>
      <c r="F28" s="1399"/>
      <c r="G28" s="1399"/>
      <c r="H28" s="1399"/>
      <c r="I28" s="1399"/>
      <c r="J28" s="1399"/>
      <c r="K28" s="1400"/>
      <c r="L28" s="1401"/>
      <c r="M28" s="1401"/>
      <c r="N28" s="1401"/>
      <c r="O28" s="1401"/>
      <c r="P28" s="1398"/>
      <c r="Q28" s="1401"/>
      <c r="R28" s="1401"/>
      <c r="S28" s="1401"/>
      <c r="T28" s="1348"/>
      <c r="U28" s="1401"/>
      <c r="V28" s="1401"/>
      <c r="W28" s="1399"/>
      <c r="X28" s="1402"/>
      <c r="Y28" s="1402"/>
    </row>
    <row r="29" spans="1:25" s="1403" customFormat="1" ht="34.5" x14ac:dyDescent="0.25">
      <c r="A29" s="1371" t="s">
        <v>2391</v>
      </c>
      <c r="B29" s="1386"/>
      <c r="C29" s="1386" t="s">
        <v>1039</v>
      </c>
      <c r="D29" s="1387">
        <v>5000000</v>
      </c>
      <c r="E29" s="1373" t="s">
        <v>2359</v>
      </c>
      <c r="F29" s="1373" t="s">
        <v>179</v>
      </c>
      <c r="G29" s="1373" t="s">
        <v>124</v>
      </c>
      <c r="H29" s="1373" t="s">
        <v>2361</v>
      </c>
      <c r="I29" s="1373" t="s">
        <v>2362</v>
      </c>
      <c r="J29" s="1373"/>
      <c r="K29" s="1373" t="s">
        <v>2381</v>
      </c>
      <c r="L29" s="1373" t="s">
        <v>2382</v>
      </c>
      <c r="M29" s="1373" t="s">
        <v>2383</v>
      </c>
      <c r="N29" s="1373" t="s">
        <v>2384</v>
      </c>
      <c r="O29" s="1344" t="s">
        <v>27</v>
      </c>
      <c r="P29" s="1387">
        <v>5000000</v>
      </c>
      <c r="Q29" s="1373" t="s">
        <v>2385</v>
      </c>
      <c r="R29" s="1373" t="s">
        <v>2386</v>
      </c>
      <c r="S29" s="1373" t="s">
        <v>2387</v>
      </c>
      <c r="T29" s="1351" t="s">
        <v>27</v>
      </c>
      <c r="U29" s="1373" t="s">
        <v>2388</v>
      </c>
      <c r="V29" s="1373" t="s">
        <v>2389</v>
      </c>
      <c r="W29" s="1373" t="s">
        <v>2390</v>
      </c>
      <c r="X29" s="1375" t="s">
        <v>2375</v>
      </c>
      <c r="Y29" s="1376" t="s">
        <v>2376</v>
      </c>
    </row>
    <row r="30" spans="1:25" s="1403" customFormat="1" ht="17.25" x14ac:dyDescent="0.25">
      <c r="A30" s="1390"/>
      <c r="B30" s="1391"/>
      <c r="C30" s="1391"/>
      <c r="D30" s="1392"/>
      <c r="E30" s="1393"/>
      <c r="F30" s="1385"/>
      <c r="G30" s="1393"/>
      <c r="H30" s="1385"/>
      <c r="I30" s="1385"/>
      <c r="J30" s="1385"/>
      <c r="K30" s="1394"/>
      <c r="L30" s="1394"/>
      <c r="M30" s="1394"/>
      <c r="N30" s="1394"/>
      <c r="O30" s="1395" t="s">
        <v>31</v>
      </c>
      <c r="P30" s="1392"/>
      <c r="Q30" s="1394"/>
      <c r="R30" s="1394"/>
      <c r="S30" s="1394"/>
      <c r="T30" s="1351" t="s">
        <v>31</v>
      </c>
      <c r="U30" s="1394"/>
      <c r="V30" s="1394"/>
      <c r="W30" s="1393"/>
      <c r="X30" s="1396"/>
      <c r="Y30" s="1396"/>
    </row>
    <row r="31" spans="1:25" s="1403" customFormat="1" ht="17.25" x14ac:dyDescent="0.25">
      <c r="A31" s="1390"/>
      <c r="B31" s="1397"/>
      <c r="C31" s="1397"/>
      <c r="D31" s="1398"/>
      <c r="E31" s="1399"/>
      <c r="F31" s="1399"/>
      <c r="G31" s="1399"/>
      <c r="H31" s="1399"/>
      <c r="I31" s="1399"/>
      <c r="J31" s="1399"/>
      <c r="K31" s="1400"/>
      <c r="L31" s="1401"/>
      <c r="M31" s="1401"/>
      <c r="N31" s="1401"/>
      <c r="O31" s="1401"/>
      <c r="P31" s="1398"/>
      <c r="Q31" s="1401"/>
      <c r="R31" s="1401"/>
      <c r="S31" s="1401"/>
      <c r="T31" s="1348"/>
      <c r="U31" s="1401"/>
      <c r="V31" s="1401"/>
      <c r="W31" s="1399"/>
      <c r="X31" s="1402"/>
      <c r="Y31" s="1402"/>
    </row>
    <row r="32" spans="1:25" s="1403" customFormat="1" ht="34.5" x14ac:dyDescent="0.25">
      <c r="A32" s="1371" t="s">
        <v>2392</v>
      </c>
      <c r="B32" s="1386"/>
      <c r="C32" s="1386" t="s">
        <v>1042</v>
      </c>
      <c r="D32" s="1387">
        <v>20000000</v>
      </c>
      <c r="E32" s="1373" t="s">
        <v>2359</v>
      </c>
      <c r="F32" s="1373" t="s">
        <v>179</v>
      </c>
      <c r="G32" s="1373" t="s">
        <v>124</v>
      </c>
      <c r="H32" s="1373" t="s">
        <v>2361</v>
      </c>
      <c r="I32" s="1373" t="s">
        <v>2362</v>
      </c>
      <c r="J32" s="1373"/>
      <c r="K32" s="1373" t="s">
        <v>2381</v>
      </c>
      <c r="L32" s="1373" t="s">
        <v>2382</v>
      </c>
      <c r="M32" s="1373" t="s">
        <v>2383</v>
      </c>
      <c r="N32" s="1373" t="s">
        <v>2384</v>
      </c>
      <c r="O32" s="1344" t="s">
        <v>27</v>
      </c>
      <c r="P32" s="1387">
        <v>20000000</v>
      </c>
      <c r="Q32" s="1373" t="s">
        <v>2385</v>
      </c>
      <c r="R32" s="1373" t="s">
        <v>2386</v>
      </c>
      <c r="S32" s="1373" t="s">
        <v>2387</v>
      </c>
      <c r="T32" s="1351" t="s">
        <v>27</v>
      </c>
      <c r="U32" s="1373" t="s">
        <v>2388</v>
      </c>
      <c r="V32" s="1373" t="s">
        <v>2389</v>
      </c>
      <c r="W32" s="1373" t="s">
        <v>2390</v>
      </c>
      <c r="X32" s="1375" t="s">
        <v>2375</v>
      </c>
      <c r="Y32" s="1376" t="s">
        <v>2376</v>
      </c>
    </row>
    <row r="33" spans="1:27" s="1403" customFormat="1" ht="17.25" x14ac:dyDescent="0.25">
      <c r="A33" s="1390"/>
      <c r="B33" s="1391"/>
      <c r="C33" s="1391"/>
      <c r="D33" s="1392"/>
      <c r="E33" s="1393"/>
      <c r="F33" s="1385"/>
      <c r="G33" s="1393"/>
      <c r="H33" s="1385"/>
      <c r="I33" s="1385"/>
      <c r="J33" s="1385"/>
      <c r="K33" s="1394"/>
      <c r="L33" s="1394"/>
      <c r="M33" s="1394"/>
      <c r="N33" s="1394"/>
      <c r="O33" s="1395" t="s">
        <v>31</v>
      </c>
      <c r="P33" s="1392"/>
      <c r="Q33" s="1394"/>
      <c r="R33" s="1394"/>
      <c r="S33" s="1394"/>
      <c r="T33" s="1351" t="s">
        <v>31</v>
      </c>
      <c r="U33" s="1394"/>
      <c r="V33" s="1394"/>
      <c r="W33" s="1393"/>
      <c r="X33" s="1396"/>
      <c r="Y33" s="1396"/>
    </row>
    <row r="34" spans="1:27" s="1403" customFormat="1" ht="17.25" x14ac:dyDescent="0.25">
      <c r="A34" s="1390"/>
      <c r="B34" s="1397"/>
      <c r="C34" s="1397"/>
      <c r="D34" s="1398"/>
      <c r="E34" s="1399"/>
      <c r="F34" s="1399"/>
      <c r="G34" s="1399"/>
      <c r="H34" s="1399"/>
      <c r="I34" s="1399"/>
      <c r="J34" s="1399"/>
      <c r="K34" s="1400"/>
      <c r="L34" s="1401"/>
      <c r="M34" s="1401"/>
      <c r="N34" s="1401"/>
      <c r="O34" s="1401"/>
      <c r="P34" s="1398"/>
      <c r="Q34" s="1401"/>
      <c r="R34" s="1401"/>
      <c r="S34" s="1401"/>
      <c r="T34" s="1348"/>
      <c r="U34" s="1401"/>
      <c r="V34" s="1401"/>
      <c r="W34" s="1399"/>
      <c r="X34" s="1402"/>
      <c r="Y34" s="1402"/>
    </row>
    <row r="35" spans="1:27" s="1403" customFormat="1" ht="34.5" x14ac:dyDescent="0.25">
      <c r="A35" s="1371" t="s">
        <v>2393</v>
      </c>
      <c r="B35" s="1386"/>
      <c r="C35" s="1386" t="s">
        <v>1046</v>
      </c>
      <c r="D35" s="1387">
        <v>15000000</v>
      </c>
      <c r="E35" s="1373" t="s">
        <v>2359</v>
      </c>
      <c r="F35" s="1373" t="s">
        <v>179</v>
      </c>
      <c r="G35" s="1373" t="s">
        <v>124</v>
      </c>
      <c r="H35" s="1373" t="s">
        <v>2361</v>
      </c>
      <c r="I35" s="1373" t="s">
        <v>2362</v>
      </c>
      <c r="J35" s="1373"/>
      <c r="K35" s="1373" t="s">
        <v>2381</v>
      </c>
      <c r="L35" s="1373" t="s">
        <v>2382</v>
      </c>
      <c r="M35" s="1373" t="s">
        <v>2383</v>
      </c>
      <c r="N35" s="1373" t="s">
        <v>2384</v>
      </c>
      <c r="O35" s="1344" t="s">
        <v>27</v>
      </c>
      <c r="P35" s="1387">
        <v>15000000</v>
      </c>
      <c r="Q35" s="1373" t="s">
        <v>2385</v>
      </c>
      <c r="R35" s="1373" t="s">
        <v>2386</v>
      </c>
      <c r="S35" s="1373" t="s">
        <v>2387</v>
      </c>
      <c r="T35" s="1351" t="s">
        <v>27</v>
      </c>
      <c r="U35" s="1373" t="s">
        <v>2388</v>
      </c>
      <c r="V35" s="1373" t="s">
        <v>2389</v>
      </c>
      <c r="W35" s="1373" t="s">
        <v>2390</v>
      </c>
      <c r="X35" s="1375" t="s">
        <v>2375</v>
      </c>
      <c r="Y35" s="1376" t="s">
        <v>2376</v>
      </c>
    </row>
    <row r="36" spans="1:27" s="1403" customFormat="1" ht="17.25" x14ac:dyDescent="0.25">
      <c r="A36" s="1390"/>
      <c r="B36" s="1391"/>
      <c r="C36" s="1391"/>
      <c r="D36" s="1392"/>
      <c r="E36" s="1393"/>
      <c r="F36" s="1385"/>
      <c r="G36" s="1393"/>
      <c r="H36" s="1385"/>
      <c r="I36" s="1385"/>
      <c r="J36" s="1385"/>
      <c r="K36" s="1394"/>
      <c r="L36" s="1394"/>
      <c r="M36" s="1394"/>
      <c r="N36" s="1394"/>
      <c r="O36" s="1395" t="s">
        <v>31</v>
      </c>
      <c r="P36" s="1392"/>
      <c r="Q36" s="1394"/>
      <c r="R36" s="1394"/>
      <c r="S36" s="1394"/>
      <c r="T36" s="1351" t="s">
        <v>31</v>
      </c>
      <c r="U36" s="1394"/>
      <c r="V36" s="1394"/>
      <c r="W36" s="1393"/>
      <c r="X36" s="1396"/>
      <c r="Y36" s="1396"/>
    </row>
    <row r="37" spans="1:27" s="1403" customFormat="1" ht="17.25" x14ac:dyDescent="0.25">
      <c r="A37" s="1390"/>
      <c r="B37" s="1397"/>
      <c r="C37" s="1397"/>
      <c r="D37" s="1398"/>
      <c r="E37" s="1399"/>
      <c r="F37" s="1399"/>
      <c r="G37" s="1399"/>
      <c r="H37" s="1399"/>
      <c r="I37" s="1399"/>
      <c r="J37" s="1399"/>
      <c r="K37" s="1400"/>
      <c r="L37" s="1401"/>
      <c r="M37" s="1401"/>
      <c r="N37" s="1401"/>
      <c r="O37" s="1401"/>
      <c r="P37" s="1398"/>
      <c r="Q37" s="1401"/>
      <c r="R37" s="1401"/>
      <c r="S37" s="1401"/>
      <c r="T37" s="1348"/>
      <c r="U37" s="1401"/>
      <c r="V37" s="1401"/>
      <c r="W37" s="1399"/>
      <c r="X37" s="1402"/>
      <c r="Y37" s="1402"/>
    </row>
    <row r="38" spans="1:27" s="1403" customFormat="1" ht="34.5" x14ac:dyDescent="0.25">
      <c r="A38" s="1371" t="s">
        <v>2394</v>
      </c>
      <c r="B38" s="1386"/>
      <c r="C38" s="1386" t="s">
        <v>1049</v>
      </c>
      <c r="D38" s="1387">
        <v>15000000</v>
      </c>
      <c r="E38" s="1373" t="s">
        <v>2359</v>
      </c>
      <c r="F38" s="1373" t="s">
        <v>179</v>
      </c>
      <c r="G38" s="1373" t="s">
        <v>124</v>
      </c>
      <c r="H38" s="1373" t="s">
        <v>2361</v>
      </c>
      <c r="I38" s="1373" t="s">
        <v>2395</v>
      </c>
      <c r="J38" s="1373"/>
      <c r="K38" s="1373" t="s">
        <v>2396</v>
      </c>
      <c r="L38" s="1373" t="s">
        <v>2397</v>
      </c>
      <c r="M38" s="1373" t="s">
        <v>2383</v>
      </c>
      <c r="N38" s="1373" t="s">
        <v>2384</v>
      </c>
      <c r="O38" s="1344" t="s">
        <v>27</v>
      </c>
      <c r="P38" s="1387">
        <v>15000000</v>
      </c>
      <c r="Q38" s="1373" t="s">
        <v>2385</v>
      </c>
      <c r="R38" s="1373" t="s">
        <v>2386</v>
      </c>
      <c r="S38" s="1373" t="s">
        <v>2387</v>
      </c>
      <c r="T38" s="1351" t="s">
        <v>27</v>
      </c>
      <c r="U38" s="1373" t="s">
        <v>2388</v>
      </c>
      <c r="V38" s="1373" t="s">
        <v>2389</v>
      </c>
      <c r="W38" s="1373" t="s">
        <v>2390</v>
      </c>
      <c r="X38" s="1375" t="s">
        <v>2375</v>
      </c>
      <c r="Y38" s="1376" t="s">
        <v>2376</v>
      </c>
    </row>
    <row r="39" spans="1:27" s="1403" customFormat="1" ht="17.25" x14ac:dyDescent="0.25">
      <c r="A39" s="1404"/>
      <c r="B39" s="1393"/>
      <c r="C39" s="1393"/>
      <c r="D39" s="1392"/>
      <c r="E39" s="1393"/>
      <c r="F39" s="1393"/>
      <c r="G39" s="1393"/>
      <c r="H39" s="1393"/>
      <c r="I39" s="1393"/>
      <c r="J39" s="1393"/>
      <c r="K39" s="1394"/>
      <c r="L39" s="1394"/>
      <c r="M39" s="1394"/>
      <c r="N39" s="1394"/>
      <c r="O39" s="1405" t="s">
        <v>31</v>
      </c>
      <c r="P39" s="1392"/>
      <c r="Q39" s="1394"/>
      <c r="R39" s="1394"/>
      <c r="S39" s="1394"/>
      <c r="T39" s="1351" t="s">
        <v>31</v>
      </c>
      <c r="U39" s="1394"/>
      <c r="V39" s="1394"/>
      <c r="W39" s="1393"/>
      <c r="X39" s="1396"/>
      <c r="Y39" s="1396"/>
    </row>
    <row r="40" spans="1:27" s="1403" customFormat="1" ht="17.25" x14ac:dyDescent="0.25">
      <c r="A40" s="1404"/>
      <c r="B40" s="1405"/>
      <c r="C40" s="1405"/>
      <c r="D40" s="1406"/>
      <c r="E40" s="1405"/>
      <c r="F40" s="1405"/>
      <c r="G40" s="1405"/>
      <c r="H40" s="1405"/>
      <c r="I40" s="1405"/>
      <c r="J40" s="1405"/>
      <c r="K40" s="1407"/>
      <c r="L40" s="1407"/>
      <c r="M40" s="1407"/>
      <c r="N40" s="1407"/>
      <c r="O40" s="1407"/>
      <c r="P40" s="1406"/>
      <c r="Q40" s="1407"/>
      <c r="R40" s="1407"/>
      <c r="S40" s="1407"/>
      <c r="T40" s="1348"/>
      <c r="U40" s="1407"/>
      <c r="V40" s="1407"/>
      <c r="W40" s="1405"/>
      <c r="X40" s="1408"/>
      <c r="Y40" s="1408"/>
    </row>
    <row r="45" spans="1:27" s="62" customFormat="1" x14ac:dyDescent="0.2">
      <c r="A45" s="468" t="s">
        <v>2398</v>
      </c>
      <c r="B45" s="149"/>
      <c r="C45" s="154"/>
      <c r="E45" s="252"/>
      <c r="F45" s="252"/>
      <c r="G45" s="252"/>
      <c r="H45" s="253"/>
      <c r="I45" s="252"/>
      <c r="J45" s="252"/>
      <c r="K45" s="252"/>
      <c r="L45" s="253"/>
      <c r="M45" s="252"/>
      <c r="N45" s="252"/>
      <c r="O45" s="253"/>
      <c r="P45" s="252"/>
      <c r="Q45" s="252"/>
      <c r="R45" s="252"/>
      <c r="S45" s="252"/>
      <c r="T45" s="253"/>
      <c r="U45" s="253"/>
      <c r="V45" s="253"/>
      <c r="W45" s="253"/>
      <c r="X45" s="252"/>
      <c r="Y45" s="1068"/>
      <c r="Z45" s="252"/>
      <c r="AA45" s="252"/>
    </row>
    <row r="46" spans="1:27" s="62" customFormat="1" x14ac:dyDescent="0.2">
      <c r="A46" s="456" t="s">
        <v>656</v>
      </c>
      <c r="B46" s="63"/>
      <c r="C46" s="154"/>
      <c r="E46" s="252"/>
      <c r="F46" s="252"/>
      <c r="G46" s="252"/>
      <c r="H46" s="253"/>
      <c r="I46" s="2845" t="s">
        <v>147</v>
      </c>
      <c r="J46" s="2846"/>
      <c r="K46" s="3172" t="s">
        <v>2399</v>
      </c>
      <c r="L46" s="3173"/>
      <c r="M46" s="3174"/>
      <c r="N46" s="253"/>
      <c r="O46" s="252"/>
      <c r="P46" s="252"/>
      <c r="Q46" s="252"/>
      <c r="R46" s="252"/>
      <c r="S46" s="253"/>
      <c r="T46" s="253"/>
      <c r="U46" s="253"/>
      <c r="V46" s="253"/>
      <c r="W46" s="252"/>
      <c r="X46" s="1068"/>
      <c r="Y46" s="252"/>
      <c r="Z46" s="252"/>
    </row>
    <row r="47" spans="1:27" s="62" customFormat="1" ht="30" x14ac:dyDescent="0.2">
      <c r="A47" s="95" t="s">
        <v>571</v>
      </c>
      <c r="B47" s="151"/>
      <c r="C47" s="2902" t="s">
        <v>215</v>
      </c>
      <c r="D47" s="2902"/>
      <c r="E47" s="2902"/>
      <c r="F47" s="2902"/>
      <c r="G47" s="2902"/>
      <c r="H47" s="2903"/>
      <c r="I47" s="2847"/>
      <c r="J47" s="2848"/>
      <c r="K47" s="101" t="s">
        <v>150</v>
      </c>
      <c r="L47" s="2841" t="s">
        <v>151</v>
      </c>
      <c r="M47" s="2838"/>
      <c r="N47" s="2837" t="s">
        <v>152</v>
      </c>
      <c r="O47" s="2838"/>
      <c r="P47" s="87"/>
      <c r="Q47" s="2837" t="s">
        <v>84</v>
      </c>
      <c r="R47" s="2841"/>
      <c r="S47" s="2841"/>
      <c r="T47" s="2841"/>
      <c r="U47" s="2841" t="s">
        <v>85</v>
      </c>
      <c r="V47" s="2841"/>
      <c r="W47" s="2841"/>
      <c r="X47" s="2838"/>
      <c r="Y47" s="252"/>
      <c r="Z47" s="252"/>
    </row>
    <row r="48" spans="1:27" s="458" customFormat="1" ht="70.5" customHeight="1" thickBot="1" x14ac:dyDescent="0.3">
      <c r="A48" s="245" t="s">
        <v>512</v>
      </c>
      <c r="B48" s="506" t="s">
        <v>153</v>
      </c>
      <c r="C48" s="451" t="s">
        <v>217</v>
      </c>
      <c r="D48" s="451" t="s">
        <v>218</v>
      </c>
      <c r="E48" s="451" t="s">
        <v>156</v>
      </c>
      <c r="F48" s="451" t="s">
        <v>219</v>
      </c>
      <c r="G48" s="451" t="s">
        <v>220</v>
      </c>
      <c r="H48" s="451" t="s">
        <v>90</v>
      </c>
      <c r="I48" s="437" t="s">
        <v>92</v>
      </c>
      <c r="J48" s="437" t="s">
        <v>93</v>
      </c>
      <c r="K48" s="453" t="s">
        <v>159</v>
      </c>
      <c r="L48" s="453" t="s">
        <v>160</v>
      </c>
      <c r="M48" s="453" t="s">
        <v>161</v>
      </c>
      <c r="N48" s="453" t="s">
        <v>162</v>
      </c>
      <c r="O48" s="437" t="s">
        <v>93</v>
      </c>
      <c r="P48" s="451" t="s">
        <v>91</v>
      </c>
      <c r="Q48" s="437" t="s">
        <v>4325</v>
      </c>
      <c r="R48" s="437" t="s">
        <v>104</v>
      </c>
      <c r="S48" s="457" t="s">
        <v>221</v>
      </c>
      <c r="T48" s="101" t="s">
        <v>166</v>
      </c>
      <c r="U48" s="453" t="s">
        <v>108</v>
      </c>
      <c r="V48" s="453" t="s">
        <v>222</v>
      </c>
      <c r="W48" s="453" t="s">
        <v>223</v>
      </c>
      <c r="X48" s="454" t="s">
        <v>111</v>
      </c>
      <c r="Y48" s="453" t="s">
        <v>112</v>
      </c>
      <c r="Z48" s="453" t="s">
        <v>113</v>
      </c>
    </row>
    <row r="49" spans="1:26" s="62" customFormat="1" ht="30.75" thickTop="1" x14ac:dyDescent="0.2">
      <c r="A49" s="2825" t="s">
        <v>114</v>
      </c>
      <c r="B49" s="459"/>
      <c r="C49" s="231"/>
      <c r="D49" s="160"/>
      <c r="E49" s="184"/>
      <c r="F49" s="345"/>
      <c r="G49" s="184" t="s">
        <v>170</v>
      </c>
      <c r="H49" s="215"/>
      <c r="I49" s="215" t="s">
        <v>171</v>
      </c>
      <c r="J49" s="215" t="s">
        <v>116</v>
      </c>
      <c r="K49" s="215" t="s">
        <v>117</v>
      </c>
      <c r="L49" s="215" t="s">
        <v>224</v>
      </c>
      <c r="M49" s="215" t="s">
        <v>173</v>
      </c>
      <c r="N49" s="215" t="s">
        <v>171</v>
      </c>
      <c r="O49" s="215" t="s">
        <v>116</v>
      </c>
      <c r="P49" s="165" t="s">
        <v>27</v>
      </c>
      <c r="Q49" s="184"/>
      <c r="R49" s="215" t="s">
        <v>225</v>
      </c>
      <c r="S49" s="235" t="s">
        <v>116</v>
      </c>
      <c r="T49" s="232" t="s">
        <v>118</v>
      </c>
      <c r="U49" s="214"/>
      <c r="V49" s="215"/>
      <c r="W49" s="184" t="s">
        <v>2400</v>
      </c>
      <c r="X49" s="248"/>
      <c r="Y49" s="184"/>
      <c r="Z49" s="215"/>
    </row>
    <row r="50" spans="1:26" s="62" customFormat="1" x14ac:dyDescent="0.2">
      <c r="A50" s="2826"/>
      <c r="B50" s="166"/>
      <c r="C50" s="230"/>
      <c r="D50" s="166"/>
      <c r="E50" s="218"/>
      <c r="F50" s="244"/>
      <c r="G50" s="184" t="s">
        <v>175</v>
      </c>
      <c r="H50" s="232"/>
      <c r="I50" s="184"/>
      <c r="J50" s="218"/>
      <c r="K50" s="232"/>
      <c r="L50" s="218"/>
      <c r="M50" s="218"/>
      <c r="N50" s="232"/>
      <c r="O50" s="218"/>
      <c r="P50" s="168" t="s">
        <v>31</v>
      </c>
      <c r="Q50" s="244"/>
      <c r="R50" s="218"/>
      <c r="S50" s="246"/>
      <c r="T50" s="232"/>
      <c r="U50" s="247"/>
      <c r="V50" s="232"/>
      <c r="W50" s="218"/>
      <c r="X50" s="243"/>
      <c r="Y50" s="218"/>
      <c r="Z50" s="218"/>
    </row>
    <row r="51" spans="1:26" s="62" customFormat="1" x14ac:dyDescent="0.2">
      <c r="A51" s="1060" t="s">
        <v>121</v>
      </c>
      <c r="B51" s="161"/>
      <c r="C51" s="1060"/>
      <c r="D51" s="161"/>
      <c r="E51" s="444"/>
      <c r="F51" s="1061"/>
      <c r="G51" s="444"/>
      <c r="H51" s="262"/>
      <c r="I51" s="444"/>
      <c r="J51" s="444"/>
      <c r="K51" s="1069"/>
      <c r="L51" s="445"/>
      <c r="M51" s="444"/>
      <c r="N51" s="262"/>
      <c r="O51" s="444"/>
      <c r="P51" s="444"/>
      <c r="Q51" s="1061"/>
      <c r="R51" s="444"/>
      <c r="S51" s="1069"/>
      <c r="T51" s="262"/>
      <c r="U51" s="197"/>
      <c r="V51" s="262"/>
      <c r="W51" s="444"/>
      <c r="X51" s="1070"/>
      <c r="Y51" s="444"/>
      <c r="Z51" s="444"/>
    </row>
    <row r="52" spans="1:26" s="1273" customFormat="1" ht="34.5" x14ac:dyDescent="0.25">
      <c r="A52" s="3266" t="s">
        <v>2401</v>
      </c>
      <c r="B52" s="1301"/>
      <c r="C52" s="1301" t="s">
        <v>1026</v>
      </c>
      <c r="D52" s="1301" t="s">
        <v>1675</v>
      </c>
      <c r="E52" s="1378" t="s">
        <v>2359</v>
      </c>
      <c r="F52" s="1372">
        <v>30000000</v>
      </c>
      <c r="G52" s="1378" t="s">
        <v>179</v>
      </c>
      <c r="H52" s="1378" t="s">
        <v>124</v>
      </c>
      <c r="I52" s="1378" t="s">
        <v>2402</v>
      </c>
      <c r="J52" s="1378" t="s">
        <v>2403</v>
      </c>
      <c r="K52" s="1378"/>
      <c r="L52" s="1378" t="s">
        <v>2404</v>
      </c>
      <c r="M52" s="1378" t="s">
        <v>2405</v>
      </c>
      <c r="N52" s="1378" t="s">
        <v>2406</v>
      </c>
      <c r="O52" s="1378" t="s">
        <v>2407</v>
      </c>
      <c r="P52" s="1351" t="s">
        <v>27</v>
      </c>
      <c r="Q52" s="1372">
        <v>30000000</v>
      </c>
      <c r="R52" s="1376" t="s">
        <v>2408</v>
      </c>
      <c r="S52" s="1378" t="s">
        <v>2409</v>
      </c>
      <c r="T52" s="1378" t="s">
        <v>2410</v>
      </c>
      <c r="U52" s="1378" t="s">
        <v>2411</v>
      </c>
      <c r="V52" s="1378" t="s">
        <v>2412</v>
      </c>
      <c r="W52" s="1376" t="s">
        <v>2413</v>
      </c>
      <c r="X52" s="1372"/>
      <c r="Y52" s="1375" t="s">
        <v>2375</v>
      </c>
      <c r="Z52" s="1376" t="s">
        <v>2376</v>
      </c>
    </row>
    <row r="53" spans="1:26" s="1273" customFormat="1" ht="17.25" x14ac:dyDescent="0.25">
      <c r="A53" s="3266"/>
      <c r="B53" s="1301"/>
      <c r="C53" s="1301"/>
      <c r="D53" s="1296"/>
      <c r="E53" s="1376"/>
      <c r="F53" s="1372"/>
      <c r="G53" s="1376"/>
      <c r="H53" s="1378"/>
      <c r="I53" s="1376"/>
      <c r="J53" s="1376"/>
      <c r="K53" s="1378"/>
      <c r="L53" s="1376"/>
      <c r="M53" s="1376"/>
      <c r="N53" s="1378"/>
      <c r="O53" s="1376"/>
      <c r="P53" s="1351" t="s">
        <v>31</v>
      </c>
      <c r="Q53" s="1372"/>
      <c r="R53" s="1376"/>
      <c r="S53" s="1378"/>
      <c r="T53" s="1378"/>
      <c r="U53" s="1378"/>
      <c r="V53" s="1378"/>
      <c r="W53" s="1376"/>
      <c r="X53" s="1372"/>
      <c r="Y53" s="1376" t="s">
        <v>365</v>
      </c>
      <c r="Z53" s="1376"/>
    </row>
    <row r="54" spans="1:26" s="1273" customFormat="1" ht="17.25" x14ac:dyDescent="0.25">
      <c r="A54" s="1390"/>
      <c r="B54" s="1315"/>
      <c r="C54" s="1315"/>
      <c r="D54" s="1311"/>
      <c r="E54" s="1348"/>
      <c r="F54" s="1409"/>
      <c r="G54" s="1348"/>
      <c r="H54" s="1351"/>
      <c r="I54" s="1348"/>
      <c r="J54" s="1348"/>
      <c r="K54" s="1351"/>
      <c r="L54" s="1348"/>
      <c r="M54" s="1348"/>
      <c r="N54" s="1351"/>
      <c r="O54" s="1348"/>
      <c r="P54" s="1348"/>
      <c r="Q54" s="1409"/>
      <c r="R54" s="1348"/>
      <c r="S54" s="1351"/>
      <c r="T54" s="1351"/>
      <c r="U54" s="1351"/>
      <c r="V54" s="1351"/>
      <c r="W54" s="1348"/>
      <c r="X54" s="1409"/>
      <c r="Y54" s="1348"/>
      <c r="Z54" s="1348"/>
    </row>
    <row r="55" spans="1:26" s="1273" customFormat="1" ht="34.5" x14ac:dyDescent="0.25">
      <c r="A55" s="3267" t="s">
        <v>2414</v>
      </c>
      <c r="B55" s="1301"/>
      <c r="C55" s="1301" t="s">
        <v>1039</v>
      </c>
      <c r="D55" s="1301" t="s">
        <v>1675</v>
      </c>
      <c r="E55" s="1378" t="s">
        <v>2359</v>
      </c>
      <c r="F55" s="1372">
        <v>5000000</v>
      </c>
      <c r="G55" s="1378" t="s">
        <v>179</v>
      </c>
      <c r="H55" s="1378" t="s">
        <v>124</v>
      </c>
      <c r="I55" s="1378" t="s">
        <v>2402</v>
      </c>
      <c r="J55" s="1378" t="s">
        <v>2403</v>
      </c>
      <c r="K55" s="1378"/>
      <c r="L55" s="1378" t="s">
        <v>2404</v>
      </c>
      <c r="M55" s="1378" t="s">
        <v>2405</v>
      </c>
      <c r="N55" s="1378" t="s">
        <v>2406</v>
      </c>
      <c r="O55" s="1378" t="s">
        <v>2407</v>
      </c>
      <c r="P55" s="1351" t="s">
        <v>27</v>
      </c>
      <c r="Q55" s="1372">
        <v>5000000</v>
      </c>
      <c r="R55" s="1376" t="s">
        <v>2408</v>
      </c>
      <c r="S55" s="1378" t="s">
        <v>2409</v>
      </c>
      <c r="T55" s="1378" t="s">
        <v>2410</v>
      </c>
      <c r="U55" s="1378" t="s">
        <v>2411</v>
      </c>
      <c r="V55" s="1378" t="s">
        <v>2412</v>
      </c>
      <c r="W55" s="1376" t="s">
        <v>2413</v>
      </c>
      <c r="X55" s="1372"/>
      <c r="Y55" s="1375" t="s">
        <v>2375</v>
      </c>
      <c r="Z55" s="1376" t="s">
        <v>2376</v>
      </c>
    </row>
    <row r="56" spans="1:26" s="1273" customFormat="1" ht="17.25" x14ac:dyDescent="0.25">
      <c r="A56" s="3268"/>
      <c r="B56" s="1301"/>
      <c r="C56" s="1301"/>
      <c r="D56" s="1296"/>
      <c r="E56" s="1376"/>
      <c r="F56" s="1372"/>
      <c r="G56" s="1376"/>
      <c r="H56" s="1378"/>
      <c r="I56" s="1376"/>
      <c r="J56" s="1376"/>
      <c r="K56" s="1378"/>
      <c r="L56" s="1376"/>
      <c r="M56" s="1376"/>
      <c r="N56" s="1378"/>
      <c r="O56" s="1376"/>
      <c r="P56" s="1351" t="s">
        <v>31</v>
      </c>
      <c r="Q56" s="1372"/>
      <c r="R56" s="1376"/>
      <c r="S56" s="1378"/>
      <c r="T56" s="1378"/>
      <c r="U56" s="1378"/>
      <c r="V56" s="1378"/>
      <c r="W56" s="1376"/>
      <c r="X56" s="1372"/>
      <c r="Y56" s="1376"/>
      <c r="Z56" s="1376"/>
    </row>
    <row r="57" spans="1:26" s="1273" customFormat="1" ht="17.25" x14ac:dyDescent="0.25">
      <c r="A57" s="1390"/>
      <c r="B57" s="1315"/>
      <c r="C57" s="1315"/>
      <c r="D57" s="1311"/>
      <c r="E57" s="1348"/>
      <c r="F57" s="1409"/>
      <c r="G57" s="1348"/>
      <c r="H57" s="1351"/>
      <c r="I57" s="1348"/>
      <c r="J57" s="1348"/>
      <c r="K57" s="1351"/>
      <c r="L57" s="1348"/>
      <c r="M57" s="1348"/>
      <c r="N57" s="1351"/>
      <c r="O57" s="1348"/>
      <c r="P57" s="1348"/>
      <c r="Q57" s="1409"/>
      <c r="R57" s="1348"/>
      <c r="S57" s="1351"/>
      <c r="T57" s="1351"/>
      <c r="U57" s="1351"/>
      <c r="V57" s="1351"/>
      <c r="W57" s="1348"/>
      <c r="X57" s="1409"/>
      <c r="Y57" s="1348"/>
      <c r="Z57" s="1348"/>
    </row>
    <row r="58" spans="1:26" s="1273" customFormat="1" ht="34.5" x14ac:dyDescent="0.25">
      <c r="A58" s="3267" t="s">
        <v>2415</v>
      </c>
      <c r="B58" s="1301"/>
      <c r="C58" s="1301" t="s">
        <v>1042</v>
      </c>
      <c r="D58" s="1301" t="s">
        <v>1675</v>
      </c>
      <c r="E58" s="1378" t="s">
        <v>2359</v>
      </c>
      <c r="F58" s="1410">
        <v>25000000</v>
      </c>
      <c r="G58" s="1378" t="s">
        <v>179</v>
      </c>
      <c r="H58" s="1378" t="s">
        <v>124</v>
      </c>
      <c r="I58" s="1378" t="s">
        <v>2402</v>
      </c>
      <c r="J58" s="1378" t="s">
        <v>2403</v>
      </c>
      <c r="K58" s="1378"/>
      <c r="L58" s="1378" t="s">
        <v>2404</v>
      </c>
      <c r="M58" s="1378" t="s">
        <v>2405</v>
      </c>
      <c r="N58" s="1378" t="s">
        <v>2406</v>
      </c>
      <c r="O58" s="1378" t="s">
        <v>2407</v>
      </c>
      <c r="P58" s="1351" t="s">
        <v>27</v>
      </c>
      <c r="Q58" s="1410">
        <v>25000000</v>
      </c>
      <c r="R58" s="1376" t="s">
        <v>2408</v>
      </c>
      <c r="S58" s="1378" t="s">
        <v>2409</v>
      </c>
      <c r="T58" s="1378" t="s">
        <v>2410</v>
      </c>
      <c r="U58" s="1378" t="s">
        <v>2411</v>
      </c>
      <c r="V58" s="1378" t="s">
        <v>2412</v>
      </c>
      <c r="W58" s="1376" t="s">
        <v>2413</v>
      </c>
      <c r="X58" s="1410"/>
      <c r="Y58" s="1375" t="s">
        <v>2375</v>
      </c>
      <c r="Z58" s="1376" t="s">
        <v>2376</v>
      </c>
    </row>
    <row r="59" spans="1:26" s="1273" customFormat="1" ht="17.25" x14ac:dyDescent="0.25">
      <c r="A59" s="3268"/>
      <c r="B59" s="1301"/>
      <c r="C59" s="1301"/>
      <c r="D59" s="1296"/>
      <c r="E59" s="1376"/>
      <c r="F59" s="1372"/>
      <c r="G59" s="1376"/>
      <c r="H59" s="1378"/>
      <c r="I59" s="1376"/>
      <c r="J59" s="1376"/>
      <c r="K59" s="1378"/>
      <c r="L59" s="1376"/>
      <c r="M59" s="1376"/>
      <c r="N59" s="1378"/>
      <c r="O59" s="1376"/>
      <c r="P59" s="1351" t="s">
        <v>31</v>
      </c>
      <c r="Q59" s="1372"/>
      <c r="R59" s="1376"/>
      <c r="S59" s="1378"/>
      <c r="T59" s="1378"/>
      <c r="U59" s="1378"/>
      <c r="V59" s="1378"/>
      <c r="W59" s="1376"/>
      <c r="X59" s="1372"/>
      <c r="Y59" s="1376"/>
      <c r="Z59" s="1376"/>
    </row>
    <row r="60" spans="1:26" s="61" customFormat="1" x14ac:dyDescent="0.2">
      <c r="A60" s="3121" t="s">
        <v>2379</v>
      </c>
      <c r="B60" s="240"/>
      <c r="C60" s="241"/>
      <c r="D60" s="156"/>
      <c r="E60" s="170"/>
      <c r="F60" s="242">
        <f>SUM(F52:F59)</f>
        <v>60000000</v>
      </c>
      <c r="G60" s="202"/>
      <c r="H60" s="202"/>
      <c r="I60" s="170"/>
      <c r="J60" s="170"/>
      <c r="K60" s="202"/>
      <c r="L60" s="170"/>
      <c r="M60" s="170"/>
      <c r="N60" s="202"/>
      <c r="O60" s="170"/>
      <c r="P60" s="202"/>
      <c r="Q60" s="242">
        <f>SUM(Q52:Q59)</f>
        <v>60000000</v>
      </c>
      <c r="R60" s="170"/>
      <c r="S60" s="202"/>
      <c r="T60" s="202"/>
      <c r="U60" s="202"/>
      <c r="V60" s="202"/>
      <c r="W60" s="170"/>
      <c r="X60" s="243"/>
      <c r="Y60" s="170"/>
      <c r="Z60" s="244"/>
    </row>
    <row r="61" spans="1:26" s="61" customFormat="1" x14ac:dyDescent="0.2">
      <c r="A61" s="3121"/>
      <c r="B61" s="240"/>
      <c r="C61" s="241"/>
      <c r="D61" s="177"/>
      <c r="E61" s="170"/>
      <c r="F61" s="244"/>
      <c r="G61" s="202"/>
      <c r="H61" s="202"/>
      <c r="I61" s="170"/>
      <c r="J61" s="170"/>
      <c r="K61" s="202"/>
      <c r="L61" s="170"/>
      <c r="M61" s="170"/>
      <c r="N61" s="202"/>
      <c r="O61" s="170"/>
      <c r="P61" s="202"/>
      <c r="Q61" s="244"/>
      <c r="R61" s="170"/>
      <c r="S61" s="202"/>
      <c r="T61" s="202"/>
      <c r="U61" s="202"/>
      <c r="V61" s="202"/>
      <c r="W61" s="170"/>
      <c r="X61" s="243"/>
      <c r="Y61" s="170"/>
      <c r="Z61" s="244"/>
    </row>
    <row r="62" spans="1:26" s="61" customFormat="1" x14ac:dyDescent="0.2">
      <c r="B62" s="1071"/>
      <c r="C62" s="1072"/>
      <c r="E62" s="64"/>
      <c r="F62" s="64"/>
      <c r="G62" s="64"/>
      <c r="H62" s="115"/>
      <c r="I62" s="64"/>
      <c r="J62" s="64"/>
      <c r="K62" s="115"/>
      <c r="L62" s="64"/>
      <c r="M62" s="64"/>
      <c r="N62" s="115"/>
      <c r="O62" s="64"/>
      <c r="P62" s="64"/>
      <c r="Q62" s="64"/>
      <c r="R62" s="64"/>
      <c r="S62" s="115"/>
      <c r="T62" s="115"/>
      <c r="U62" s="115"/>
      <c r="V62" s="115"/>
      <c r="W62" s="64"/>
      <c r="X62" s="1073"/>
      <c r="Y62" s="64"/>
      <c r="Z62" s="64"/>
    </row>
  </sheetData>
  <mergeCells count="32">
    <mergeCell ref="U47:X47"/>
    <mergeCell ref="A49:A50"/>
    <mergeCell ref="A52:A53"/>
    <mergeCell ref="A55:A56"/>
    <mergeCell ref="A58:A59"/>
    <mergeCell ref="N47:O47"/>
    <mergeCell ref="Q47:T47"/>
    <mergeCell ref="A60:A61"/>
    <mergeCell ref="A23:A24"/>
    <mergeCell ref="I46:J47"/>
    <mergeCell ref="C47:H47"/>
    <mergeCell ref="L47:M47"/>
    <mergeCell ref="K46:M46"/>
    <mergeCell ref="P21:S21"/>
    <mergeCell ref="T3:U3"/>
    <mergeCell ref="V3:X3"/>
    <mergeCell ref="Y3:AB3"/>
    <mergeCell ref="A5:A6"/>
    <mergeCell ref="A15:A16"/>
    <mergeCell ref="D15:D16"/>
    <mergeCell ref="O3:S3"/>
    <mergeCell ref="H20:I21"/>
    <mergeCell ref="C21:G21"/>
    <mergeCell ref="K21:L21"/>
    <mergeCell ref="M21:N21"/>
    <mergeCell ref="J20:L20"/>
    <mergeCell ref="A1:H1"/>
    <mergeCell ref="I2:J3"/>
    <mergeCell ref="G3:H3"/>
    <mergeCell ref="K3:L3"/>
    <mergeCell ref="M3:N3"/>
    <mergeCell ref="A2:H2"/>
  </mergeCells>
  <pageMargins left="0.25" right="0.25" top="0.75" bottom="0.75" header="0.3" footer="0.3"/>
  <pageSetup paperSize="8" scale="3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4"/>
  <sheetViews>
    <sheetView zoomScale="59" zoomScaleNormal="59" workbookViewId="0"/>
  </sheetViews>
  <sheetFormatPr defaultRowHeight="15" x14ac:dyDescent="0.2"/>
  <cols>
    <col min="1" max="1" width="44.28515625" style="205" customWidth="1"/>
    <col min="2" max="2" width="16.42578125" style="205" customWidth="1"/>
    <col min="3" max="3" width="17.85546875" style="205" customWidth="1"/>
    <col min="4" max="4" width="23.5703125" style="205" customWidth="1"/>
    <col min="5" max="5" width="25" style="205" customWidth="1"/>
    <col min="6" max="6" width="32.5703125" style="205" customWidth="1"/>
    <col min="7" max="7" width="25.42578125" style="205" customWidth="1"/>
    <col min="8" max="8" width="21" style="205" customWidth="1"/>
    <col min="9" max="9" width="23.42578125" style="205" customWidth="1"/>
    <col min="10" max="10" width="21.28515625" style="205" customWidth="1"/>
    <col min="11" max="11" width="33.42578125" style="205" customWidth="1"/>
    <col min="12" max="12" width="21.28515625" style="205" customWidth="1"/>
    <col min="13" max="13" width="19.28515625" style="205" customWidth="1"/>
    <col min="14" max="14" width="26.42578125" style="205" customWidth="1"/>
    <col min="15" max="15" width="22.5703125" style="205" customWidth="1"/>
    <col min="16" max="16" width="34" style="205" customWidth="1"/>
    <col min="17" max="17" width="22.28515625" style="205" customWidth="1"/>
    <col min="18" max="18" width="26" style="205" customWidth="1"/>
    <col min="19" max="19" width="26.85546875" style="205" customWidth="1"/>
    <col min="20" max="20" width="26.5703125" style="205" customWidth="1"/>
    <col min="21" max="21" width="22.7109375" style="205" customWidth="1"/>
    <col min="22" max="22" width="21.28515625" style="205" customWidth="1"/>
    <col min="23" max="23" width="10.140625" style="205" bestFit="1" customWidth="1"/>
    <col min="24" max="24" width="23.5703125" style="205" customWidth="1"/>
    <col min="25" max="25" width="31.42578125" style="205" customWidth="1"/>
    <col min="26" max="16384" width="9.140625" style="205"/>
  </cols>
  <sheetData>
    <row r="1" spans="1:25" s="1255" customFormat="1" ht="18.75" x14ac:dyDescent="0.25">
      <c r="A1" s="1425" t="s">
        <v>6365</v>
      </c>
      <c r="B1" s="1426"/>
      <c r="C1" s="1261"/>
      <c r="E1" s="1427"/>
      <c r="F1" s="1427"/>
      <c r="G1" s="1427"/>
      <c r="H1" s="1428"/>
      <c r="I1" s="1427"/>
      <c r="J1" s="1427"/>
      <c r="K1" s="1428"/>
      <c r="L1" s="1427"/>
      <c r="M1" s="1427"/>
      <c r="N1" s="1428"/>
      <c r="O1" s="1427"/>
      <c r="P1" s="1427"/>
      <c r="Q1" s="1427"/>
      <c r="R1" s="1428"/>
      <c r="S1" s="1428"/>
      <c r="T1" s="1428"/>
      <c r="U1" s="1428"/>
      <c r="V1" s="1427"/>
      <c r="W1" s="1429"/>
      <c r="X1" s="1427"/>
      <c r="Y1" s="1427"/>
    </row>
    <row r="2" spans="1:25" s="1255" customFormat="1" ht="18.75" x14ac:dyDescent="0.25">
      <c r="A2" s="1430" t="s">
        <v>6366</v>
      </c>
      <c r="B2" s="1431"/>
      <c r="C2" s="1261"/>
      <c r="E2" s="1427"/>
      <c r="F2" s="1427"/>
      <c r="G2" s="1427"/>
      <c r="H2" s="1428"/>
      <c r="I2" s="3273" t="s">
        <v>147</v>
      </c>
      <c r="J2" s="3274"/>
      <c r="K2" s="3279" t="s">
        <v>2399</v>
      </c>
      <c r="L2" s="3280"/>
      <c r="M2" s="3281"/>
      <c r="N2" s="1428"/>
      <c r="O2" s="1427"/>
      <c r="P2" s="1427"/>
      <c r="Q2" s="1427"/>
      <c r="R2" s="1428"/>
      <c r="S2" s="1428"/>
      <c r="T2" s="1428"/>
      <c r="U2" s="1428"/>
      <c r="V2" s="1427"/>
      <c r="W2" s="1429"/>
      <c r="X2" s="1427"/>
      <c r="Y2" s="1427"/>
    </row>
    <row r="3" spans="1:25" s="1255" customFormat="1" ht="36" x14ac:dyDescent="0.25">
      <c r="A3" s="1432" t="s">
        <v>571</v>
      </c>
      <c r="B3" s="1433"/>
      <c r="C3" s="3282" t="s">
        <v>215</v>
      </c>
      <c r="D3" s="3282"/>
      <c r="E3" s="3282"/>
      <c r="F3" s="3282"/>
      <c r="G3" s="3282"/>
      <c r="H3" s="3283"/>
      <c r="I3" s="3275"/>
      <c r="J3" s="3276"/>
      <c r="K3" s="1434" t="s">
        <v>150</v>
      </c>
      <c r="L3" s="3284" t="s">
        <v>151</v>
      </c>
      <c r="M3" s="3285"/>
      <c r="N3" s="3286" t="s">
        <v>152</v>
      </c>
      <c r="O3" s="3285"/>
      <c r="P3" s="3286" t="s">
        <v>84</v>
      </c>
      <c r="Q3" s="3284"/>
      <c r="R3" s="3284"/>
      <c r="S3" s="3284"/>
      <c r="T3" s="3284" t="s">
        <v>85</v>
      </c>
      <c r="U3" s="3284"/>
      <c r="V3" s="3284"/>
      <c r="W3" s="3285"/>
      <c r="X3" s="1427"/>
      <c r="Y3" s="1427"/>
    </row>
    <row r="4" spans="1:25" s="1442" customFormat="1" ht="54.75" thickBot="1" x14ac:dyDescent="0.3">
      <c r="A4" s="1435" t="s">
        <v>512</v>
      </c>
      <c r="B4" s="1436" t="s">
        <v>153</v>
      </c>
      <c r="C4" s="1437" t="s">
        <v>217</v>
      </c>
      <c r="D4" s="1437" t="s">
        <v>218</v>
      </c>
      <c r="E4" s="1437" t="s">
        <v>156</v>
      </c>
      <c r="F4" s="1437" t="s">
        <v>219</v>
      </c>
      <c r="G4" s="1437" t="s">
        <v>220</v>
      </c>
      <c r="H4" s="1437" t="s">
        <v>90</v>
      </c>
      <c r="I4" s="1438" t="s">
        <v>92</v>
      </c>
      <c r="J4" s="1438" t="s">
        <v>93</v>
      </c>
      <c r="K4" s="1439" t="s">
        <v>159</v>
      </c>
      <c r="L4" s="1439" t="s">
        <v>160</v>
      </c>
      <c r="M4" s="1439" t="s">
        <v>161</v>
      </c>
      <c r="N4" s="1439" t="s">
        <v>162</v>
      </c>
      <c r="O4" s="1438" t="s">
        <v>93</v>
      </c>
      <c r="P4" s="1438" t="s">
        <v>6364</v>
      </c>
      <c r="Q4" s="1438" t="s">
        <v>104</v>
      </c>
      <c r="R4" s="1440" t="s">
        <v>221</v>
      </c>
      <c r="S4" s="1434" t="s">
        <v>166</v>
      </c>
      <c r="T4" s="1439" t="s">
        <v>108</v>
      </c>
      <c r="U4" s="1439" t="s">
        <v>222</v>
      </c>
      <c r="V4" s="1439" t="s">
        <v>223</v>
      </c>
      <c r="W4" s="1441" t="s">
        <v>111</v>
      </c>
      <c r="X4" s="1439" t="s">
        <v>112</v>
      </c>
      <c r="Y4" s="1439" t="s">
        <v>113</v>
      </c>
    </row>
    <row r="5" spans="1:25" s="62" customFormat="1" ht="15.75" thickTop="1" x14ac:dyDescent="0.2">
      <c r="A5" s="2825" t="s">
        <v>114</v>
      </c>
      <c r="B5" s="459"/>
      <c r="C5" s="231"/>
      <c r="D5" s="160"/>
      <c r="E5" s="184"/>
      <c r="F5" s="345"/>
      <c r="G5" s="184" t="s">
        <v>170</v>
      </c>
      <c r="H5" s="215"/>
      <c r="I5" s="215" t="s">
        <v>171</v>
      </c>
      <c r="J5" s="215" t="s">
        <v>116</v>
      </c>
      <c r="K5" s="215" t="s">
        <v>117</v>
      </c>
      <c r="L5" s="215" t="s">
        <v>224</v>
      </c>
      <c r="M5" s="215" t="s">
        <v>173</v>
      </c>
      <c r="N5" s="215" t="s">
        <v>171</v>
      </c>
      <c r="O5" s="215" t="s">
        <v>116</v>
      </c>
      <c r="P5" s="184"/>
      <c r="Q5" s="215" t="s">
        <v>225</v>
      </c>
      <c r="R5" s="235" t="s">
        <v>116</v>
      </c>
      <c r="S5" s="232" t="s">
        <v>118</v>
      </c>
      <c r="T5" s="214"/>
      <c r="U5" s="215"/>
      <c r="V5" s="184" t="s">
        <v>2400</v>
      </c>
      <c r="W5" s="248"/>
      <c r="X5" s="184"/>
      <c r="Y5" s="215"/>
    </row>
    <row r="6" spans="1:25" s="62" customFormat="1" x14ac:dyDescent="0.2">
      <c r="A6" s="2826"/>
      <c r="B6" s="166"/>
      <c r="C6" s="230"/>
      <c r="D6" s="166"/>
      <c r="E6" s="218"/>
      <c r="F6" s="244"/>
      <c r="G6" s="184" t="s">
        <v>175</v>
      </c>
      <c r="H6" s="232"/>
      <c r="I6" s="184"/>
      <c r="J6" s="218"/>
      <c r="K6" s="232"/>
      <c r="L6" s="218"/>
      <c r="M6" s="218"/>
      <c r="N6" s="232"/>
      <c r="O6" s="218"/>
      <c r="P6" s="244"/>
      <c r="Q6" s="218"/>
      <c r="R6" s="246"/>
      <c r="S6" s="232"/>
      <c r="T6" s="247"/>
      <c r="U6" s="232"/>
      <c r="V6" s="218"/>
      <c r="W6" s="243"/>
      <c r="X6" s="218"/>
      <c r="Y6" s="218"/>
    </row>
    <row r="7" spans="1:25" s="62" customFormat="1" ht="15.75" thickBot="1" x14ac:dyDescent="0.25">
      <c r="A7" s="1060" t="s">
        <v>121</v>
      </c>
      <c r="B7" s="161"/>
      <c r="C7" s="500"/>
      <c r="D7" s="460"/>
      <c r="E7" s="400"/>
      <c r="F7" s="399"/>
      <c r="G7" s="400"/>
      <c r="H7" s="1028"/>
      <c r="I7" s="400"/>
      <c r="J7" s="400"/>
      <c r="K7" s="1074"/>
      <c r="L7" s="544"/>
      <c r="M7" s="400"/>
      <c r="N7" s="1028"/>
      <c r="O7" s="400"/>
      <c r="P7" s="399"/>
      <c r="Q7" s="400"/>
      <c r="R7" s="1074"/>
      <c r="S7" s="202"/>
      <c r="T7" s="1075"/>
      <c r="U7" s="1028"/>
      <c r="V7" s="400"/>
      <c r="W7" s="1076"/>
      <c r="X7" s="400"/>
      <c r="Y7" s="400"/>
    </row>
    <row r="8" spans="1:25" s="1273" customFormat="1" ht="34.5" x14ac:dyDescent="0.25">
      <c r="A8" s="3277" t="s">
        <v>2416</v>
      </c>
      <c r="B8" s="1301"/>
      <c r="C8" s="1301" t="s">
        <v>1026</v>
      </c>
      <c r="D8" s="1295" t="s">
        <v>1675</v>
      </c>
      <c r="E8" s="1378" t="s">
        <v>2359</v>
      </c>
      <c r="F8" s="1411">
        <v>2500000000</v>
      </c>
      <c r="G8" s="1373" t="s">
        <v>2417</v>
      </c>
      <c r="H8" s="1373" t="s">
        <v>576</v>
      </c>
      <c r="I8" s="1373" t="s">
        <v>2402</v>
      </c>
      <c r="J8" s="1373" t="s">
        <v>2418</v>
      </c>
      <c r="K8" s="1373" t="s">
        <v>2419</v>
      </c>
      <c r="L8" s="1373" t="s">
        <v>2420</v>
      </c>
      <c r="M8" s="1373" t="s">
        <v>2421</v>
      </c>
      <c r="N8" s="1373" t="s">
        <v>2422</v>
      </c>
      <c r="O8" s="1373" t="s">
        <v>2423</v>
      </c>
      <c r="P8" s="1411">
        <v>2500000000</v>
      </c>
      <c r="Q8" s="1364" t="s">
        <v>2408</v>
      </c>
      <c r="R8" s="1373" t="s">
        <v>2409</v>
      </c>
      <c r="S8" s="1378" t="s">
        <v>2410</v>
      </c>
      <c r="T8" s="1386" t="s">
        <v>2411</v>
      </c>
      <c r="U8" s="1373" t="s">
        <v>2412</v>
      </c>
      <c r="V8" s="1364" t="s">
        <v>2413</v>
      </c>
      <c r="W8" s="1411"/>
      <c r="X8" s="1376" t="s">
        <v>2375</v>
      </c>
      <c r="Y8" s="1376" t="s">
        <v>2376</v>
      </c>
    </row>
    <row r="9" spans="1:25" s="1273" customFormat="1" ht="17.25" x14ac:dyDescent="0.25">
      <c r="A9" s="3278"/>
      <c r="B9" s="1301"/>
      <c r="C9" s="1301"/>
      <c r="D9" s="1296"/>
      <c r="E9" s="1376"/>
      <c r="F9" s="1372"/>
      <c r="G9" s="1364"/>
      <c r="H9" s="1378"/>
      <c r="I9" s="1364"/>
      <c r="J9" s="1364"/>
      <c r="K9" s="1373"/>
      <c r="L9" s="1364"/>
      <c r="M9" s="1364"/>
      <c r="N9" s="1373"/>
      <c r="O9" s="1364"/>
      <c r="P9" s="1372"/>
      <c r="Q9" s="1364"/>
      <c r="R9" s="1412"/>
      <c r="S9" s="1378"/>
      <c r="T9" s="1386"/>
      <c r="U9" s="1373"/>
      <c r="V9" s="1364"/>
      <c r="W9" s="1372"/>
      <c r="X9" s="1364" t="s">
        <v>365</v>
      </c>
      <c r="Y9" s="1364"/>
    </row>
    <row r="10" spans="1:25" s="1273" customFormat="1" ht="17.25" x14ac:dyDescent="0.25">
      <c r="A10" s="1413"/>
      <c r="B10" s="1315"/>
      <c r="C10" s="1315"/>
      <c r="D10" s="1311"/>
      <c r="E10" s="1348"/>
      <c r="F10" s="1409"/>
      <c r="G10" s="1348"/>
      <c r="H10" s="1351"/>
      <c r="I10" s="1348"/>
      <c r="J10" s="1348"/>
      <c r="K10" s="1383"/>
      <c r="L10" s="1414"/>
      <c r="M10" s="1348"/>
      <c r="N10" s="1351"/>
      <c r="O10" s="1348"/>
      <c r="P10" s="1409"/>
      <c r="Q10" s="1348"/>
      <c r="R10" s="1383"/>
      <c r="S10" s="1351"/>
      <c r="T10" s="1345"/>
      <c r="U10" s="1351"/>
      <c r="V10" s="1348"/>
      <c r="W10" s="1409"/>
      <c r="X10" s="1348"/>
      <c r="Y10" s="1348"/>
    </row>
    <row r="11" spans="1:25" s="1273" customFormat="1" ht="34.5" x14ac:dyDescent="0.25">
      <c r="A11" s="3277" t="s">
        <v>2424</v>
      </c>
      <c r="B11" s="1301"/>
      <c r="C11" s="1301" t="s">
        <v>1039</v>
      </c>
      <c r="D11" s="1295" t="s">
        <v>1675</v>
      </c>
      <c r="E11" s="1378" t="s">
        <v>2359</v>
      </c>
      <c r="F11" s="1415">
        <v>2500000000</v>
      </c>
      <c r="G11" s="1373" t="s">
        <v>2417</v>
      </c>
      <c r="H11" s="1373" t="s">
        <v>576</v>
      </c>
      <c r="I11" s="1373" t="s">
        <v>2402</v>
      </c>
      <c r="J11" s="1373" t="s">
        <v>2418</v>
      </c>
      <c r="K11" s="1373" t="s">
        <v>2419</v>
      </c>
      <c r="L11" s="1373" t="s">
        <v>2420</v>
      </c>
      <c r="M11" s="1373" t="s">
        <v>2421</v>
      </c>
      <c r="N11" s="1373" t="s">
        <v>2422</v>
      </c>
      <c r="O11" s="1373" t="s">
        <v>2423</v>
      </c>
      <c r="P11" s="1415">
        <v>2500000000</v>
      </c>
      <c r="Q11" s="1364" t="s">
        <v>2408</v>
      </c>
      <c r="R11" s="1373" t="s">
        <v>2409</v>
      </c>
      <c r="S11" s="1378" t="s">
        <v>2410</v>
      </c>
      <c r="T11" s="1386" t="s">
        <v>2411</v>
      </c>
      <c r="U11" s="1373" t="s">
        <v>2412</v>
      </c>
      <c r="V11" s="1364" t="s">
        <v>2413</v>
      </c>
      <c r="W11" s="1415"/>
      <c r="X11" s="1376" t="s">
        <v>2375</v>
      </c>
      <c r="Y11" s="1376" t="s">
        <v>2376</v>
      </c>
    </row>
    <row r="12" spans="1:25" s="1273" customFormat="1" ht="17.25" x14ac:dyDescent="0.25">
      <c r="A12" s="3278"/>
      <c r="B12" s="1301"/>
      <c r="C12" s="1301"/>
      <c r="D12" s="1296"/>
      <c r="E12" s="1376"/>
      <c r="F12" s="1372"/>
      <c r="G12" s="1364"/>
      <c r="H12" s="1378"/>
      <c r="I12" s="1364"/>
      <c r="J12" s="1376"/>
      <c r="K12" s="1378"/>
      <c r="L12" s="1376"/>
      <c r="M12" s="1376"/>
      <c r="N12" s="1378"/>
      <c r="O12" s="1376"/>
      <c r="P12" s="1372"/>
      <c r="Q12" s="1376"/>
      <c r="R12" s="1412"/>
      <c r="S12" s="1378"/>
      <c r="T12" s="1386"/>
      <c r="U12" s="1373"/>
      <c r="V12" s="1376"/>
      <c r="W12" s="1372"/>
      <c r="X12" s="1376"/>
      <c r="Y12" s="1364"/>
    </row>
    <row r="13" spans="1:25" s="1273" customFormat="1" ht="17.25" x14ac:dyDescent="0.25">
      <c r="A13" s="1413"/>
      <c r="B13" s="1315"/>
      <c r="C13" s="1315"/>
      <c r="D13" s="1311"/>
      <c r="E13" s="1348"/>
      <c r="F13" s="1409"/>
      <c r="G13" s="1348"/>
      <c r="H13" s="1351"/>
      <c r="I13" s="1348"/>
      <c r="J13" s="1414"/>
      <c r="K13" s="1383"/>
      <c r="L13" s="1348"/>
      <c r="M13" s="1348"/>
      <c r="N13" s="1351"/>
      <c r="O13" s="1348"/>
      <c r="P13" s="1409"/>
      <c r="Q13" s="1348"/>
      <c r="R13" s="1383"/>
      <c r="S13" s="1351"/>
      <c r="T13" s="1345"/>
      <c r="U13" s="1351"/>
      <c r="V13" s="1348"/>
      <c r="W13" s="1409"/>
      <c r="X13" s="1348"/>
      <c r="Y13" s="1348"/>
    </row>
    <row r="14" spans="1:25" s="1273" customFormat="1" ht="34.5" x14ac:dyDescent="0.25">
      <c r="A14" s="3277" t="s">
        <v>2425</v>
      </c>
      <c r="B14" s="1301"/>
      <c r="C14" s="1301" t="s">
        <v>1042</v>
      </c>
      <c r="D14" s="1295" t="s">
        <v>1675</v>
      </c>
      <c r="E14" s="1378" t="s">
        <v>2359</v>
      </c>
      <c r="F14" s="1415">
        <v>2000000000</v>
      </c>
      <c r="G14" s="1373" t="s">
        <v>2417</v>
      </c>
      <c r="H14" s="1373" t="s">
        <v>576</v>
      </c>
      <c r="I14" s="1373" t="s">
        <v>2402</v>
      </c>
      <c r="J14" s="1373" t="s">
        <v>2418</v>
      </c>
      <c r="K14" s="1373" t="s">
        <v>2419</v>
      </c>
      <c r="L14" s="1373" t="s">
        <v>2420</v>
      </c>
      <c r="M14" s="1373" t="s">
        <v>2421</v>
      </c>
      <c r="N14" s="1373" t="s">
        <v>2422</v>
      </c>
      <c r="O14" s="1373" t="s">
        <v>2423</v>
      </c>
      <c r="P14" s="1415">
        <v>2000000000</v>
      </c>
      <c r="Q14" s="1364" t="s">
        <v>2408</v>
      </c>
      <c r="R14" s="1373" t="s">
        <v>2409</v>
      </c>
      <c r="S14" s="1378" t="s">
        <v>2410</v>
      </c>
      <c r="T14" s="1386" t="s">
        <v>2411</v>
      </c>
      <c r="U14" s="1373" t="s">
        <v>2412</v>
      </c>
      <c r="V14" s="1364" t="s">
        <v>2413</v>
      </c>
      <c r="W14" s="1415"/>
      <c r="X14" s="1376" t="s">
        <v>2375</v>
      </c>
      <c r="Y14" s="1376" t="s">
        <v>2376</v>
      </c>
    </row>
    <row r="15" spans="1:25" s="1273" customFormat="1" ht="17.25" x14ac:dyDescent="0.25">
      <c r="A15" s="3278"/>
      <c r="B15" s="1301"/>
      <c r="C15" s="1301"/>
      <c r="D15" s="1296"/>
      <c r="E15" s="1376"/>
      <c r="F15" s="1372"/>
      <c r="G15" s="1364"/>
      <c r="H15" s="1378"/>
      <c r="I15" s="1364"/>
      <c r="J15" s="1364"/>
      <c r="K15" s="1373"/>
      <c r="L15" s="1364"/>
      <c r="M15" s="1364"/>
      <c r="N15" s="1373"/>
      <c r="O15" s="1364"/>
      <c r="P15" s="1372"/>
      <c r="Q15" s="1364"/>
      <c r="R15" s="1412"/>
      <c r="S15" s="1378"/>
      <c r="T15" s="1386"/>
      <c r="U15" s="1373"/>
      <c r="V15" s="1364"/>
      <c r="W15" s="1372"/>
      <c r="X15" s="1364"/>
      <c r="Y15" s="1364"/>
    </row>
    <row r="16" spans="1:25" s="1273" customFormat="1" ht="17.25" x14ac:dyDescent="0.25">
      <c r="A16" s="1413"/>
      <c r="B16" s="1315"/>
      <c r="C16" s="1315"/>
      <c r="D16" s="1311"/>
      <c r="E16" s="1348"/>
      <c r="F16" s="1409"/>
      <c r="G16" s="1348"/>
      <c r="H16" s="1351"/>
      <c r="I16" s="1348"/>
      <c r="J16" s="1348"/>
      <c r="K16" s="1383"/>
      <c r="L16" s="1414"/>
      <c r="M16" s="1348"/>
      <c r="N16" s="1351"/>
      <c r="O16" s="1348"/>
      <c r="P16" s="1409"/>
      <c r="Q16" s="1348"/>
      <c r="R16" s="1383"/>
      <c r="S16" s="1351"/>
      <c r="T16" s="1345"/>
      <c r="U16" s="1351"/>
      <c r="V16" s="1348"/>
      <c r="W16" s="1409"/>
      <c r="X16" s="1348"/>
      <c r="Y16" s="1348"/>
    </row>
    <row r="17" spans="1:25" s="1273" customFormat="1" ht="34.5" x14ac:dyDescent="0.25">
      <c r="A17" s="3269" t="s">
        <v>2426</v>
      </c>
      <c r="B17" s="1301"/>
      <c r="C17" s="1301" t="s">
        <v>1046</v>
      </c>
      <c r="D17" s="1295" t="s">
        <v>1675</v>
      </c>
      <c r="E17" s="1378" t="s">
        <v>2359</v>
      </c>
      <c r="F17" s="1415">
        <v>2000000000</v>
      </c>
      <c r="G17" s="1373" t="s">
        <v>2417</v>
      </c>
      <c r="H17" s="1378" t="s">
        <v>576</v>
      </c>
      <c r="I17" s="1373" t="s">
        <v>2402</v>
      </c>
      <c r="J17" s="1373" t="s">
        <v>2418</v>
      </c>
      <c r="K17" s="1373" t="s">
        <v>2419</v>
      </c>
      <c r="L17" s="1373" t="s">
        <v>2420</v>
      </c>
      <c r="M17" s="1373" t="s">
        <v>2421</v>
      </c>
      <c r="N17" s="1373" t="s">
        <v>2422</v>
      </c>
      <c r="O17" s="1373" t="s">
        <v>2423</v>
      </c>
      <c r="P17" s="1415">
        <v>2000000000</v>
      </c>
      <c r="Q17" s="1364" t="s">
        <v>2408</v>
      </c>
      <c r="R17" s="1373" t="s">
        <v>2409</v>
      </c>
      <c r="S17" s="1378" t="s">
        <v>2410</v>
      </c>
      <c r="T17" s="1386" t="s">
        <v>2411</v>
      </c>
      <c r="U17" s="1373" t="s">
        <v>2412</v>
      </c>
      <c r="V17" s="1364" t="s">
        <v>2413</v>
      </c>
      <c r="W17" s="1415"/>
      <c r="X17" s="1376" t="s">
        <v>2375</v>
      </c>
      <c r="Y17" s="1376" t="s">
        <v>2376</v>
      </c>
    </row>
    <row r="18" spans="1:25" s="1273" customFormat="1" ht="17.25" x14ac:dyDescent="0.25">
      <c r="A18" s="3270"/>
      <c r="B18" s="1301"/>
      <c r="C18" s="1301"/>
      <c r="D18" s="1296"/>
      <c r="E18" s="1376"/>
      <c r="F18" s="1372"/>
      <c r="G18" s="1364"/>
      <c r="H18" s="1378"/>
      <c r="I18" s="1364"/>
      <c r="J18" s="1376"/>
      <c r="K18" s="1378"/>
      <c r="L18" s="1376"/>
      <c r="M18" s="1376"/>
      <c r="N18" s="1378"/>
      <c r="O18" s="1376"/>
      <c r="P18" s="1372"/>
      <c r="Q18" s="1364"/>
      <c r="R18" s="1412"/>
      <c r="S18" s="1378"/>
      <c r="T18" s="1386"/>
      <c r="U18" s="1373"/>
      <c r="V18" s="1376"/>
      <c r="W18" s="1372"/>
      <c r="X18" s="1376"/>
      <c r="Y18" s="1364"/>
    </row>
    <row r="19" spans="1:25" s="1273" customFormat="1" ht="17.25" x14ac:dyDescent="0.25">
      <c r="A19" s="1413"/>
      <c r="B19" s="1315"/>
      <c r="C19" s="1315"/>
      <c r="D19" s="1311"/>
      <c r="E19" s="1348"/>
      <c r="F19" s="1409"/>
      <c r="G19" s="1348"/>
      <c r="H19" s="1351"/>
      <c r="I19" s="1348"/>
      <c r="J19" s="1414"/>
      <c r="K19" s="1383"/>
      <c r="L19" s="1348"/>
      <c r="M19" s="1348"/>
      <c r="N19" s="1351"/>
      <c r="O19" s="1348"/>
      <c r="P19" s="1409"/>
      <c r="Q19" s="1348"/>
      <c r="R19" s="1383"/>
      <c r="S19" s="1351"/>
      <c r="T19" s="1345"/>
      <c r="U19" s="1351"/>
      <c r="V19" s="1348"/>
      <c r="W19" s="1409"/>
      <c r="X19" s="1348"/>
      <c r="Y19" s="1348"/>
    </row>
    <row r="20" spans="1:25" s="1273" customFormat="1" ht="34.5" x14ac:dyDescent="0.25">
      <c r="A20" s="3269" t="s">
        <v>2427</v>
      </c>
      <c r="B20" s="1301"/>
      <c r="C20" s="1301" t="s">
        <v>1049</v>
      </c>
      <c r="D20" s="1295" t="s">
        <v>1675</v>
      </c>
      <c r="E20" s="1378" t="s">
        <v>2359</v>
      </c>
      <c r="F20" s="1415">
        <v>2000000000</v>
      </c>
      <c r="G20" s="1373" t="s">
        <v>2417</v>
      </c>
      <c r="H20" s="1373" t="s">
        <v>576</v>
      </c>
      <c r="I20" s="1373" t="s">
        <v>2402</v>
      </c>
      <c r="J20" s="1373" t="s">
        <v>2418</v>
      </c>
      <c r="K20" s="1373" t="s">
        <v>2419</v>
      </c>
      <c r="L20" s="1373" t="s">
        <v>2420</v>
      </c>
      <c r="M20" s="1373" t="s">
        <v>2421</v>
      </c>
      <c r="N20" s="1373" t="s">
        <v>2422</v>
      </c>
      <c r="O20" s="1373" t="s">
        <v>2423</v>
      </c>
      <c r="P20" s="1415">
        <v>2000000000</v>
      </c>
      <c r="Q20" s="1364" t="s">
        <v>2408</v>
      </c>
      <c r="R20" s="1373" t="s">
        <v>2409</v>
      </c>
      <c r="S20" s="1378" t="s">
        <v>2410</v>
      </c>
      <c r="T20" s="1386" t="s">
        <v>2411</v>
      </c>
      <c r="U20" s="1373" t="s">
        <v>2412</v>
      </c>
      <c r="V20" s="1364" t="s">
        <v>2413</v>
      </c>
      <c r="W20" s="1415"/>
      <c r="X20" s="1376" t="s">
        <v>2375</v>
      </c>
      <c r="Y20" s="1376" t="s">
        <v>2376</v>
      </c>
    </row>
    <row r="21" spans="1:25" s="1273" customFormat="1" ht="17.25" x14ac:dyDescent="0.25">
      <c r="A21" s="3270"/>
      <c r="B21" s="1301"/>
      <c r="C21" s="1301"/>
      <c r="D21" s="1296"/>
      <c r="E21" s="1376"/>
      <c r="F21" s="1372"/>
      <c r="G21" s="1364"/>
      <c r="H21" s="1378"/>
      <c r="I21" s="1364"/>
      <c r="J21" s="1364"/>
      <c r="K21" s="1373"/>
      <c r="L21" s="1364"/>
      <c r="M21" s="1364"/>
      <c r="N21" s="1373"/>
      <c r="O21" s="1364"/>
      <c r="P21" s="1372"/>
      <c r="Q21" s="1376"/>
      <c r="R21" s="1380"/>
      <c r="S21" s="1378"/>
      <c r="T21" s="1382"/>
      <c r="U21" s="1378"/>
      <c r="V21" s="1364"/>
      <c r="W21" s="1372"/>
      <c r="X21" s="1364"/>
      <c r="Y21" s="1364"/>
    </row>
    <row r="22" spans="1:25" s="1273" customFormat="1" ht="17.25" x14ac:dyDescent="0.25">
      <c r="A22" s="1413"/>
      <c r="B22" s="1315"/>
      <c r="C22" s="1315"/>
      <c r="D22" s="1311"/>
      <c r="E22" s="1348"/>
      <c r="F22" s="1409"/>
      <c r="G22" s="1348"/>
      <c r="H22" s="1351"/>
      <c r="I22" s="1348"/>
      <c r="J22" s="1348"/>
      <c r="K22" s="1383"/>
      <c r="L22" s="1414"/>
      <c r="M22" s="1348"/>
      <c r="N22" s="1351"/>
      <c r="O22" s="1348"/>
      <c r="P22" s="1409"/>
      <c r="Q22" s="1348"/>
      <c r="R22" s="1383"/>
      <c r="S22" s="1351"/>
      <c r="T22" s="1345"/>
      <c r="U22" s="1351"/>
      <c r="V22" s="1348"/>
      <c r="W22" s="1409"/>
      <c r="X22" s="1348"/>
      <c r="Y22" s="1348"/>
    </row>
    <row r="23" spans="1:25" s="1273" customFormat="1" ht="34.5" x14ac:dyDescent="0.25">
      <c r="A23" s="3271" t="s">
        <v>2428</v>
      </c>
      <c r="B23" s="1301"/>
      <c r="C23" s="1301" t="s">
        <v>1052</v>
      </c>
      <c r="D23" s="1295" t="s">
        <v>1675</v>
      </c>
      <c r="E23" s="1378" t="s">
        <v>2359</v>
      </c>
      <c r="F23" s="1415">
        <v>2000000000</v>
      </c>
      <c r="G23" s="1373" t="s">
        <v>2417</v>
      </c>
      <c r="H23" s="1378" t="s">
        <v>576</v>
      </c>
      <c r="I23" s="1373" t="s">
        <v>2402</v>
      </c>
      <c r="J23" s="1373" t="s">
        <v>2418</v>
      </c>
      <c r="K23" s="1373" t="s">
        <v>2419</v>
      </c>
      <c r="L23" s="1373" t="s">
        <v>2420</v>
      </c>
      <c r="M23" s="1373" t="s">
        <v>2421</v>
      </c>
      <c r="N23" s="1373" t="s">
        <v>2422</v>
      </c>
      <c r="O23" s="1373" t="s">
        <v>2423</v>
      </c>
      <c r="P23" s="1415">
        <v>2000000000</v>
      </c>
      <c r="Q23" s="1364" t="s">
        <v>2408</v>
      </c>
      <c r="R23" s="1373" t="s">
        <v>2409</v>
      </c>
      <c r="S23" s="1378" t="s">
        <v>2410</v>
      </c>
      <c r="T23" s="1386" t="s">
        <v>2411</v>
      </c>
      <c r="U23" s="1373" t="s">
        <v>2412</v>
      </c>
      <c r="V23" s="1364" t="s">
        <v>2413</v>
      </c>
      <c r="W23" s="1415"/>
      <c r="X23" s="1376" t="s">
        <v>2375</v>
      </c>
      <c r="Y23" s="1376" t="s">
        <v>2376</v>
      </c>
    </row>
    <row r="24" spans="1:25" s="1273" customFormat="1" ht="17.25" x14ac:dyDescent="0.25">
      <c r="A24" s="3272"/>
      <c r="B24" s="1301"/>
      <c r="C24" s="1301"/>
      <c r="D24" s="1296"/>
      <c r="E24" s="1376"/>
      <c r="F24" s="1372"/>
      <c r="G24" s="1364"/>
      <c r="H24" s="1378"/>
      <c r="I24" s="1364"/>
      <c r="J24" s="1376"/>
      <c r="K24" s="1378"/>
      <c r="L24" s="1376"/>
      <c r="M24" s="1376"/>
      <c r="N24" s="1378"/>
      <c r="O24" s="1376"/>
      <c r="P24" s="1372"/>
      <c r="Q24" s="1364"/>
      <c r="R24" s="1412"/>
      <c r="S24" s="1378"/>
      <c r="T24" s="1386"/>
      <c r="U24" s="1373"/>
      <c r="V24" s="1376"/>
      <c r="W24" s="1372"/>
      <c r="X24" s="1376"/>
      <c r="Y24" s="1364"/>
    </row>
    <row r="25" spans="1:25" s="1273" customFormat="1" ht="17.25" x14ac:dyDescent="0.25">
      <c r="A25" s="1413"/>
      <c r="B25" s="1315"/>
      <c r="C25" s="1315"/>
      <c r="D25" s="1311"/>
      <c r="E25" s="1348"/>
      <c r="F25" s="1409"/>
      <c r="G25" s="1348"/>
      <c r="H25" s="1351"/>
      <c r="I25" s="1348"/>
      <c r="J25" s="1414"/>
      <c r="K25" s="1383"/>
      <c r="L25" s="1348"/>
      <c r="M25" s="1348"/>
      <c r="N25" s="1351"/>
      <c r="O25" s="1348"/>
      <c r="P25" s="1409"/>
      <c r="Q25" s="1348"/>
      <c r="R25" s="1383"/>
      <c r="S25" s="1351"/>
      <c r="T25" s="1345"/>
      <c r="U25" s="1351"/>
      <c r="V25" s="1348"/>
      <c r="W25" s="1409"/>
      <c r="X25" s="1348"/>
      <c r="Y25" s="1348"/>
    </row>
    <row r="26" spans="1:25" s="1273" customFormat="1" ht="34.5" x14ac:dyDescent="0.25">
      <c r="A26" s="3271" t="s">
        <v>2429</v>
      </c>
      <c r="B26" s="1301"/>
      <c r="C26" s="1301" t="s">
        <v>1055</v>
      </c>
      <c r="D26" s="1295" t="s">
        <v>1675</v>
      </c>
      <c r="E26" s="1378" t="s">
        <v>2359</v>
      </c>
      <c r="F26" s="1415">
        <v>1000000000</v>
      </c>
      <c r="G26" s="1373" t="s">
        <v>2417</v>
      </c>
      <c r="H26" s="1373" t="s">
        <v>576</v>
      </c>
      <c r="I26" s="1373" t="s">
        <v>2402</v>
      </c>
      <c r="J26" s="1373" t="s">
        <v>2418</v>
      </c>
      <c r="K26" s="1373" t="s">
        <v>2419</v>
      </c>
      <c r="L26" s="1373" t="s">
        <v>2420</v>
      </c>
      <c r="M26" s="1373" t="s">
        <v>2421</v>
      </c>
      <c r="N26" s="1373" t="s">
        <v>2422</v>
      </c>
      <c r="O26" s="1373" t="s">
        <v>2423</v>
      </c>
      <c r="P26" s="1415">
        <v>1000000000</v>
      </c>
      <c r="Q26" s="1364" t="s">
        <v>2408</v>
      </c>
      <c r="R26" s="1373" t="s">
        <v>2409</v>
      </c>
      <c r="S26" s="1378" t="s">
        <v>2410</v>
      </c>
      <c r="T26" s="1386" t="s">
        <v>2411</v>
      </c>
      <c r="U26" s="1373" t="s">
        <v>2412</v>
      </c>
      <c r="V26" s="1364" t="s">
        <v>2413</v>
      </c>
      <c r="W26" s="1415"/>
      <c r="X26" s="1376" t="s">
        <v>2375</v>
      </c>
      <c r="Y26" s="1376" t="s">
        <v>2376</v>
      </c>
    </row>
    <row r="27" spans="1:25" s="1273" customFormat="1" ht="17.25" x14ac:dyDescent="0.25">
      <c r="A27" s="3272"/>
      <c r="B27" s="1301"/>
      <c r="C27" s="1301"/>
      <c r="D27" s="1296"/>
      <c r="E27" s="1376"/>
      <c r="F27" s="1372"/>
      <c r="G27" s="1364"/>
      <c r="H27" s="1378"/>
      <c r="I27" s="1364"/>
      <c r="J27" s="1364"/>
      <c r="K27" s="1373"/>
      <c r="L27" s="1364"/>
      <c r="M27" s="1364"/>
      <c r="N27" s="1373"/>
      <c r="O27" s="1364"/>
      <c r="P27" s="1372"/>
      <c r="Q27" s="1364"/>
      <c r="R27" s="1412"/>
      <c r="S27" s="1378"/>
      <c r="T27" s="1386"/>
      <c r="U27" s="1373"/>
      <c r="V27" s="1364"/>
      <c r="W27" s="1372"/>
      <c r="X27" s="1364"/>
      <c r="Y27" s="1364"/>
    </row>
    <row r="28" spans="1:25" s="1273" customFormat="1" ht="17.25" x14ac:dyDescent="0.25">
      <c r="A28" s="1413"/>
      <c r="B28" s="1315"/>
      <c r="C28" s="1315"/>
      <c r="D28" s="1311"/>
      <c r="E28" s="1348"/>
      <c r="F28" s="1409"/>
      <c r="G28" s="1348"/>
      <c r="H28" s="1351"/>
      <c r="I28" s="1348"/>
      <c r="J28" s="1348"/>
      <c r="K28" s="1383"/>
      <c r="L28" s="1414"/>
      <c r="M28" s="1348"/>
      <c r="N28" s="1351"/>
      <c r="O28" s="1348"/>
      <c r="P28" s="1409"/>
      <c r="Q28" s="1348"/>
      <c r="R28" s="1383"/>
      <c r="S28" s="1351"/>
      <c r="T28" s="1345"/>
      <c r="U28" s="1351"/>
      <c r="V28" s="1348"/>
      <c r="W28" s="1409"/>
      <c r="X28" s="1348"/>
      <c r="Y28" s="1348"/>
    </row>
    <row r="29" spans="1:25" s="1273" customFormat="1" ht="34.5" x14ac:dyDescent="0.25">
      <c r="A29" s="3271" t="s">
        <v>2430</v>
      </c>
      <c r="B29" s="1301"/>
      <c r="C29" s="1301" t="s">
        <v>1058</v>
      </c>
      <c r="D29" s="1295" t="s">
        <v>1675</v>
      </c>
      <c r="E29" s="1378" t="s">
        <v>2359</v>
      </c>
      <c r="F29" s="1415">
        <v>1000000000</v>
      </c>
      <c r="G29" s="1373" t="s">
        <v>2417</v>
      </c>
      <c r="H29" s="1373" t="s">
        <v>576</v>
      </c>
      <c r="I29" s="1373" t="s">
        <v>2402</v>
      </c>
      <c r="J29" s="1373" t="s">
        <v>2418</v>
      </c>
      <c r="K29" s="1373" t="s">
        <v>2419</v>
      </c>
      <c r="L29" s="1373" t="s">
        <v>2420</v>
      </c>
      <c r="M29" s="1373" t="s">
        <v>2421</v>
      </c>
      <c r="N29" s="1373" t="s">
        <v>2422</v>
      </c>
      <c r="O29" s="1373" t="s">
        <v>2423</v>
      </c>
      <c r="P29" s="1415">
        <v>1000000000</v>
      </c>
      <c r="Q29" s="1364" t="s">
        <v>2408</v>
      </c>
      <c r="R29" s="1373" t="s">
        <v>2409</v>
      </c>
      <c r="S29" s="1378" t="s">
        <v>2410</v>
      </c>
      <c r="T29" s="1386" t="s">
        <v>2411</v>
      </c>
      <c r="U29" s="1373" t="s">
        <v>2412</v>
      </c>
      <c r="V29" s="1364" t="s">
        <v>2413</v>
      </c>
      <c r="W29" s="1415"/>
      <c r="X29" s="1376" t="s">
        <v>2375</v>
      </c>
      <c r="Y29" s="1376" t="s">
        <v>2376</v>
      </c>
    </row>
    <row r="30" spans="1:25" s="1273" customFormat="1" ht="17.25" x14ac:dyDescent="0.25">
      <c r="A30" s="3272"/>
      <c r="B30" s="1301"/>
      <c r="C30" s="1301"/>
      <c r="D30" s="1296"/>
      <c r="E30" s="1376"/>
      <c r="F30" s="1372"/>
      <c r="G30" s="1364"/>
      <c r="H30" s="1378"/>
      <c r="I30" s="1364"/>
      <c r="J30" s="1376"/>
      <c r="K30" s="1378"/>
      <c r="L30" s="1376"/>
      <c r="M30" s="1376"/>
      <c r="N30" s="1378"/>
      <c r="O30" s="1376"/>
      <c r="P30" s="1372"/>
      <c r="Q30" s="1376"/>
      <c r="R30" s="1380"/>
      <c r="S30" s="1378"/>
      <c r="T30" s="1382"/>
      <c r="U30" s="1378"/>
      <c r="V30" s="1376"/>
      <c r="W30" s="1372"/>
      <c r="X30" s="1376"/>
      <c r="Y30" s="1364"/>
    </row>
    <row r="31" spans="1:25" s="1273" customFormat="1" ht="17.25" x14ac:dyDescent="0.25">
      <c r="A31" s="1413"/>
      <c r="B31" s="1315"/>
      <c r="C31" s="1315"/>
      <c r="D31" s="1311"/>
      <c r="E31" s="1348"/>
      <c r="F31" s="1409"/>
      <c r="G31" s="1348"/>
      <c r="H31" s="1351"/>
      <c r="I31" s="1348"/>
      <c r="J31" s="1414"/>
      <c r="K31" s="1383"/>
      <c r="L31" s="1348"/>
      <c r="M31" s="1348"/>
      <c r="N31" s="1351"/>
      <c r="O31" s="1348"/>
      <c r="P31" s="1409"/>
      <c r="Q31" s="1348"/>
      <c r="R31" s="1383"/>
      <c r="S31" s="1351"/>
      <c r="T31" s="1345"/>
      <c r="U31" s="1351"/>
      <c r="V31" s="1348"/>
      <c r="W31" s="1409"/>
      <c r="X31" s="1348"/>
      <c r="Y31" s="1348"/>
    </row>
    <row r="32" spans="1:25" s="1273" customFormat="1" ht="34.5" x14ac:dyDescent="0.25">
      <c r="A32" s="3271" t="s">
        <v>2431</v>
      </c>
      <c r="B32" s="1301"/>
      <c r="C32" s="1301" t="s">
        <v>1064</v>
      </c>
      <c r="D32" s="1295" t="s">
        <v>1675</v>
      </c>
      <c r="E32" s="1378" t="s">
        <v>2359</v>
      </c>
      <c r="F32" s="1415">
        <v>625000000</v>
      </c>
      <c r="G32" s="1373" t="s">
        <v>2417</v>
      </c>
      <c r="H32" s="1373" t="s">
        <v>576</v>
      </c>
      <c r="I32" s="1373" t="s">
        <v>2402</v>
      </c>
      <c r="J32" s="1373" t="s">
        <v>2418</v>
      </c>
      <c r="K32" s="1373" t="s">
        <v>2419</v>
      </c>
      <c r="L32" s="1373" t="s">
        <v>2420</v>
      </c>
      <c r="M32" s="1373" t="s">
        <v>2421</v>
      </c>
      <c r="N32" s="1373" t="s">
        <v>2422</v>
      </c>
      <c r="O32" s="1373" t="s">
        <v>2423</v>
      </c>
      <c r="P32" s="1415">
        <v>625000000</v>
      </c>
      <c r="Q32" s="1364" t="s">
        <v>2408</v>
      </c>
      <c r="R32" s="1373" t="s">
        <v>2409</v>
      </c>
      <c r="S32" s="1378" t="s">
        <v>2410</v>
      </c>
      <c r="T32" s="1386" t="s">
        <v>2411</v>
      </c>
      <c r="U32" s="1373" t="s">
        <v>2412</v>
      </c>
      <c r="V32" s="1364" t="s">
        <v>2413</v>
      </c>
      <c r="W32" s="1415"/>
      <c r="X32" s="1376" t="s">
        <v>2375</v>
      </c>
      <c r="Y32" s="1376" t="s">
        <v>2376</v>
      </c>
    </row>
    <row r="33" spans="1:25" s="1273" customFormat="1" ht="17.25" x14ac:dyDescent="0.25">
      <c r="A33" s="3272"/>
      <c r="B33" s="1301"/>
      <c r="C33" s="1301"/>
      <c r="D33" s="1296"/>
      <c r="E33" s="1376"/>
      <c r="F33" s="1372"/>
      <c r="G33" s="1364"/>
      <c r="H33" s="1378"/>
      <c r="I33" s="1364"/>
      <c r="J33" s="1364"/>
      <c r="K33" s="1373"/>
      <c r="L33" s="1364"/>
      <c r="M33" s="1364"/>
      <c r="N33" s="1373"/>
      <c r="O33" s="1364"/>
      <c r="P33" s="1372"/>
      <c r="Q33" s="1364"/>
      <c r="R33" s="1412"/>
      <c r="S33" s="1378"/>
      <c r="T33" s="1386"/>
      <c r="U33" s="1373"/>
      <c r="V33" s="1364"/>
      <c r="W33" s="1372"/>
      <c r="X33" s="1364"/>
      <c r="Y33" s="1364"/>
    </row>
    <row r="34" spans="1:25" s="1273" customFormat="1" ht="17.25" x14ac:dyDescent="0.25">
      <c r="A34" s="1413"/>
      <c r="B34" s="1315"/>
      <c r="C34" s="1315"/>
      <c r="D34" s="1311"/>
      <c r="E34" s="1348"/>
      <c r="F34" s="1409"/>
      <c r="G34" s="1348"/>
      <c r="H34" s="1351"/>
      <c r="I34" s="1348"/>
      <c r="J34" s="1414"/>
      <c r="K34" s="1383"/>
      <c r="L34" s="1348"/>
      <c r="M34" s="1348"/>
      <c r="N34" s="1351"/>
      <c r="O34" s="1348"/>
      <c r="P34" s="1409"/>
      <c r="Q34" s="1348"/>
      <c r="R34" s="1383"/>
      <c r="S34" s="1351"/>
      <c r="T34" s="1345"/>
      <c r="U34" s="1351"/>
      <c r="V34" s="1348"/>
      <c r="W34" s="1409"/>
      <c r="X34" s="1348"/>
      <c r="Y34" s="1348"/>
    </row>
    <row r="35" spans="1:25" s="1273" customFormat="1" ht="34.5" x14ac:dyDescent="0.25">
      <c r="A35" s="3271" t="s">
        <v>2432</v>
      </c>
      <c r="B35" s="1301"/>
      <c r="C35" s="1301" t="s">
        <v>1067</v>
      </c>
      <c r="D35" s="1295" t="s">
        <v>1675</v>
      </c>
      <c r="E35" s="1378" t="s">
        <v>2359</v>
      </c>
      <c r="F35" s="1415">
        <v>700000000</v>
      </c>
      <c r="G35" s="1373" t="s">
        <v>2417</v>
      </c>
      <c r="H35" s="1373" t="s">
        <v>576</v>
      </c>
      <c r="I35" s="1373" t="s">
        <v>2402</v>
      </c>
      <c r="J35" s="1373" t="s">
        <v>2418</v>
      </c>
      <c r="K35" s="1373" t="s">
        <v>2419</v>
      </c>
      <c r="L35" s="1373" t="s">
        <v>2420</v>
      </c>
      <c r="M35" s="1373" t="s">
        <v>2421</v>
      </c>
      <c r="N35" s="1373" t="s">
        <v>2422</v>
      </c>
      <c r="O35" s="1373" t="s">
        <v>2423</v>
      </c>
      <c r="P35" s="1415">
        <v>700000000</v>
      </c>
      <c r="Q35" s="1364" t="s">
        <v>2408</v>
      </c>
      <c r="R35" s="1373" t="s">
        <v>2409</v>
      </c>
      <c r="S35" s="1378" t="s">
        <v>2410</v>
      </c>
      <c r="T35" s="1386" t="s">
        <v>2411</v>
      </c>
      <c r="U35" s="1373" t="s">
        <v>2412</v>
      </c>
      <c r="V35" s="1364" t="s">
        <v>2413</v>
      </c>
      <c r="W35" s="1415"/>
      <c r="X35" s="1376" t="s">
        <v>2375</v>
      </c>
      <c r="Y35" s="1376" t="s">
        <v>2376</v>
      </c>
    </row>
    <row r="36" spans="1:25" s="1273" customFormat="1" ht="17.25" x14ac:dyDescent="0.25">
      <c r="A36" s="3272"/>
      <c r="B36" s="1301"/>
      <c r="C36" s="1301"/>
      <c r="D36" s="1296"/>
      <c r="E36" s="1376"/>
      <c r="F36" s="1372"/>
      <c r="G36" s="1364"/>
      <c r="H36" s="1378"/>
      <c r="I36" s="1364"/>
      <c r="J36" s="1364"/>
      <c r="K36" s="1373"/>
      <c r="L36" s="1364"/>
      <c r="M36" s="1364"/>
      <c r="N36" s="1373"/>
      <c r="O36" s="1364"/>
      <c r="P36" s="1372"/>
      <c r="Q36" s="1364"/>
      <c r="R36" s="1412"/>
      <c r="S36" s="1378"/>
      <c r="T36" s="1386"/>
      <c r="U36" s="1373"/>
      <c r="V36" s="1364"/>
      <c r="W36" s="1372"/>
      <c r="X36" s="1364"/>
      <c r="Y36" s="1364"/>
    </row>
    <row r="37" spans="1:25" s="1273" customFormat="1" ht="17.25" x14ac:dyDescent="0.25">
      <c r="A37" s="1413"/>
      <c r="B37" s="1315"/>
      <c r="C37" s="1315"/>
      <c r="D37" s="1311"/>
      <c r="E37" s="1348"/>
      <c r="F37" s="1409"/>
      <c r="G37" s="1348"/>
      <c r="H37" s="1351"/>
      <c r="I37" s="1348"/>
      <c r="J37" s="1348"/>
      <c r="K37" s="1383"/>
      <c r="L37" s="1414"/>
      <c r="M37" s="1348"/>
      <c r="N37" s="1351"/>
      <c r="O37" s="1348"/>
      <c r="P37" s="1409"/>
      <c r="Q37" s="1348"/>
      <c r="R37" s="1383"/>
      <c r="S37" s="1351"/>
      <c r="T37" s="1345"/>
      <c r="U37" s="1351"/>
      <c r="V37" s="1348"/>
      <c r="W37" s="1409"/>
      <c r="X37" s="1348"/>
      <c r="Y37" s="1348"/>
    </row>
    <row r="38" spans="1:25" s="1273" customFormat="1" ht="34.5" x14ac:dyDescent="0.25">
      <c r="A38" s="3271" t="s">
        <v>2433</v>
      </c>
      <c r="B38" s="1301"/>
      <c r="C38" s="1301" t="s">
        <v>1517</v>
      </c>
      <c r="D38" s="1295" t="s">
        <v>1675</v>
      </c>
      <c r="E38" s="1378" t="s">
        <v>2359</v>
      </c>
      <c r="F38" s="1415">
        <v>3500000000</v>
      </c>
      <c r="G38" s="1373" t="s">
        <v>2417</v>
      </c>
      <c r="H38" s="1373" t="s">
        <v>576</v>
      </c>
      <c r="I38" s="1373" t="s">
        <v>2402</v>
      </c>
      <c r="J38" s="1373" t="s">
        <v>2418</v>
      </c>
      <c r="K38" s="1373" t="s">
        <v>2419</v>
      </c>
      <c r="L38" s="1373" t="s">
        <v>2420</v>
      </c>
      <c r="M38" s="1373" t="s">
        <v>2421</v>
      </c>
      <c r="N38" s="1373" t="s">
        <v>2422</v>
      </c>
      <c r="O38" s="1373" t="s">
        <v>2423</v>
      </c>
      <c r="P38" s="1415">
        <v>3500000000</v>
      </c>
      <c r="Q38" s="1364" t="s">
        <v>2408</v>
      </c>
      <c r="R38" s="1373" t="s">
        <v>2409</v>
      </c>
      <c r="S38" s="1378" t="s">
        <v>2410</v>
      </c>
      <c r="T38" s="1386" t="s">
        <v>2411</v>
      </c>
      <c r="U38" s="1373" t="s">
        <v>2412</v>
      </c>
      <c r="V38" s="1364" t="s">
        <v>2413</v>
      </c>
      <c r="W38" s="1415"/>
      <c r="X38" s="1376" t="s">
        <v>2375</v>
      </c>
      <c r="Y38" s="1376" t="s">
        <v>2376</v>
      </c>
    </row>
    <row r="39" spans="1:25" s="1273" customFormat="1" ht="17.25" x14ac:dyDescent="0.25">
      <c r="A39" s="3272"/>
      <c r="B39" s="1301"/>
      <c r="C39" s="1301"/>
      <c r="D39" s="1296"/>
      <c r="E39" s="1376"/>
      <c r="F39" s="1372"/>
      <c r="G39" s="1364"/>
      <c r="H39" s="1378"/>
      <c r="I39" s="1364"/>
      <c r="J39" s="1376"/>
      <c r="K39" s="1378"/>
      <c r="L39" s="1376"/>
      <c r="M39" s="1376"/>
      <c r="N39" s="1378"/>
      <c r="O39" s="1376"/>
      <c r="P39" s="1372"/>
      <c r="Q39" s="1376"/>
      <c r="R39" s="1380"/>
      <c r="S39" s="1378"/>
      <c r="T39" s="1382"/>
      <c r="U39" s="1378"/>
      <c r="V39" s="1376"/>
      <c r="W39" s="1372"/>
      <c r="X39" s="1376"/>
      <c r="Y39" s="1376"/>
    </row>
    <row r="40" spans="1:25" s="1273" customFormat="1" ht="17.25" x14ac:dyDescent="0.25">
      <c r="A40" s="1413"/>
      <c r="B40" s="1315"/>
      <c r="C40" s="1315"/>
      <c r="D40" s="1311"/>
      <c r="E40" s="1348"/>
      <c r="F40" s="1348"/>
      <c r="G40" s="1348"/>
      <c r="H40" s="1351"/>
      <c r="I40" s="1348"/>
      <c r="J40" s="1414"/>
      <c r="K40" s="1383"/>
      <c r="L40" s="1348"/>
      <c r="M40" s="1348"/>
      <c r="N40" s="1351"/>
      <c r="O40" s="1348"/>
      <c r="P40" s="1348"/>
      <c r="Q40" s="1348"/>
      <c r="R40" s="1383"/>
      <c r="S40" s="1351"/>
      <c r="T40" s="1345"/>
      <c r="U40" s="1351"/>
      <c r="V40" s="1348"/>
      <c r="W40" s="1348"/>
      <c r="X40" s="1348"/>
      <c r="Y40" s="1348"/>
    </row>
    <row r="41" spans="1:25" s="1273" customFormat="1" ht="34.5" x14ac:dyDescent="0.25">
      <c r="A41" s="3271" t="s">
        <v>2434</v>
      </c>
      <c r="B41" s="1301"/>
      <c r="C41" s="1301" t="s">
        <v>1541</v>
      </c>
      <c r="D41" s="1295" t="s">
        <v>1675</v>
      </c>
      <c r="E41" s="1378" t="s">
        <v>2359</v>
      </c>
      <c r="F41" s="1416">
        <v>700000000</v>
      </c>
      <c r="G41" s="1373" t="s">
        <v>2417</v>
      </c>
      <c r="H41" s="1373" t="s">
        <v>576</v>
      </c>
      <c r="I41" s="1373" t="s">
        <v>2402</v>
      </c>
      <c r="J41" s="1373" t="s">
        <v>2418</v>
      </c>
      <c r="K41" s="1373" t="s">
        <v>2419</v>
      </c>
      <c r="L41" s="1373" t="s">
        <v>2420</v>
      </c>
      <c r="M41" s="1373" t="s">
        <v>2421</v>
      </c>
      <c r="N41" s="1373" t="s">
        <v>2422</v>
      </c>
      <c r="O41" s="1373" t="s">
        <v>2423</v>
      </c>
      <c r="P41" s="1416">
        <v>700000000</v>
      </c>
      <c r="Q41" s="1364" t="s">
        <v>2408</v>
      </c>
      <c r="R41" s="1373" t="s">
        <v>2409</v>
      </c>
      <c r="S41" s="1378" t="s">
        <v>2410</v>
      </c>
      <c r="T41" s="1386" t="s">
        <v>2411</v>
      </c>
      <c r="U41" s="1373" t="s">
        <v>2412</v>
      </c>
      <c r="V41" s="1364" t="s">
        <v>2413</v>
      </c>
      <c r="W41" s="1416"/>
      <c r="X41" s="1376" t="s">
        <v>2375</v>
      </c>
      <c r="Y41" s="1376" t="s">
        <v>2376</v>
      </c>
    </row>
    <row r="42" spans="1:25" s="1273" customFormat="1" ht="17.25" x14ac:dyDescent="0.25">
      <c r="A42" s="3272"/>
      <c r="B42" s="1301"/>
      <c r="C42" s="1301"/>
      <c r="D42" s="1296"/>
      <c r="E42" s="1376"/>
      <c r="F42" s="1364"/>
      <c r="G42" s="1364"/>
      <c r="H42" s="1378"/>
      <c r="I42" s="1364"/>
      <c r="J42" s="1364"/>
      <c r="K42" s="1373"/>
      <c r="L42" s="1364"/>
      <c r="M42" s="1364"/>
      <c r="N42" s="1373"/>
      <c r="O42" s="1364"/>
      <c r="P42" s="1364"/>
      <c r="Q42" s="1364"/>
      <c r="R42" s="1412"/>
      <c r="S42" s="1378"/>
      <c r="T42" s="1386"/>
      <c r="U42" s="1373"/>
      <c r="V42" s="1364"/>
      <c r="W42" s="1364"/>
      <c r="X42" s="1364"/>
      <c r="Y42" s="1364"/>
    </row>
    <row r="43" spans="1:25" s="1273" customFormat="1" ht="17.25" x14ac:dyDescent="0.25">
      <c r="A43" s="1413"/>
      <c r="B43" s="1315"/>
      <c r="C43" s="1315"/>
      <c r="D43" s="1311"/>
      <c r="E43" s="1348"/>
      <c r="F43" s="1348"/>
      <c r="G43" s="1348"/>
      <c r="H43" s="1351"/>
      <c r="I43" s="1348"/>
      <c r="J43" s="1348"/>
      <c r="K43" s="1383"/>
      <c r="L43" s="1414"/>
      <c r="M43" s="1348"/>
      <c r="N43" s="1351"/>
      <c r="O43" s="1348"/>
      <c r="P43" s="1348"/>
      <c r="Q43" s="1348"/>
      <c r="R43" s="1383"/>
      <c r="S43" s="1351"/>
      <c r="T43" s="1345"/>
      <c r="U43" s="1351"/>
      <c r="V43" s="1348"/>
      <c r="W43" s="1348"/>
      <c r="X43" s="1348"/>
      <c r="Y43" s="1348"/>
    </row>
    <row r="44" spans="1:25" s="1273" customFormat="1" ht="34.5" x14ac:dyDescent="0.25">
      <c r="A44" s="3271" t="s">
        <v>2435</v>
      </c>
      <c r="B44" s="1301"/>
      <c r="C44" s="1301" t="s">
        <v>1488</v>
      </c>
      <c r="D44" s="1295" t="s">
        <v>1675</v>
      </c>
      <c r="E44" s="1378" t="s">
        <v>2359</v>
      </c>
      <c r="F44" s="1416">
        <v>10000000000</v>
      </c>
      <c r="G44" s="1373" t="s">
        <v>2417</v>
      </c>
      <c r="H44" s="1373" t="s">
        <v>576</v>
      </c>
      <c r="I44" s="1373" t="s">
        <v>2402</v>
      </c>
      <c r="J44" s="1373" t="s">
        <v>2418</v>
      </c>
      <c r="K44" s="1373" t="s">
        <v>2419</v>
      </c>
      <c r="L44" s="1373" t="s">
        <v>2420</v>
      </c>
      <c r="M44" s="1373" t="s">
        <v>2421</v>
      </c>
      <c r="N44" s="1373" t="s">
        <v>2422</v>
      </c>
      <c r="O44" s="1373" t="s">
        <v>2423</v>
      </c>
      <c r="P44" s="1416">
        <v>10000000000</v>
      </c>
      <c r="Q44" s="1364" t="s">
        <v>2408</v>
      </c>
      <c r="R44" s="1373" t="s">
        <v>2409</v>
      </c>
      <c r="S44" s="1378" t="s">
        <v>2410</v>
      </c>
      <c r="T44" s="1386" t="s">
        <v>2411</v>
      </c>
      <c r="U44" s="1373" t="s">
        <v>2412</v>
      </c>
      <c r="V44" s="1364" t="s">
        <v>2413</v>
      </c>
      <c r="W44" s="1416"/>
      <c r="X44" s="1376" t="s">
        <v>2375</v>
      </c>
      <c r="Y44" s="1376" t="s">
        <v>2376</v>
      </c>
    </row>
    <row r="45" spans="1:25" s="1273" customFormat="1" ht="17.25" x14ac:dyDescent="0.25">
      <c r="A45" s="3272"/>
      <c r="B45" s="1301"/>
      <c r="C45" s="1301"/>
      <c r="D45" s="1296"/>
      <c r="E45" s="1376"/>
      <c r="F45" s="1417"/>
      <c r="G45" s="1364"/>
      <c r="H45" s="1378"/>
      <c r="I45" s="1364"/>
      <c r="J45" s="1376"/>
      <c r="K45" s="1378"/>
      <c r="L45" s="1376"/>
      <c r="M45" s="1376"/>
      <c r="N45" s="1378"/>
      <c r="O45" s="1376"/>
      <c r="P45" s="1417"/>
      <c r="Q45" s="1364"/>
      <c r="R45" s="1412"/>
      <c r="S45" s="1378"/>
      <c r="T45" s="1386"/>
      <c r="U45" s="1373"/>
      <c r="V45" s="1376"/>
      <c r="W45" s="1417"/>
      <c r="X45" s="1376"/>
      <c r="Y45" s="1364"/>
    </row>
    <row r="46" spans="1:25" s="1273" customFormat="1" ht="17.25" x14ac:dyDescent="0.25">
      <c r="A46" s="1413"/>
      <c r="B46" s="1315"/>
      <c r="C46" s="1315"/>
      <c r="D46" s="1311"/>
      <c r="E46" s="1348"/>
      <c r="F46" s="1418"/>
      <c r="G46" s="1348"/>
      <c r="H46" s="1351"/>
      <c r="I46" s="1348"/>
      <c r="J46" s="1414"/>
      <c r="K46" s="1383"/>
      <c r="L46" s="1348"/>
      <c r="M46" s="1348"/>
      <c r="N46" s="1351"/>
      <c r="O46" s="1348"/>
      <c r="P46" s="1418"/>
      <c r="Q46" s="1348"/>
      <c r="R46" s="1383"/>
      <c r="S46" s="1351"/>
      <c r="T46" s="1345"/>
      <c r="U46" s="1351"/>
      <c r="V46" s="1348"/>
      <c r="W46" s="1418"/>
      <c r="X46" s="1348"/>
      <c r="Y46" s="1348"/>
    </row>
    <row r="47" spans="1:25" s="1273" customFormat="1" ht="34.5" x14ac:dyDescent="0.25">
      <c r="A47" s="3271" t="s">
        <v>2436</v>
      </c>
      <c r="B47" s="1301"/>
      <c r="C47" s="1301" t="s">
        <v>1546</v>
      </c>
      <c r="D47" s="1295" t="s">
        <v>1675</v>
      </c>
      <c r="E47" s="1378" t="s">
        <v>2359</v>
      </c>
      <c r="F47" s="1416">
        <v>1000000000</v>
      </c>
      <c r="G47" s="1373" t="s">
        <v>2417</v>
      </c>
      <c r="H47" s="1373" t="s">
        <v>576</v>
      </c>
      <c r="I47" s="1373" t="s">
        <v>2402</v>
      </c>
      <c r="J47" s="1373" t="s">
        <v>2418</v>
      </c>
      <c r="K47" s="1373" t="s">
        <v>2419</v>
      </c>
      <c r="L47" s="1373" t="s">
        <v>2420</v>
      </c>
      <c r="M47" s="1373" t="s">
        <v>2421</v>
      </c>
      <c r="N47" s="1373" t="s">
        <v>2422</v>
      </c>
      <c r="O47" s="1373" t="s">
        <v>2423</v>
      </c>
      <c r="P47" s="1416">
        <v>1000000000</v>
      </c>
      <c r="Q47" s="1364" t="s">
        <v>2408</v>
      </c>
      <c r="R47" s="1373" t="s">
        <v>2409</v>
      </c>
      <c r="S47" s="1378" t="s">
        <v>2410</v>
      </c>
      <c r="T47" s="1386" t="s">
        <v>2411</v>
      </c>
      <c r="U47" s="1373" t="s">
        <v>2412</v>
      </c>
      <c r="V47" s="1364" t="s">
        <v>2413</v>
      </c>
      <c r="W47" s="1416"/>
      <c r="X47" s="1376" t="s">
        <v>2375</v>
      </c>
      <c r="Y47" s="1376" t="s">
        <v>2376</v>
      </c>
    </row>
    <row r="48" spans="1:25" s="1273" customFormat="1" ht="17.25" x14ac:dyDescent="0.25">
      <c r="A48" s="3272"/>
      <c r="B48" s="1301"/>
      <c r="C48" s="1301"/>
      <c r="D48" s="1296"/>
      <c r="E48" s="1376"/>
      <c r="F48" s="1419"/>
      <c r="G48" s="1364"/>
      <c r="H48" s="1378"/>
      <c r="I48" s="1364"/>
      <c r="J48" s="1364"/>
      <c r="K48" s="1373"/>
      <c r="L48" s="1364"/>
      <c r="M48" s="1364"/>
      <c r="N48" s="1373"/>
      <c r="O48" s="1364"/>
      <c r="P48" s="1419"/>
      <c r="Q48" s="1376"/>
      <c r="R48" s="1380"/>
      <c r="S48" s="1378"/>
      <c r="T48" s="1382"/>
      <c r="U48" s="1378"/>
      <c r="V48" s="1364"/>
      <c r="W48" s="1419"/>
      <c r="X48" s="1364"/>
      <c r="Y48" s="1364"/>
    </row>
    <row r="49" spans="1:25" s="1273" customFormat="1" ht="17.25" x14ac:dyDescent="0.25">
      <c r="A49" s="1413"/>
      <c r="B49" s="1315"/>
      <c r="C49" s="1315"/>
      <c r="D49" s="1311"/>
      <c r="E49" s="1348"/>
      <c r="F49" s="1418"/>
      <c r="G49" s="1348"/>
      <c r="H49" s="1351"/>
      <c r="I49" s="1348"/>
      <c r="J49" s="1348"/>
      <c r="K49" s="1383"/>
      <c r="L49" s="1414"/>
      <c r="M49" s="1348"/>
      <c r="N49" s="1351"/>
      <c r="O49" s="1348"/>
      <c r="P49" s="1418"/>
      <c r="Q49" s="1348"/>
      <c r="R49" s="1383"/>
      <c r="S49" s="1351"/>
      <c r="T49" s="1345"/>
      <c r="U49" s="1351"/>
      <c r="V49" s="1348"/>
      <c r="W49" s="1418"/>
      <c r="X49" s="1348"/>
      <c r="Y49" s="1348"/>
    </row>
    <row r="50" spans="1:25" s="1273" customFormat="1" ht="34.5" x14ac:dyDescent="0.25">
      <c r="A50" s="3271" t="s">
        <v>2437</v>
      </c>
      <c r="B50" s="1301"/>
      <c r="C50" s="1301" t="s">
        <v>1549</v>
      </c>
      <c r="D50" s="1295" t="s">
        <v>1675</v>
      </c>
      <c r="E50" s="1378" t="s">
        <v>2359</v>
      </c>
      <c r="F50" s="1416">
        <v>20000000000</v>
      </c>
      <c r="G50" s="1373" t="s">
        <v>2417</v>
      </c>
      <c r="H50" s="1373" t="s">
        <v>576</v>
      </c>
      <c r="I50" s="1373" t="s">
        <v>2402</v>
      </c>
      <c r="J50" s="1373" t="s">
        <v>2418</v>
      </c>
      <c r="K50" s="1373" t="s">
        <v>2419</v>
      </c>
      <c r="L50" s="1373" t="s">
        <v>2420</v>
      </c>
      <c r="M50" s="1373" t="s">
        <v>2421</v>
      </c>
      <c r="N50" s="1373" t="s">
        <v>2422</v>
      </c>
      <c r="O50" s="1373" t="s">
        <v>2423</v>
      </c>
      <c r="P50" s="1416">
        <v>20000000000</v>
      </c>
      <c r="Q50" s="1364" t="s">
        <v>2408</v>
      </c>
      <c r="R50" s="1373" t="s">
        <v>2409</v>
      </c>
      <c r="S50" s="1378" t="s">
        <v>2410</v>
      </c>
      <c r="T50" s="1386" t="s">
        <v>2411</v>
      </c>
      <c r="U50" s="1373" t="s">
        <v>2412</v>
      </c>
      <c r="V50" s="1364" t="s">
        <v>2413</v>
      </c>
      <c r="W50" s="1416"/>
      <c r="X50" s="1376" t="s">
        <v>2375</v>
      </c>
      <c r="Y50" s="1376" t="s">
        <v>2376</v>
      </c>
    </row>
    <row r="51" spans="1:25" s="1273" customFormat="1" ht="17.25" x14ac:dyDescent="0.25">
      <c r="A51" s="3272"/>
      <c r="B51" s="1301"/>
      <c r="C51" s="1301"/>
      <c r="D51" s="1296"/>
      <c r="E51" s="1376"/>
      <c r="F51" s="1419"/>
      <c r="G51" s="1364"/>
      <c r="H51" s="1378"/>
      <c r="I51" s="1364"/>
      <c r="J51" s="1364"/>
      <c r="K51" s="1373"/>
      <c r="L51" s="1364"/>
      <c r="M51" s="1364"/>
      <c r="N51" s="1373"/>
      <c r="O51" s="1364"/>
      <c r="P51" s="1419"/>
      <c r="Q51" s="1364"/>
      <c r="R51" s="1412"/>
      <c r="S51" s="1378"/>
      <c r="T51" s="1386"/>
      <c r="U51" s="1373"/>
      <c r="V51" s="1364"/>
      <c r="W51" s="1419"/>
      <c r="X51" s="1364"/>
      <c r="Y51" s="1364"/>
    </row>
    <row r="52" spans="1:25" s="1273" customFormat="1" ht="17.25" x14ac:dyDescent="0.25">
      <c r="A52" s="1420"/>
      <c r="B52" s="1315"/>
      <c r="C52" s="1315"/>
      <c r="D52" s="1311"/>
      <c r="E52" s="1348"/>
      <c r="F52" s="1418"/>
      <c r="G52" s="1348"/>
      <c r="H52" s="1351"/>
      <c r="I52" s="1348"/>
      <c r="J52" s="1348"/>
      <c r="K52" s="1383"/>
      <c r="L52" s="1414"/>
      <c r="M52" s="1348"/>
      <c r="N52" s="1351"/>
      <c r="O52" s="1348"/>
      <c r="P52" s="1418"/>
      <c r="Q52" s="1348"/>
      <c r="R52" s="1383"/>
      <c r="S52" s="1351"/>
      <c r="T52" s="1345"/>
      <c r="U52" s="1351"/>
      <c r="V52" s="1348"/>
      <c r="W52" s="1418"/>
      <c r="X52" s="1348"/>
      <c r="Y52" s="1348"/>
    </row>
    <row r="53" spans="1:25" s="1273" customFormat="1" ht="34.5" x14ac:dyDescent="0.25">
      <c r="A53" s="3271" t="s">
        <v>2438</v>
      </c>
      <c r="B53" s="1301"/>
      <c r="C53" s="1301" t="s">
        <v>1554</v>
      </c>
      <c r="D53" s="1295" t="s">
        <v>1675</v>
      </c>
      <c r="E53" s="1378" t="s">
        <v>2359</v>
      </c>
      <c r="F53" s="1416">
        <v>5000000000</v>
      </c>
      <c r="G53" s="1373" t="s">
        <v>2417</v>
      </c>
      <c r="H53" s="1373" t="s">
        <v>576</v>
      </c>
      <c r="I53" s="1373" t="s">
        <v>2402</v>
      </c>
      <c r="J53" s="1373" t="s">
        <v>2418</v>
      </c>
      <c r="K53" s="1373" t="s">
        <v>2419</v>
      </c>
      <c r="L53" s="1373" t="s">
        <v>2420</v>
      </c>
      <c r="M53" s="1373" t="s">
        <v>2421</v>
      </c>
      <c r="N53" s="1373" t="s">
        <v>2422</v>
      </c>
      <c r="O53" s="1373" t="s">
        <v>2423</v>
      </c>
      <c r="P53" s="1416">
        <v>5000000000</v>
      </c>
      <c r="Q53" s="1364" t="s">
        <v>2408</v>
      </c>
      <c r="R53" s="1373" t="s">
        <v>2409</v>
      </c>
      <c r="S53" s="1378" t="s">
        <v>2410</v>
      </c>
      <c r="T53" s="1386" t="s">
        <v>2411</v>
      </c>
      <c r="U53" s="1373" t="s">
        <v>2412</v>
      </c>
      <c r="V53" s="1364" t="s">
        <v>2413</v>
      </c>
      <c r="W53" s="1416"/>
      <c r="X53" s="1376" t="s">
        <v>2375</v>
      </c>
      <c r="Y53" s="1376" t="s">
        <v>2376</v>
      </c>
    </row>
    <row r="54" spans="1:25" s="1273" customFormat="1" ht="17.25" x14ac:dyDescent="0.25">
      <c r="A54" s="3272"/>
      <c r="B54" s="1301"/>
      <c r="C54" s="1301"/>
      <c r="D54" s="1296"/>
      <c r="E54" s="1376"/>
      <c r="F54" s="1417"/>
      <c r="G54" s="1364"/>
      <c r="H54" s="1378"/>
      <c r="I54" s="1364"/>
      <c r="J54" s="1376"/>
      <c r="K54" s="1378"/>
      <c r="L54" s="1376"/>
      <c r="M54" s="1376"/>
      <c r="N54" s="1378"/>
      <c r="O54" s="1376"/>
      <c r="P54" s="1417"/>
      <c r="Q54" s="1376"/>
      <c r="R54" s="1380"/>
      <c r="S54" s="1378"/>
      <c r="T54" s="1382"/>
      <c r="U54" s="1378"/>
      <c r="V54" s="1376"/>
      <c r="W54" s="1417"/>
      <c r="X54" s="1376"/>
      <c r="Y54" s="1364"/>
    </row>
    <row r="55" spans="1:25" s="1273" customFormat="1" ht="17.25" x14ac:dyDescent="0.25">
      <c r="A55" s="1420"/>
      <c r="B55" s="1315"/>
      <c r="C55" s="1315"/>
      <c r="D55" s="1311"/>
      <c r="E55" s="1348"/>
      <c r="F55" s="1418"/>
      <c r="G55" s="1348"/>
      <c r="H55" s="1351"/>
      <c r="I55" s="1348"/>
      <c r="J55" s="1414"/>
      <c r="K55" s="1383"/>
      <c r="L55" s="1348"/>
      <c r="M55" s="1348"/>
      <c r="N55" s="1351"/>
      <c r="O55" s="1348"/>
      <c r="P55" s="1418"/>
      <c r="Q55" s="1348"/>
      <c r="R55" s="1383"/>
      <c r="S55" s="1351"/>
      <c r="T55" s="1345"/>
      <c r="U55" s="1351"/>
      <c r="V55" s="1348"/>
      <c r="W55" s="1418"/>
      <c r="X55" s="1348"/>
      <c r="Y55" s="1348"/>
    </row>
    <row r="56" spans="1:25" s="1273" customFormat="1" ht="34.5" x14ac:dyDescent="0.25">
      <c r="A56" s="3271" t="s">
        <v>2439</v>
      </c>
      <c r="B56" s="1301"/>
      <c r="C56" s="1301" t="s">
        <v>1557</v>
      </c>
      <c r="D56" s="1295" t="s">
        <v>1675</v>
      </c>
      <c r="E56" s="1378" t="s">
        <v>2359</v>
      </c>
      <c r="F56" s="1416">
        <v>1000000000</v>
      </c>
      <c r="G56" s="1373" t="s">
        <v>2417</v>
      </c>
      <c r="H56" s="1373" t="s">
        <v>576</v>
      </c>
      <c r="I56" s="1373" t="s">
        <v>2402</v>
      </c>
      <c r="J56" s="1373" t="s">
        <v>2418</v>
      </c>
      <c r="K56" s="1373" t="s">
        <v>2419</v>
      </c>
      <c r="L56" s="1373" t="s">
        <v>2420</v>
      </c>
      <c r="M56" s="1373" t="s">
        <v>2421</v>
      </c>
      <c r="N56" s="1373" t="s">
        <v>2422</v>
      </c>
      <c r="O56" s="1373" t="s">
        <v>2423</v>
      </c>
      <c r="P56" s="1416">
        <v>1000000000</v>
      </c>
      <c r="Q56" s="1364" t="s">
        <v>2408</v>
      </c>
      <c r="R56" s="1373" t="s">
        <v>2409</v>
      </c>
      <c r="S56" s="1378" t="s">
        <v>2410</v>
      </c>
      <c r="T56" s="1386" t="s">
        <v>2411</v>
      </c>
      <c r="U56" s="1373" t="s">
        <v>2412</v>
      </c>
      <c r="V56" s="1364" t="s">
        <v>2413</v>
      </c>
      <c r="W56" s="1416"/>
      <c r="X56" s="1376" t="s">
        <v>2375</v>
      </c>
      <c r="Y56" s="1376" t="s">
        <v>2376</v>
      </c>
    </row>
    <row r="57" spans="1:25" s="1273" customFormat="1" ht="17.25" x14ac:dyDescent="0.25">
      <c r="A57" s="3272"/>
      <c r="B57" s="1301"/>
      <c r="C57" s="1301"/>
      <c r="D57" s="1296"/>
      <c r="E57" s="1376"/>
      <c r="F57" s="1419"/>
      <c r="G57" s="1364"/>
      <c r="H57" s="1378"/>
      <c r="I57" s="1364"/>
      <c r="J57" s="1364"/>
      <c r="K57" s="1373"/>
      <c r="L57" s="1364"/>
      <c r="M57" s="1364"/>
      <c r="N57" s="1373"/>
      <c r="O57" s="1364"/>
      <c r="P57" s="1419"/>
      <c r="Q57" s="1364"/>
      <c r="R57" s="1412"/>
      <c r="S57" s="1378"/>
      <c r="T57" s="1386"/>
      <c r="U57" s="1373"/>
      <c r="V57" s="1364"/>
      <c r="W57" s="1419"/>
      <c r="X57" s="1364"/>
      <c r="Y57" s="1364"/>
    </row>
    <row r="58" spans="1:25" s="1273" customFormat="1" ht="17.25" x14ac:dyDescent="0.25">
      <c r="A58" s="1420"/>
      <c r="B58" s="1315"/>
      <c r="C58" s="1315"/>
      <c r="D58" s="1311"/>
      <c r="E58" s="1348"/>
      <c r="F58" s="1418"/>
      <c r="G58" s="1348"/>
      <c r="H58" s="1351"/>
      <c r="I58" s="1348"/>
      <c r="J58" s="1348"/>
      <c r="K58" s="1383"/>
      <c r="L58" s="1414"/>
      <c r="M58" s="1348"/>
      <c r="N58" s="1351"/>
      <c r="O58" s="1348"/>
      <c r="P58" s="1418"/>
      <c r="Q58" s="1348"/>
      <c r="R58" s="1383"/>
      <c r="S58" s="1351"/>
      <c r="T58" s="1345"/>
      <c r="U58" s="1351"/>
      <c r="V58" s="1348"/>
      <c r="W58" s="1418"/>
      <c r="X58" s="1348"/>
      <c r="Y58" s="1348"/>
    </row>
    <row r="59" spans="1:25" s="1273" customFormat="1" ht="17.25" x14ac:dyDescent="0.25">
      <c r="A59" s="3271" t="s">
        <v>2440</v>
      </c>
      <c r="B59" s="1301"/>
      <c r="C59" s="1301" t="s">
        <v>2441</v>
      </c>
      <c r="D59" s="1295" t="s">
        <v>1675</v>
      </c>
      <c r="E59" s="1378" t="s">
        <v>2359</v>
      </c>
      <c r="F59" s="1416">
        <v>20000000</v>
      </c>
      <c r="G59" s="1373" t="s">
        <v>2417</v>
      </c>
      <c r="H59" s="1378" t="s">
        <v>124</v>
      </c>
      <c r="I59" s="1373"/>
      <c r="J59" s="1373"/>
      <c r="K59" s="1373"/>
      <c r="L59" s="1373"/>
      <c r="M59" s="1373"/>
      <c r="N59" s="1373"/>
      <c r="O59" s="1373"/>
      <c r="P59" s="1416">
        <v>20000000</v>
      </c>
      <c r="Q59" s="1364"/>
      <c r="R59" s="1373"/>
      <c r="S59" s="1378"/>
      <c r="T59" s="1386"/>
      <c r="U59" s="1373"/>
      <c r="V59" s="1364"/>
      <c r="W59" s="1416"/>
      <c r="X59" s="1376" t="s">
        <v>2375</v>
      </c>
      <c r="Y59" s="1376" t="s">
        <v>2376</v>
      </c>
    </row>
    <row r="60" spans="1:25" s="1273" customFormat="1" ht="17.25" x14ac:dyDescent="0.25">
      <c r="A60" s="3272"/>
      <c r="B60" s="1301"/>
      <c r="C60" s="1301"/>
      <c r="D60" s="1296"/>
      <c r="E60" s="1376"/>
      <c r="F60" s="1417"/>
      <c r="G60" s="1364"/>
      <c r="H60" s="1378"/>
      <c r="I60" s="1364"/>
      <c r="J60" s="1376"/>
      <c r="K60" s="1378"/>
      <c r="L60" s="1376"/>
      <c r="M60" s="1376"/>
      <c r="N60" s="1378"/>
      <c r="O60" s="1376"/>
      <c r="P60" s="1417"/>
      <c r="Q60" s="1364"/>
      <c r="R60" s="1412"/>
      <c r="S60" s="1378"/>
      <c r="T60" s="1386"/>
      <c r="U60" s="1373"/>
      <c r="V60" s="1376"/>
      <c r="W60" s="1417"/>
      <c r="X60" s="1376"/>
      <c r="Y60" s="1364"/>
    </row>
    <row r="61" spans="1:25" s="1273" customFormat="1" ht="17.25" x14ac:dyDescent="0.25">
      <c r="A61" s="1421"/>
      <c r="B61" s="1315"/>
      <c r="C61" s="1315"/>
      <c r="D61" s="1311"/>
      <c r="E61" s="1348"/>
      <c r="F61" s="1418"/>
      <c r="G61" s="1348"/>
      <c r="H61" s="1351"/>
      <c r="I61" s="1348"/>
      <c r="J61" s="1414"/>
      <c r="K61" s="1383"/>
      <c r="L61" s="1348"/>
      <c r="M61" s="1348"/>
      <c r="N61" s="1351"/>
      <c r="O61" s="1348"/>
      <c r="P61" s="1418"/>
      <c r="Q61" s="1348"/>
      <c r="R61" s="1383"/>
      <c r="S61" s="1351"/>
      <c r="T61" s="1345"/>
      <c r="U61" s="1351"/>
      <c r="V61" s="1348"/>
      <c r="W61" s="1418"/>
      <c r="X61" s="1348"/>
      <c r="Y61" s="1348"/>
    </row>
    <row r="62" spans="1:25" s="1274" customFormat="1" ht="17.25" x14ac:dyDescent="0.25">
      <c r="A62" s="3287" t="s">
        <v>2379</v>
      </c>
      <c r="B62" s="1422"/>
      <c r="C62" s="1423"/>
      <c r="D62" s="1311"/>
      <c r="E62" s="1348"/>
      <c r="F62" s="1424">
        <f>SUM(F8:F61)</f>
        <v>57545000000</v>
      </c>
      <c r="G62" s="1351"/>
      <c r="H62" s="1351"/>
      <c r="I62" s="1348"/>
      <c r="J62" s="1348"/>
      <c r="K62" s="1351"/>
      <c r="L62" s="1348"/>
      <c r="M62" s="1348"/>
      <c r="N62" s="1351"/>
      <c r="O62" s="1348"/>
      <c r="P62" s="1424">
        <f>SUM(P8:P61)</f>
        <v>57545000000</v>
      </c>
      <c r="Q62" s="1348"/>
      <c r="R62" s="1351"/>
      <c r="S62" s="1351"/>
      <c r="T62" s="1351"/>
      <c r="U62" s="1351"/>
      <c r="V62" s="1348"/>
      <c r="W62" s="1417"/>
      <c r="X62" s="1348"/>
      <c r="Y62" s="1374"/>
    </row>
    <row r="63" spans="1:25" s="1274" customFormat="1" ht="17.25" x14ac:dyDescent="0.25">
      <c r="A63" s="3287"/>
      <c r="B63" s="1422"/>
      <c r="C63" s="1423"/>
      <c r="D63" s="1333"/>
      <c r="E63" s="1348"/>
      <c r="F63" s="1374"/>
      <c r="G63" s="1351"/>
      <c r="H63" s="1351"/>
      <c r="I63" s="1348"/>
      <c r="J63" s="1348"/>
      <c r="K63" s="1351"/>
      <c r="L63" s="1348"/>
      <c r="M63" s="1348"/>
      <c r="N63" s="1351"/>
      <c r="O63" s="1348"/>
      <c r="P63" s="1374"/>
      <c r="Q63" s="1348"/>
      <c r="R63" s="1351"/>
      <c r="S63" s="1351"/>
      <c r="T63" s="1351"/>
      <c r="U63" s="1351"/>
      <c r="V63" s="1348"/>
      <c r="W63" s="1417"/>
      <c r="X63" s="1348"/>
      <c r="Y63" s="1374"/>
    </row>
    <row r="64" spans="1:25" s="61" customFormat="1" x14ac:dyDescent="0.2">
      <c r="B64" s="1071"/>
      <c r="C64" s="1072"/>
      <c r="E64" s="64"/>
      <c r="F64" s="64"/>
      <c r="G64" s="64"/>
      <c r="H64" s="115"/>
      <c r="I64" s="64"/>
      <c r="J64" s="64"/>
      <c r="K64" s="115"/>
      <c r="L64" s="64"/>
      <c r="M64" s="64"/>
      <c r="N64" s="115"/>
      <c r="O64" s="64"/>
      <c r="P64" s="64"/>
      <c r="Q64" s="64"/>
      <c r="R64" s="115"/>
      <c r="S64" s="115"/>
      <c r="T64" s="115"/>
      <c r="U64" s="115"/>
      <c r="V64" s="64"/>
      <c r="W64" s="1073"/>
      <c r="X64" s="64"/>
      <c r="Y64" s="64"/>
    </row>
  </sheetData>
  <mergeCells count="27">
    <mergeCell ref="A29:A30"/>
    <mergeCell ref="A32:A33"/>
    <mergeCell ref="A56:A57"/>
    <mergeCell ref="A59:A60"/>
    <mergeCell ref="A62:A63"/>
    <mergeCell ref="A38:A39"/>
    <mergeCell ref="A41:A42"/>
    <mergeCell ref="A44:A45"/>
    <mergeCell ref="A47:A48"/>
    <mergeCell ref="A50:A51"/>
    <mergeCell ref="A53:A54"/>
    <mergeCell ref="A35:A36"/>
    <mergeCell ref="K2:M2"/>
    <mergeCell ref="C3:H3"/>
    <mergeCell ref="L3:M3"/>
    <mergeCell ref="T3:W3"/>
    <mergeCell ref="A5:A6"/>
    <mergeCell ref="N3:O3"/>
    <mergeCell ref="P3:S3"/>
    <mergeCell ref="A20:A21"/>
    <mergeCell ref="A23:A24"/>
    <mergeCell ref="A26:A27"/>
    <mergeCell ref="A17:A18"/>
    <mergeCell ref="I2:J3"/>
    <mergeCell ref="A8:A9"/>
    <mergeCell ref="A11:A12"/>
    <mergeCell ref="A14:A15"/>
  </mergeCells>
  <pageMargins left="0.25" right="0.25" top="0.75" bottom="0.75" header="0.3" footer="0.3"/>
  <pageSetup paperSize="8" scale="2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8"/>
  <sheetViews>
    <sheetView zoomScale="62" zoomScaleNormal="62" workbookViewId="0">
      <selection activeCell="AF189" sqref="AF189"/>
    </sheetView>
  </sheetViews>
  <sheetFormatPr defaultRowHeight="15" x14ac:dyDescent="0.2"/>
  <cols>
    <col min="1" max="1" width="53.7109375" style="1889" customWidth="1"/>
    <col min="2" max="2" width="23.140625" style="1889" bestFit="1" customWidth="1"/>
    <col min="3" max="3" width="30" style="1889" customWidth="1"/>
    <col min="4" max="4" width="28" style="1889" customWidth="1"/>
    <col min="5" max="5" width="18.7109375" style="1889" customWidth="1"/>
    <col min="6" max="6" width="27.28515625" style="1889" customWidth="1"/>
    <col min="7" max="7" width="26.85546875" style="1889" customWidth="1"/>
    <col min="8" max="8" width="21.85546875" style="1889" customWidth="1"/>
    <col min="9" max="9" width="19.85546875" style="1889" customWidth="1"/>
    <col min="10" max="10" width="20.5703125" style="1889" customWidth="1"/>
    <col min="11" max="11" width="18" style="1889" customWidth="1"/>
    <col min="12" max="12" width="16.42578125" style="1889" customWidth="1"/>
    <col min="13" max="13" width="14.140625" style="1889" customWidth="1"/>
    <col min="14" max="14" width="17.42578125" style="1889" customWidth="1"/>
    <col min="15" max="15" width="22.85546875" style="1889" customWidth="1"/>
    <col min="16" max="16" width="28.42578125" style="1889" customWidth="1"/>
    <col min="17" max="17" width="28.5703125" style="1889" customWidth="1"/>
    <col min="18" max="18" width="19.42578125" style="1889" customWidth="1"/>
    <col min="19" max="19" width="17.140625" style="1889" customWidth="1"/>
    <col min="20" max="20" width="17.85546875" style="1889" customWidth="1"/>
    <col min="21" max="21" width="21.140625" style="1889" customWidth="1"/>
    <col min="22" max="22" width="20.28515625" style="1889" customWidth="1"/>
    <col min="23" max="23" width="18.7109375" style="1889" customWidth="1"/>
    <col min="24" max="24" width="21.85546875" style="1889" customWidth="1"/>
    <col min="25" max="25" width="20.85546875" style="1889" bestFit="1" customWidth="1"/>
    <col min="26" max="26" width="27.28515625" style="1889" bestFit="1" customWidth="1"/>
    <col min="27" max="27" width="19" style="1889" customWidth="1"/>
    <col min="28" max="28" width="16.140625" style="1889" customWidth="1"/>
    <col min="29" max="29" width="18.5703125" style="1889" customWidth="1"/>
    <col min="30" max="30" width="10" style="1889" bestFit="1" customWidth="1"/>
    <col min="31" max="31" width="11" style="1889" bestFit="1" customWidth="1"/>
    <col min="32" max="32" width="20.42578125" style="1889" bestFit="1" customWidth="1"/>
    <col min="33" max="33" width="27.28515625" style="1889" bestFit="1" customWidth="1"/>
    <col min="34" max="16384" width="9.140625" style="1889"/>
  </cols>
  <sheetData>
    <row r="1" spans="1:33" s="62" customFormat="1" ht="42.75" customHeight="1" x14ac:dyDescent="0.2">
      <c r="A1" s="2993" t="s">
        <v>2442</v>
      </c>
      <c r="B1" s="2993"/>
      <c r="C1" s="2993"/>
      <c r="D1" s="252"/>
      <c r="E1" s="253"/>
      <c r="F1" s="252"/>
      <c r="G1" s="252"/>
      <c r="H1" s="64"/>
      <c r="I1" s="253"/>
      <c r="J1" s="252"/>
      <c r="K1" s="252"/>
      <c r="L1" s="253"/>
      <c r="M1" s="252"/>
      <c r="N1" s="252"/>
      <c r="O1" s="252"/>
      <c r="P1" s="252"/>
      <c r="Q1" s="252"/>
      <c r="R1" s="252"/>
      <c r="S1" s="253"/>
      <c r="T1" s="115"/>
      <c r="U1" s="64"/>
      <c r="V1" s="64"/>
      <c r="W1" s="64"/>
      <c r="X1" s="252"/>
      <c r="Y1" s="252"/>
      <c r="Z1" s="252"/>
      <c r="AA1" s="64"/>
      <c r="AB1" s="252"/>
      <c r="AC1" s="252"/>
      <c r="AD1" s="252"/>
      <c r="AE1" s="252"/>
      <c r="AF1" s="252"/>
      <c r="AG1" s="252"/>
    </row>
    <row r="2" spans="1:33" s="62" customFormat="1" ht="66" customHeight="1" x14ac:dyDescent="0.2">
      <c r="A2" s="3004" t="s">
        <v>792</v>
      </c>
      <c r="B2" s="3004"/>
      <c r="C2" s="3004"/>
      <c r="D2" s="3004"/>
      <c r="E2" s="3004"/>
      <c r="F2" s="3004"/>
      <c r="G2" s="3004"/>
      <c r="H2" s="3256"/>
      <c r="I2" s="2845" t="s">
        <v>77</v>
      </c>
      <c r="J2" s="2846"/>
      <c r="K2" s="252"/>
      <c r="L2" s="253"/>
      <c r="M2" s="252"/>
      <c r="N2" s="252"/>
      <c r="O2" s="252"/>
      <c r="P2" s="252"/>
      <c r="Q2" s="252"/>
      <c r="R2" s="252"/>
      <c r="S2" s="253"/>
      <c r="T2" s="115"/>
      <c r="U2" s="374"/>
      <c r="V2" s="64"/>
      <c r="W2" s="64"/>
      <c r="X2" s="252"/>
      <c r="Y2" s="252"/>
      <c r="Z2" s="252"/>
      <c r="AA2" s="374"/>
      <c r="AB2" s="252"/>
      <c r="AC2" s="252"/>
      <c r="AD2" s="252"/>
      <c r="AE2" s="252"/>
      <c r="AF2" s="252"/>
      <c r="AG2" s="252"/>
    </row>
    <row r="3" spans="1:33" s="96" customFormat="1" ht="30" x14ac:dyDescent="0.2">
      <c r="A3" s="95" t="s">
        <v>571</v>
      </c>
      <c r="B3" s="211"/>
      <c r="C3" s="87" t="s">
        <v>79</v>
      </c>
      <c r="D3" s="790"/>
      <c r="E3" s="1055"/>
      <c r="F3" s="2837" t="s">
        <v>80</v>
      </c>
      <c r="G3" s="2838"/>
      <c r="H3" s="1866"/>
      <c r="I3" s="1867"/>
      <c r="J3" s="2837" t="s">
        <v>81</v>
      </c>
      <c r="K3" s="2838"/>
      <c r="L3" s="2837" t="s">
        <v>511</v>
      </c>
      <c r="M3" s="2838"/>
      <c r="N3" s="2837" t="s">
        <v>83</v>
      </c>
      <c r="O3" s="3263"/>
      <c r="P3" s="3263"/>
      <c r="Q3" s="3263"/>
      <c r="R3" s="3264"/>
      <c r="S3" s="2837"/>
      <c r="T3" s="2838"/>
      <c r="U3" s="2837" t="s">
        <v>84</v>
      </c>
      <c r="V3" s="2841"/>
      <c r="W3" s="2838"/>
      <c r="X3" s="2837" t="s">
        <v>85</v>
      </c>
      <c r="Y3" s="2841"/>
      <c r="Z3" s="2841"/>
      <c r="AA3" s="2838"/>
      <c r="AB3" s="790"/>
      <c r="AC3" s="790"/>
    </row>
    <row r="4" spans="1:33" s="96" customFormat="1" ht="60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</row>
    <row r="5" spans="1:33" s="62" customFormat="1" ht="15.75" thickTop="1" x14ac:dyDescent="0.2">
      <c r="A5" s="2825" t="s">
        <v>114</v>
      </c>
      <c r="B5" s="497"/>
      <c r="C5" s="459"/>
      <c r="D5" s="1056"/>
      <c r="E5" s="1057"/>
      <c r="F5" s="1058" t="s">
        <v>115</v>
      </c>
      <c r="G5" s="1057" t="s">
        <v>116</v>
      </c>
      <c r="H5" s="1058" t="s">
        <v>117</v>
      </c>
      <c r="I5" s="1058" t="s">
        <v>118</v>
      </c>
      <c r="J5" s="1059"/>
      <c r="K5" s="532" t="s">
        <v>116</v>
      </c>
      <c r="L5" s="1057" t="s">
        <v>117</v>
      </c>
      <c r="M5" s="1057" t="s">
        <v>119</v>
      </c>
      <c r="N5" s="1057" t="s">
        <v>117</v>
      </c>
      <c r="O5" s="1057" t="s">
        <v>117</v>
      </c>
      <c r="P5" s="1057" t="s">
        <v>117</v>
      </c>
      <c r="Q5" s="1057" t="s">
        <v>117</v>
      </c>
      <c r="R5" s="1057" t="s">
        <v>117</v>
      </c>
      <c r="S5" s="532" t="s">
        <v>117</v>
      </c>
      <c r="T5" s="1057" t="s">
        <v>117</v>
      </c>
      <c r="U5" s="1056"/>
      <c r="V5" s="532" t="s">
        <v>120</v>
      </c>
      <c r="W5" s="1057" t="s">
        <v>117</v>
      </c>
      <c r="X5" s="1876"/>
      <c r="Y5" s="1876"/>
      <c r="Z5" s="1876"/>
      <c r="AA5" s="1876"/>
      <c r="AB5" s="1912"/>
      <c r="AC5" s="1912"/>
    </row>
    <row r="6" spans="1:33" s="62" customFormat="1" x14ac:dyDescent="0.2">
      <c r="A6" s="2826"/>
      <c r="B6" s="230"/>
      <c r="C6" s="166"/>
      <c r="D6" s="244"/>
      <c r="E6" s="232"/>
      <c r="F6" s="1912"/>
      <c r="G6" s="255"/>
      <c r="H6" s="246"/>
      <c r="I6" s="255"/>
      <c r="J6" s="1912"/>
      <c r="K6" s="247"/>
      <c r="L6" s="1912"/>
      <c r="M6" s="1912"/>
      <c r="N6" s="1912"/>
      <c r="O6" s="1912"/>
      <c r="P6" s="1912"/>
      <c r="Q6" s="232"/>
      <c r="R6" s="232"/>
      <c r="S6" s="261"/>
      <c r="T6" s="1912"/>
      <c r="U6" s="244"/>
      <c r="V6" s="247"/>
      <c r="W6" s="232"/>
      <c r="X6" s="1912"/>
      <c r="Y6" s="1912"/>
      <c r="Z6" s="1912"/>
      <c r="AA6" s="1912"/>
      <c r="AB6" s="1912"/>
      <c r="AC6" s="1912"/>
    </row>
    <row r="7" spans="1:33" s="62" customFormat="1" ht="15.75" thickBot="1" x14ac:dyDescent="0.25">
      <c r="A7" s="1060" t="s">
        <v>121</v>
      </c>
      <c r="B7" s="1060"/>
      <c r="C7" s="460"/>
      <c r="D7" s="1061"/>
      <c r="E7" s="1028"/>
      <c r="F7" s="400"/>
      <c r="G7" s="400"/>
      <c r="H7" s="1028"/>
      <c r="I7" s="400"/>
      <c r="J7" s="400"/>
      <c r="K7" s="1028"/>
      <c r="L7" s="400"/>
      <c r="M7" s="400"/>
      <c r="N7" s="400"/>
      <c r="O7" s="400"/>
      <c r="P7" s="400"/>
      <c r="Q7" s="1028"/>
      <c r="R7" s="1028"/>
      <c r="S7" s="1062"/>
      <c r="T7" s="400"/>
      <c r="U7" s="1061"/>
      <c r="V7" s="1028"/>
      <c r="W7" s="1028"/>
      <c r="X7" s="400"/>
      <c r="Y7" s="400"/>
      <c r="Z7" s="400"/>
      <c r="AA7" s="400"/>
      <c r="AB7" s="170"/>
      <c r="AC7" s="170"/>
    </row>
    <row r="8" spans="1:33" s="62" customFormat="1" ht="30" x14ac:dyDescent="0.2">
      <c r="A8" s="3288" t="s">
        <v>2443</v>
      </c>
      <c r="B8" s="230" t="s">
        <v>2359</v>
      </c>
      <c r="C8" s="231" t="s">
        <v>2360</v>
      </c>
      <c r="D8" s="234">
        <v>15000000</v>
      </c>
      <c r="E8" s="1902" t="s">
        <v>124</v>
      </c>
      <c r="F8" s="1902" t="s">
        <v>2444</v>
      </c>
      <c r="G8" s="1902" t="s">
        <v>2445</v>
      </c>
      <c r="H8" s="1902" t="s">
        <v>179</v>
      </c>
      <c r="I8" s="1902" t="s">
        <v>179</v>
      </c>
      <c r="J8" s="1902" t="s">
        <v>179</v>
      </c>
      <c r="K8" s="1902" t="s">
        <v>179</v>
      </c>
      <c r="L8" s="1902" t="s">
        <v>2446</v>
      </c>
      <c r="M8" s="1902" t="s">
        <v>2122</v>
      </c>
      <c r="N8" s="1902" t="s">
        <v>2447</v>
      </c>
      <c r="O8" s="1902" t="s">
        <v>2448</v>
      </c>
      <c r="P8" s="1902" t="s">
        <v>2449</v>
      </c>
      <c r="Q8" s="1902" t="s">
        <v>2450</v>
      </c>
      <c r="R8" s="1902" t="s">
        <v>2384</v>
      </c>
      <c r="S8" s="1902" t="s">
        <v>179</v>
      </c>
      <c r="T8" s="1902" t="s">
        <v>179</v>
      </c>
      <c r="U8" s="244">
        <v>15000000</v>
      </c>
      <c r="V8" s="1902" t="s">
        <v>2451</v>
      </c>
      <c r="W8" s="1902" t="s">
        <v>2408</v>
      </c>
      <c r="X8" s="1876" t="s">
        <v>2452</v>
      </c>
      <c r="Y8" s="1902" t="s">
        <v>2373</v>
      </c>
      <c r="Z8" s="1902" t="s">
        <v>2374</v>
      </c>
      <c r="AA8" s="244"/>
      <c r="AB8" s="1912" t="s">
        <v>2375</v>
      </c>
      <c r="AC8" s="1912" t="s">
        <v>2376</v>
      </c>
    </row>
    <row r="9" spans="1:33" s="62" customFormat="1" ht="77.25" customHeight="1" x14ac:dyDescent="0.2">
      <c r="A9" s="3289"/>
      <c r="B9" s="230"/>
      <c r="C9" s="166"/>
      <c r="D9" s="1757"/>
      <c r="E9" s="232"/>
      <c r="F9" s="1912"/>
      <c r="G9" s="255"/>
      <c r="H9" s="246"/>
      <c r="I9" s="255"/>
      <c r="J9" s="1912"/>
      <c r="K9" s="256"/>
      <c r="L9" s="1912"/>
      <c r="M9" s="1912"/>
      <c r="N9" s="1912"/>
      <c r="O9" s="1912"/>
      <c r="P9" s="1912"/>
      <c r="Q9" s="232"/>
      <c r="R9" s="232"/>
      <c r="S9" s="247"/>
      <c r="T9" s="232"/>
      <c r="U9" s="244"/>
      <c r="V9" s="247"/>
      <c r="W9" s="232"/>
      <c r="X9" s="1876"/>
      <c r="Y9" s="1902"/>
      <c r="Z9" s="1902"/>
      <c r="AA9" s="244"/>
      <c r="AB9" s="1912"/>
      <c r="AC9" s="1912"/>
    </row>
    <row r="10" spans="1:33" s="62" customFormat="1" x14ac:dyDescent="0.2">
      <c r="A10" s="2248"/>
      <c r="B10" s="236"/>
      <c r="C10" s="156"/>
      <c r="D10" s="1757"/>
      <c r="E10" s="202"/>
      <c r="F10" s="170"/>
      <c r="G10" s="170"/>
      <c r="H10" s="202"/>
      <c r="I10" s="170"/>
      <c r="J10" s="170"/>
      <c r="K10" s="238"/>
      <c r="L10" s="170"/>
      <c r="M10" s="170"/>
      <c r="N10" s="170"/>
      <c r="O10" s="170"/>
      <c r="P10" s="170"/>
      <c r="Q10" s="202"/>
      <c r="R10" s="202"/>
      <c r="S10" s="168"/>
      <c r="T10" s="202"/>
      <c r="U10" s="244"/>
      <c r="V10" s="202"/>
      <c r="W10" s="202"/>
      <c r="X10" s="170"/>
      <c r="Y10" s="202"/>
      <c r="Z10" s="202"/>
      <c r="AA10" s="244"/>
      <c r="AB10" s="170"/>
      <c r="AC10" s="170"/>
    </row>
    <row r="11" spans="1:33" s="62" customFormat="1" ht="30" x14ac:dyDescent="0.2">
      <c r="A11" s="3288" t="s">
        <v>2453</v>
      </c>
      <c r="B11" s="230" t="s">
        <v>2359</v>
      </c>
      <c r="C11" s="231" t="s">
        <v>2360</v>
      </c>
      <c r="D11" s="257">
        <v>34585519.600000001</v>
      </c>
      <c r="E11" s="232" t="s">
        <v>124</v>
      </c>
      <c r="F11" s="1902" t="s">
        <v>2444</v>
      </c>
      <c r="G11" s="1902" t="s">
        <v>2445</v>
      </c>
      <c r="H11" s="1899" t="s">
        <v>179</v>
      </c>
      <c r="I11" s="1899" t="s">
        <v>179</v>
      </c>
      <c r="J11" s="1899" t="s">
        <v>179</v>
      </c>
      <c r="K11" s="1899" t="s">
        <v>179</v>
      </c>
      <c r="L11" s="1902" t="s">
        <v>2446</v>
      </c>
      <c r="M11" s="1902" t="s">
        <v>2122</v>
      </c>
      <c r="N11" s="1902" t="s">
        <v>2447</v>
      </c>
      <c r="O11" s="1902" t="s">
        <v>2448</v>
      </c>
      <c r="P11" s="1902" t="s">
        <v>2449</v>
      </c>
      <c r="Q11" s="1902" t="s">
        <v>2450</v>
      </c>
      <c r="R11" s="1902" t="s">
        <v>2384</v>
      </c>
      <c r="S11" s="1902" t="s">
        <v>179</v>
      </c>
      <c r="T11" s="1902" t="s">
        <v>179</v>
      </c>
      <c r="U11" s="244">
        <v>34585519.600000001</v>
      </c>
      <c r="V11" s="1902" t="s">
        <v>2451</v>
      </c>
      <c r="W11" s="1902" t="s">
        <v>2408</v>
      </c>
      <c r="X11" s="1876" t="s">
        <v>2452</v>
      </c>
      <c r="Y11" s="1902" t="s">
        <v>2373</v>
      </c>
      <c r="Z11" s="1902" t="s">
        <v>2374</v>
      </c>
      <c r="AA11" s="244"/>
      <c r="AB11" s="1912" t="s">
        <v>2375</v>
      </c>
      <c r="AC11" s="1912" t="s">
        <v>2376</v>
      </c>
    </row>
    <row r="12" spans="1:33" s="62" customFormat="1" ht="29.25" customHeight="1" x14ac:dyDescent="0.2">
      <c r="A12" s="3289"/>
      <c r="B12" s="230"/>
      <c r="C12" s="166"/>
      <c r="D12" s="1757"/>
      <c r="E12" s="232"/>
      <c r="F12" s="1912"/>
      <c r="G12" s="255"/>
      <c r="H12" s="246"/>
      <c r="I12" s="255"/>
      <c r="J12" s="1912"/>
      <c r="K12" s="256"/>
      <c r="L12" s="1912"/>
      <c r="M12" s="1912"/>
      <c r="N12" s="1912"/>
      <c r="O12" s="1912"/>
      <c r="P12" s="1912"/>
      <c r="Q12" s="232"/>
      <c r="R12" s="232"/>
      <c r="S12" s="247"/>
      <c r="T12" s="232"/>
      <c r="U12" s="244"/>
      <c r="V12" s="247"/>
      <c r="W12" s="232"/>
      <c r="X12" s="1912"/>
      <c r="Y12" s="232"/>
      <c r="Z12" s="232"/>
      <c r="AA12" s="244"/>
      <c r="AB12" s="1912"/>
      <c r="AC12" s="1912"/>
    </row>
    <row r="13" spans="1:33" s="62" customFormat="1" x14ac:dyDescent="0.2">
      <c r="A13" s="2248"/>
      <c r="B13" s="236"/>
      <c r="C13" s="156"/>
      <c r="D13" s="1757"/>
      <c r="E13" s="202"/>
      <c r="F13" s="170"/>
      <c r="G13" s="170"/>
      <c r="H13" s="202"/>
      <c r="I13" s="170"/>
      <c r="J13" s="170"/>
      <c r="K13" s="238"/>
      <c r="L13" s="170"/>
      <c r="M13" s="170"/>
      <c r="N13" s="170"/>
      <c r="O13" s="170"/>
      <c r="P13" s="170"/>
      <c r="Q13" s="202"/>
      <c r="R13" s="202"/>
      <c r="S13" s="168"/>
      <c r="T13" s="202"/>
      <c r="U13" s="244"/>
      <c r="V13" s="202"/>
      <c r="W13" s="202"/>
      <c r="X13" s="170"/>
      <c r="Y13" s="202"/>
      <c r="Z13" s="202"/>
      <c r="AA13" s="244"/>
      <c r="AB13" s="170"/>
      <c r="AC13" s="170"/>
    </row>
    <row r="14" spans="1:33" s="62" customFormat="1" ht="30" x14ac:dyDescent="0.2">
      <c r="A14" s="3288" t="s">
        <v>2454</v>
      </c>
      <c r="B14" s="230" t="s">
        <v>2359</v>
      </c>
      <c r="C14" s="231" t="s">
        <v>2360</v>
      </c>
      <c r="D14" s="234">
        <v>73621050</v>
      </c>
      <c r="E14" s="1902" t="s">
        <v>124</v>
      </c>
      <c r="F14" s="1902" t="s">
        <v>2444</v>
      </c>
      <c r="G14" s="1902" t="s">
        <v>2445</v>
      </c>
      <c r="H14" s="1899" t="s">
        <v>179</v>
      </c>
      <c r="I14" s="1899" t="s">
        <v>179</v>
      </c>
      <c r="J14" s="1899" t="s">
        <v>179</v>
      </c>
      <c r="K14" s="1899" t="s">
        <v>179</v>
      </c>
      <c r="L14" s="1902" t="s">
        <v>2446</v>
      </c>
      <c r="M14" s="1902" t="s">
        <v>2122</v>
      </c>
      <c r="N14" s="1902" t="s">
        <v>2447</v>
      </c>
      <c r="O14" s="1902" t="s">
        <v>2448</v>
      </c>
      <c r="P14" s="1902" t="s">
        <v>2449</v>
      </c>
      <c r="Q14" s="1902" t="s">
        <v>2450</v>
      </c>
      <c r="R14" s="1902" t="s">
        <v>2384</v>
      </c>
      <c r="S14" s="1902" t="s">
        <v>179</v>
      </c>
      <c r="T14" s="1902" t="s">
        <v>179</v>
      </c>
      <c r="U14" s="244">
        <v>73621050</v>
      </c>
      <c r="V14" s="1902" t="s">
        <v>2451</v>
      </c>
      <c r="W14" s="1902" t="s">
        <v>2408</v>
      </c>
      <c r="X14" s="1876" t="s">
        <v>2452</v>
      </c>
      <c r="Y14" s="1902" t="s">
        <v>2373</v>
      </c>
      <c r="Z14" s="1902" t="s">
        <v>2374</v>
      </c>
      <c r="AA14" s="244"/>
      <c r="AB14" s="1912" t="s">
        <v>2375</v>
      </c>
      <c r="AC14" s="1912" t="s">
        <v>2376</v>
      </c>
    </row>
    <row r="15" spans="1:33" s="62" customFormat="1" ht="33" customHeight="1" x14ac:dyDescent="0.2">
      <c r="A15" s="3289"/>
      <c r="B15" s="230"/>
      <c r="C15" s="166"/>
      <c r="D15" s="1757"/>
      <c r="E15" s="232"/>
      <c r="F15" s="255"/>
      <c r="G15" s="255"/>
      <c r="H15" s="246"/>
      <c r="I15" s="255"/>
      <c r="J15" s="1912"/>
      <c r="K15" s="256"/>
      <c r="L15" s="1912"/>
      <c r="M15" s="1912"/>
      <c r="N15" s="1912"/>
      <c r="O15" s="1912"/>
      <c r="P15" s="1912"/>
      <c r="Q15" s="232"/>
      <c r="R15" s="232"/>
      <c r="S15" s="247"/>
      <c r="T15" s="232"/>
      <c r="U15" s="244"/>
      <c r="V15" s="247"/>
      <c r="W15" s="232"/>
      <c r="X15" s="1912"/>
      <c r="Y15" s="232"/>
      <c r="Z15" s="232"/>
      <c r="AA15" s="244"/>
      <c r="AB15" s="1912"/>
      <c r="AC15" s="1912"/>
    </row>
    <row r="16" spans="1:33" s="62" customFormat="1" x14ac:dyDescent="0.2">
      <c r="A16" s="2248"/>
      <c r="B16" s="236"/>
      <c r="C16" s="156"/>
      <c r="D16" s="1757"/>
      <c r="E16" s="202"/>
      <c r="F16" s="170"/>
      <c r="G16" s="239"/>
      <c r="H16" s="238"/>
      <c r="I16" s="239"/>
      <c r="J16" s="170"/>
      <c r="K16" s="2249"/>
      <c r="L16" s="170"/>
      <c r="M16" s="170"/>
      <c r="N16" s="170"/>
      <c r="O16" s="170"/>
      <c r="P16" s="170"/>
      <c r="Q16" s="202"/>
      <c r="R16" s="202"/>
      <c r="S16" s="168"/>
      <c r="T16" s="202"/>
      <c r="U16" s="244"/>
      <c r="V16" s="168"/>
      <c r="W16" s="202"/>
      <c r="X16" s="258"/>
      <c r="Y16" s="168"/>
      <c r="Z16" s="168"/>
      <c r="AA16" s="244"/>
      <c r="AB16" s="170"/>
      <c r="AC16" s="170"/>
    </row>
    <row r="17" spans="1:29" s="62" customFormat="1" ht="30" x14ac:dyDescent="0.2">
      <c r="A17" s="3288" t="s">
        <v>2455</v>
      </c>
      <c r="B17" s="230" t="s">
        <v>2359</v>
      </c>
      <c r="C17" s="231" t="s">
        <v>2360</v>
      </c>
      <c r="D17" s="234">
        <v>80000000</v>
      </c>
      <c r="E17" s="232" t="s">
        <v>124</v>
      </c>
      <c r="F17" s="1902" t="s">
        <v>2444</v>
      </c>
      <c r="G17" s="1902" t="s">
        <v>2445</v>
      </c>
      <c r="H17" s="1899" t="s">
        <v>179</v>
      </c>
      <c r="I17" s="1899" t="s">
        <v>179</v>
      </c>
      <c r="J17" s="1899" t="s">
        <v>179</v>
      </c>
      <c r="K17" s="1899" t="s">
        <v>179</v>
      </c>
      <c r="L17" s="1902" t="s">
        <v>2446</v>
      </c>
      <c r="M17" s="1902" t="s">
        <v>2122</v>
      </c>
      <c r="N17" s="1902" t="s">
        <v>2447</v>
      </c>
      <c r="O17" s="1902" t="s">
        <v>2448</v>
      </c>
      <c r="P17" s="1902" t="s">
        <v>2449</v>
      </c>
      <c r="Q17" s="1902" t="s">
        <v>2450</v>
      </c>
      <c r="R17" s="1902" t="s">
        <v>2384</v>
      </c>
      <c r="S17" s="1902" t="s">
        <v>179</v>
      </c>
      <c r="T17" s="1902" t="s">
        <v>179</v>
      </c>
      <c r="U17" s="244">
        <v>80000000</v>
      </c>
      <c r="V17" s="1902" t="s">
        <v>2451</v>
      </c>
      <c r="W17" s="1902" t="s">
        <v>2408</v>
      </c>
      <c r="X17" s="1876" t="s">
        <v>2452</v>
      </c>
      <c r="Y17" s="1902" t="s">
        <v>2373</v>
      </c>
      <c r="Z17" s="1902" t="s">
        <v>2374</v>
      </c>
      <c r="AA17" s="244"/>
      <c r="AB17" s="1912" t="s">
        <v>2375</v>
      </c>
      <c r="AC17" s="1912" t="s">
        <v>2376</v>
      </c>
    </row>
    <row r="18" spans="1:29" s="62" customFormat="1" x14ac:dyDescent="0.2">
      <c r="A18" s="3289"/>
      <c r="B18" s="230"/>
      <c r="C18" s="166"/>
      <c r="D18" s="1757"/>
      <c r="E18" s="232"/>
      <c r="F18" s="1912"/>
      <c r="G18" s="255"/>
      <c r="H18" s="246"/>
      <c r="I18" s="255"/>
      <c r="J18" s="1912"/>
      <c r="K18" s="256"/>
      <c r="L18" s="1912"/>
      <c r="M18" s="1912"/>
      <c r="N18" s="1912"/>
      <c r="O18" s="1912"/>
      <c r="P18" s="1912"/>
      <c r="Q18" s="232"/>
      <c r="R18" s="232"/>
      <c r="S18" s="247"/>
      <c r="T18" s="232"/>
      <c r="U18" s="244"/>
      <c r="V18" s="247"/>
      <c r="W18" s="232"/>
      <c r="X18" s="1912"/>
      <c r="Y18" s="1902"/>
      <c r="Z18" s="1902"/>
      <c r="AA18" s="244"/>
      <c r="AB18" s="1912"/>
      <c r="AC18" s="1912"/>
    </row>
    <row r="19" spans="1:29" s="62" customFormat="1" x14ac:dyDescent="0.2">
      <c r="A19" s="2248"/>
      <c r="B19" s="236"/>
      <c r="C19" s="156"/>
      <c r="D19" s="237"/>
      <c r="E19" s="202"/>
      <c r="F19" s="170"/>
      <c r="G19" s="170"/>
      <c r="H19" s="202"/>
      <c r="I19" s="170"/>
      <c r="J19" s="170"/>
      <c r="K19" s="238"/>
      <c r="L19" s="170"/>
      <c r="M19" s="170"/>
      <c r="N19" s="170"/>
      <c r="O19" s="170"/>
      <c r="P19" s="170"/>
      <c r="Q19" s="202"/>
      <c r="R19" s="202"/>
      <c r="S19" s="168"/>
      <c r="T19" s="202"/>
      <c r="U19" s="259"/>
      <c r="V19" s="168"/>
      <c r="W19" s="202"/>
      <c r="X19" s="258"/>
      <c r="Y19" s="202"/>
      <c r="Z19" s="202"/>
      <c r="AA19" s="259"/>
      <c r="AB19" s="170"/>
      <c r="AC19" s="170"/>
    </row>
    <row r="20" spans="1:29" s="62" customFormat="1" ht="30" x14ac:dyDescent="0.2">
      <c r="A20" s="3288" t="s">
        <v>2456</v>
      </c>
      <c r="B20" s="230" t="s">
        <v>2359</v>
      </c>
      <c r="C20" s="231" t="s">
        <v>2360</v>
      </c>
      <c r="D20" s="3290">
        <v>11455609</v>
      </c>
      <c r="E20" s="1902" t="s">
        <v>124</v>
      </c>
      <c r="F20" s="1902" t="s">
        <v>2444</v>
      </c>
      <c r="G20" s="1902" t="s">
        <v>2445</v>
      </c>
      <c r="H20" s="1899" t="s">
        <v>179</v>
      </c>
      <c r="I20" s="1899" t="s">
        <v>179</v>
      </c>
      <c r="J20" s="1899" t="s">
        <v>179</v>
      </c>
      <c r="K20" s="1899" t="s">
        <v>179</v>
      </c>
      <c r="L20" s="1902" t="s">
        <v>2446</v>
      </c>
      <c r="M20" s="1902" t="s">
        <v>2122</v>
      </c>
      <c r="N20" s="1902" t="s">
        <v>2447</v>
      </c>
      <c r="O20" s="1902" t="s">
        <v>2448</v>
      </c>
      <c r="P20" s="1902" t="s">
        <v>2449</v>
      </c>
      <c r="Q20" s="1902" t="s">
        <v>2450</v>
      </c>
      <c r="R20" s="1902" t="s">
        <v>2384</v>
      </c>
      <c r="S20" s="1902" t="s">
        <v>179</v>
      </c>
      <c r="T20" s="1902" t="s">
        <v>179</v>
      </c>
      <c r="U20" s="244">
        <v>11455609</v>
      </c>
      <c r="V20" s="1902" t="s">
        <v>2451</v>
      </c>
      <c r="W20" s="1902" t="s">
        <v>2408</v>
      </c>
      <c r="X20" s="1876" t="s">
        <v>2452</v>
      </c>
      <c r="Y20" s="1902" t="s">
        <v>2373</v>
      </c>
      <c r="Z20" s="1902" t="s">
        <v>2374</v>
      </c>
      <c r="AA20" s="244"/>
      <c r="AB20" s="1912" t="s">
        <v>2375</v>
      </c>
      <c r="AC20" s="1912" t="s">
        <v>2376</v>
      </c>
    </row>
    <row r="21" spans="1:29" s="62" customFormat="1" ht="29.25" customHeight="1" x14ac:dyDescent="0.2">
      <c r="A21" s="3289"/>
      <c r="B21" s="230"/>
      <c r="C21" s="166"/>
      <c r="D21" s="3291"/>
      <c r="E21" s="232"/>
      <c r="F21" s="1912"/>
      <c r="G21" s="255"/>
      <c r="H21" s="246"/>
      <c r="I21" s="255"/>
      <c r="J21" s="1912"/>
      <c r="K21" s="256"/>
      <c r="L21" s="1912"/>
      <c r="M21" s="1912"/>
      <c r="N21" s="1912"/>
      <c r="O21" s="1912"/>
      <c r="P21" s="1912"/>
      <c r="Q21" s="232"/>
      <c r="R21" s="232"/>
      <c r="S21" s="261"/>
      <c r="T21" s="1912"/>
      <c r="U21" s="244"/>
      <c r="V21" s="247"/>
      <c r="W21" s="232"/>
      <c r="X21" s="1912"/>
      <c r="Y21" s="232"/>
      <c r="Z21" s="232"/>
      <c r="AA21" s="244"/>
      <c r="AB21" s="1912"/>
      <c r="AC21" s="1912"/>
    </row>
    <row r="22" spans="1:29" s="62" customFormat="1" x14ac:dyDescent="0.2">
      <c r="A22" s="2250"/>
      <c r="B22" s="236"/>
      <c r="C22" s="156"/>
      <c r="D22" s="237"/>
      <c r="E22" s="202"/>
      <c r="F22" s="170"/>
      <c r="G22" s="170"/>
      <c r="H22" s="202"/>
      <c r="I22" s="170"/>
      <c r="J22" s="170"/>
      <c r="K22" s="238"/>
      <c r="L22" s="170"/>
      <c r="M22" s="170"/>
      <c r="N22" s="170"/>
      <c r="O22" s="170"/>
      <c r="P22" s="170"/>
      <c r="Q22" s="202"/>
      <c r="R22" s="202"/>
      <c r="S22" s="168"/>
      <c r="T22" s="202"/>
      <c r="U22" s="259"/>
      <c r="V22" s="202"/>
      <c r="W22" s="202"/>
      <c r="X22" s="258"/>
      <c r="Y22" s="202"/>
      <c r="Z22" s="202"/>
      <c r="AA22" s="259"/>
      <c r="AB22" s="170"/>
      <c r="AC22" s="170"/>
    </row>
    <row r="23" spans="1:29" s="62" customFormat="1" ht="30" x14ac:dyDescent="0.2">
      <c r="A23" s="3288" t="s">
        <v>2457</v>
      </c>
      <c r="B23" s="230" t="s">
        <v>2359</v>
      </c>
      <c r="C23" s="231" t="s">
        <v>2360</v>
      </c>
      <c r="D23" s="3290">
        <v>66900328.119999997</v>
      </c>
      <c r="E23" s="1902" t="s">
        <v>124</v>
      </c>
      <c r="F23" s="1902" t="s">
        <v>2444</v>
      </c>
      <c r="G23" s="1902" t="s">
        <v>2445</v>
      </c>
      <c r="H23" s="1899" t="s">
        <v>179</v>
      </c>
      <c r="I23" s="1899" t="s">
        <v>179</v>
      </c>
      <c r="J23" s="1899" t="s">
        <v>179</v>
      </c>
      <c r="K23" s="1899" t="s">
        <v>179</v>
      </c>
      <c r="L23" s="1902" t="s">
        <v>2446</v>
      </c>
      <c r="M23" s="1902" t="s">
        <v>2122</v>
      </c>
      <c r="N23" s="1902" t="s">
        <v>2447</v>
      </c>
      <c r="O23" s="1902" t="s">
        <v>2448</v>
      </c>
      <c r="P23" s="1902" t="s">
        <v>2449</v>
      </c>
      <c r="Q23" s="1902" t="s">
        <v>2450</v>
      </c>
      <c r="R23" s="1902" t="s">
        <v>2384</v>
      </c>
      <c r="S23" s="1902" t="s">
        <v>2458</v>
      </c>
      <c r="T23" s="232" t="s">
        <v>2459</v>
      </c>
      <c r="U23" s="244">
        <v>66900328.119999997</v>
      </c>
      <c r="V23" s="1902" t="s">
        <v>2451</v>
      </c>
      <c r="W23" s="1902" t="s">
        <v>2408</v>
      </c>
      <c r="X23" s="1876" t="s">
        <v>2452</v>
      </c>
      <c r="Y23" s="1902" t="s">
        <v>2373</v>
      </c>
      <c r="Z23" s="1902" t="s">
        <v>2374</v>
      </c>
      <c r="AA23" s="244"/>
      <c r="AB23" s="1912" t="s">
        <v>2375</v>
      </c>
      <c r="AC23" s="1912" t="s">
        <v>2376</v>
      </c>
    </row>
    <row r="24" spans="1:29" s="62" customFormat="1" x14ac:dyDescent="0.2">
      <c r="A24" s="3289"/>
      <c r="B24" s="230"/>
      <c r="C24" s="166"/>
      <c r="D24" s="3291"/>
      <c r="E24" s="232"/>
      <c r="F24" s="255"/>
      <c r="G24" s="255"/>
      <c r="H24" s="246"/>
      <c r="I24" s="255"/>
      <c r="J24" s="1912"/>
      <c r="K24" s="256"/>
      <c r="L24" s="1912"/>
      <c r="M24" s="1912"/>
      <c r="N24" s="1912"/>
      <c r="O24" s="1912"/>
      <c r="P24" s="1912"/>
      <c r="Q24" s="232"/>
      <c r="R24" s="232"/>
      <c r="S24" s="247"/>
      <c r="T24" s="232"/>
      <c r="U24" s="244"/>
      <c r="V24" s="247"/>
      <c r="W24" s="232"/>
      <c r="X24" s="1912"/>
      <c r="Y24" s="232"/>
      <c r="Z24" s="232"/>
      <c r="AA24" s="244"/>
      <c r="AB24" s="1912"/>
      <c r="AC24" s="1912"/>
    </row>
    <row r="25" spans="1:29" s="62" customFormat="1" x14ac:dyDescent="0.2">
      <c r="A25" s="2250"/>
      <c r="B25" s="236"/>
      <c r="C25" s="156"/>
      <c r="D25" s="237"/>
      <c r="E25" s="202"/>
      <c r="F25" s="170"/>
      <c r="G25" s="239"/>
      <c r="H25" s="238"/>
      <c r="I25" s="239"/>
      <c r="J25" s="170"/>
      <c r="K25" s="2249"/>
      <c r="L25" s="170"/>
      <c r="M25" s="170"/>
      <c r="N25" s="170"/>
      <c r="O25" s="170"/>
      <c r="P25" s="170"/>
      <c r="Q25" s="202"/>
      <c r="R25" s="202"/>
      <c r="S25" s="168"/>
      <c r="T25" s="202"/>
      <c r="U25" s="259"/>
      <c r="V25" s="202"/>
      <c r="W25" s="202"/>
      <c r="X25" s="258"/>
      <c r="Y25" s="168"/>
      <c r="Z25" s="168"/>
      <c r="AA25" s="259"/>
      <c r="AB25" s="170"/>
      <c r="AC25" s="170"/>
    </row>
    <row r="26" spans="1:29" s="62" customFormat="1" ht="30" x14ac:dyDescent="0.2">
      <c r="A26" s="3288" t="s">
        <v>2460</v>
      </c>
      <c r="B26" s="230" t="s">
        <v>2359</v>
      </c>
      <c r="C26" s="231" t="s">
        <v>2360</v>
      </c>
      <c r="D26" s="3290">
        <v>9096495.1199999992</v>
      </c>
      <c r="E26" s="1902" t="s">
        <v>124</v>
      </c>
      <c r="F26" s="1902" t="s">
        <v>2444</v>
      </c>
      <c r="G26" s="1902" t="s">
        <v>2445</v>
      </c>
      <c r="H26" s="1899" t="s">
        <v>179</v>
      </c>
      <c r="I26" s="1899" t="s">
        <v>179</v>
      </c>
      <c r="J26" s="1899" t="s">
        <v>179</v>
      </c>
      <c r="K26" s="1899" t="s">
        <v>179</v>
      </c>
      <c r="L26" s="1902" t="s">
        <v>2446</v>
      </c>
      <c r="M26" s="1902" t="s">
        <v>2122</v>
      </c>
      <c r="N26" s="1902" t="s">
        <v>2447</v>
      </c>
      <c r="O26" s="1902" t="s">
        <v>2448</v>
      </c>
      <c r="P26" s="1902" t="s">
        <v>2449</v>
      </c>
      <c r="Q26" s="1902" t="s">
        <v>2450</v>
      </c>
      <c r="R26" s="1902" t="s">
        <v>2384</v>
      </c>
      <c r="S26" s="1902" t="s">
        <v>2458</v>
      </c>
      <c r="T26" s="232" t="s">
        <v>2461</v>
      </c>
      <c r="U26" s="244">
        <v>9096495.1199999992</v>
      </c>
      <c r="V26" s="1902" t="s">
        <v>2451</v>
      </c>
      <c r="W26" s="1902" t="s">
        <v>2408</v>
      </c>
      <c r="X26" s="1876" t="s">
        <v>2452</v>
      </c>
      <c r="Y26" s="1902" t="s">
        <v>2373</v>
      </c>
      <c r="Z26" s="1902" t="s">
        <v>2374</v>
      </c>
      <c r="AA26" s="244"/>
      <c r="AB26" s="1912" t="s">
        <v>2375</v>
      </c>
      <c r="AC26" s="1912" t="s">
        <v>2376</v>
      </c>
    </row>
    <row r="27" spans="1:29" s="62" customFormat="1" x14ac:dyDescent="0.2">
      <c r="A27" s="3289"/>
      <c r="B27" s="230"/>
      <c r="C27" s="166"/>
      <c r="D27" s="3291"/>
      <c r="E27" s="232"/>
      <c r="F27" s="1912"/>
      <c r="G27" s="255"/>
      <c r="H27" s="246"/>
      <c r="I27" s="255"/>
      <c r="J27" s="1912"/>
      <c r="K27" s="256"/>
      <c r="L27" s="1912"/>
      <c r="M27" s="1912"/>
      <c r="N27" s="1912"/>
      <c r="O27" s="1912"/>
      <c r="P27" s="1912"/>
      <c r="Q27" s="232"/>
      <c r="R27" s="232"/>
      <c r="S27" s="247"/>
      <c r="T27" s="232"/>
      <c r="U27" s="244"/>
      <c r="V27" s="247"/>
      <c r="W27" s="232"/>
      <c r="X27" s="1912"/>
      <c r="Y27" s="1902"/>
      <c r="Z27" s="1902"/>
      <c r="AA27" s="244"/>
      <c r="AB27" s="1912"/>
      <c r="AC27" s="1912"/>
    </row>
    <row r="28" spans="1:29" s="62" customFormat="1" x14ac:dyDescent="0.2">
      <c r="A28" s="2251"/>
      <c r="B28" s="236"/>
      <c r="C28" s="156"/>
      <c r="D28" s="237"/>
      <c r="E28" s="202"/>
      <c r="F28" s="170"/>
      <c r="G28" s="170"/>
      <c r="H28" s="202"/>
      <c r="I28" s="170"/>
      <c r="J28" s="170"/>
      <c r="K28" s="238"/>
      <c r="L28" s="170"/>
      <c r="M28" s="170"/>
      <c r="N28" s="170"/>
      <c r="O28" s="170"/>
      <c r="P28" s="170"/>
      <c r="Q28" s="202"/>
      <c r="R28" s="202"/>
      <c r="S28" s="168"/>
      <c r="T28" s="202"/>
      <c r="U28" s="259"/>
      <c r="V28" s="168"/>
      <c r="W28" s="202"/>
      <c r="X28" s="258"/>
      <c r="Y28" s="202"/>
      <c r="Z28" s="202"/>
      <c r="AA28" s="259"/>
      <c r="AB28" s="170"/>
      <c r="AC28" s="170"/>
    </row>
    <row r="29" spans="1:29" s="62" customFormat="1" ht="30" x14ac:dyDescent="0.2">
      <c r="A29" s="3288" t="s">
        <v>2462</v>
      </c>
      <c r="B29" s="230" t="s">
        <v>2359</v>
      </c>
      <c r="C29" s="231" t="s">
        <v>2360</v>
      </c>
      <c r="D29" s="3290">
        <v>30934980</v>
      </c>
      <c r="E29" s="1902" t="s">
        <v>124</v>
      </c>
      <c r="F29" s="1902" t="s">
        <v>2444</v>
      </c>
      <c r="G29" s="1902" t="s">
        <v>2445</v>
      </c>
      <c r="H29" s="1899" t="s">
        <v>179</v>
      </c>
      <c r="I29" s="1899" t="s">
        <v>179</v>
      </c>
      <c r="J29" s="1899" t="s">
        <v>179</v>
      </c>
      <c r="K29" s="1899" t="s">
        <v>179</v>
      </c>
      <c r="L29" s="1902" t="s">
        <v>2446</v>
      </c>
      <c r="M29" s="1902" t="s">
        <v>2122</v>
      </c>
      <c r="N29" s="1902" t="s">
        <v>2447</v>
      </c>
      <c r="O29" s="1902" t="s">
        <v>2448</v>
      </c>
      <c r="P29" s="1902" t="s">
        <v>2449</v>
      </c>
      <c r="Q29" s="1902" t="s">
        <v>2450</v>
      </c>
      <c r="R29" s="1902" t="s">
        <v>2384</v>
      </c>
      <c r="S29" s="1902" t="s">
        <v>2458</v>
      </c>
      <c r="T29" s="232" t="s">
        <v>2463</v>
      </c>
      <c r="U29" s="244">
        <v>30934980</v>
      </c>
      <c r="V29" s="1902" t="s">
        <v>2451</v>
      </c>
      <c r="W29" s="1902" t="s">
        <v>2408</v>
      </c>
      <c r="X29" s="1876" t="s">
        <v>2452</v>
      </c>
      <c r="Y29" s="1902" t="s">
        <v>2373</v>
      </c>
      <c r="Z29" s="1902" t="s">
        <v>2374</v>
      </c>
      <c r="AA29" s="244"/>
      <c r="AB29" s="1912" t="s">
        <v>2375</v>
      </c>
      <c r="AC29" s="1912" t="s">
        <v>2376</v>
      </c>
    </row>
    <row r="30" spans="1:29" s="62" customFormat="1" x14ac:dyDescent="0.2">
      <c r="A30" s="3289"/>
      <c r="B30" s="230"/>
      <c r="C30" s="166"/>
      <c r="D30" s="3291"/>
      <c r="E30" s="232"/>
      <c r="F30" s="1912"/>
      <c r="G30" s="255"/>
      <c r="H30" s="246"/>
      <c r="I30" s="255"/>
      <c r="J30" s="1912"/>
      <c r="K30" s="256"/>
      <c r="L30" s="1912"/>
      <c r="M30" s="1912"/>
      <c r="N30" s="1912"/>
      <c r="O30" s="1912"/>
      <c r="P30" s="1912"/>
      <c r="Q30" s="232"/>
      <c r="R30" s="232"/>
      <c r="S30" s="247"/>
      <c r="T30" s="232"/>
      <c r="U30" s="244"/>
      <c r="V30" s="247"/>
      <c r="W30" s="232"/>
      <c r="X30" s="1912"/>
      <c r="Y30" s="232"/>
      <c r="Z30" s="232"/>
      <c r="AA30" s="244"/>
      <c r="AB30" s="1912"/>
      <c r="AC30" s="1912"/>
    </row>
    <row r="31" spans="1:29" s="62" customFormat="1" x14ac:dyDescent="0.2">
      <c r="A31" s="2251"/>
      <c r="B31" s="236"/>
      <c r="C31" s="156"/>
      <c r="D31" s="237"/>
      <c r="E31" s="202"/>
      <c r="F31" s="170"/>
      <c r="G31" s="170"/>
      <c r="H31" s="202"/>
      <c r="I31" s="170"/>
      <c r="J31" s="170"/>
      <c r="K31" s="238"/>
      <c r="L31" s="170"/>
      <c r="M31" s="170"/>
      <c r="N31" s="170"/>
      <c r="O31" s="170"/>
      <c r="P31" s="170"/>
      <c r="Q31" s="202"/>
      <c r="R31" s="202"/>
      <c r="S31" s="168"/>
      <c r="T31" s="202"/>
      <c r="U31" s="259"/>
      <c r="V31" s="168"/>
      <c r="W31" s="202"/>
      <c r="X31" s="258"/>
      <c r="Y31" s="202"/>
      <c r="Z31" s="202"/>
      <c r="AA31" s="259"/>
      <c r="AB31" s="170"/>
      <c r="AC31" s="170"/>
    </row>
    <row r="32" spans="1:29" s="62" customFormat="1" ht="30" x14ac:dyDescent="0.2">
      <c r="A32" s="3288" t="s">
        <v>2464</v>
      </c>
      <c r="B32" s="230" t="s">
        <v>2359</v>
      </c>
      <c r="C32" s="231" t="s">
        <v>2360</v>
      </c>
      <c r="D32" s="3290">
        <v>5088725</v>
      </c>
      <c r="E32" s="1902" t="s">
        <v>124</v>
      </c>
      <c r="F32" s="1902" t="s">
        <v>2444</v>
      </c>
      <c r="G32" s="1902" t="s">
        <v>2445</v>
      </c>
      <c r="H32" s="1899" t="s">
        <v>179</v>
      </c>
      <c r="I32" s="1899" t="s">
        <v>179</v>
      </c>
      <c r="J32" s="1899" t="s">
        <v>179</v>
      </c>
      <c r="K32" s="1899" t="s">
        <v>179</v>
      </c>
      <c r="L32" s="1902" t="s">
        <v>2446</v>
      </c>
      <c r="M32" s="1902" t="s">
        <v>2122</v>
      </c>
      <c r="N32" s="1902" t="s">
        <v>2447</v>
      </c>
      <c r="O32" s="1902" t="s">
        <v>2448</v>
      </c>
      <c r="P32" s="1902" t="s">
        <v>2449</v>
      </c>
      <c r="Q32" s="1902" t="s">
        <v>2450</v>
      </c>
      <c r="R32" s="1902" t="s">
        <v>2384</v>
      </c>
      <c r="S32" s="1902" t="s">
        <v>2458</v>
      </c>
      <c r="T32" s="232" t="s">
        <v>2465</v>
      </c>
      <c r="U32" s="244">
        <v>5088725</v>
      </c>
      <c r="V32" s="1902" t="s">
        <v>2451</v>
      </c>
      <c r="W32" s="1902" t="s">
        <v>2408</v>
      </c>
      <c r="X32" s="1876" t="s">
        <v>2452</v>
      </c>
      <c r="Y32" s="1902" t="s">
        <v>2373</v>
      </c>
      <c r="Z32" s="1902" t="s">
        <v>2374</v>
      </c>
      <c r="AA32" s="244"/>
      <c r="AB32" s="1912" t="s">
        <v>2375</v>
      </c>
      <c r="AC32" s="1912" t="s">
        <v>2376</v>
      </c>
    </row>
    <row r="33" spans="1:29" s="62" customFormat="1" x14ac:dyDescent="0.2">
      <c r="A33" s="3289"/>
      <c r="B33" s="230"/>
      <c r="C33" s="166"/>
      <c r="D33" s="3291"/>
      <c r="E33" s="232"/>
      <c r="F33" s="255"/>
      <c r="G33" s="255"/>
      <c r="H33" s="246"/>
      <c r="I33" s="255"/>
      <c r="J33" s="1912"/>
      <c r="K33" s="256"/>
      <c r="L33" s="1912"/>
      <c r="M33" s="1912"/>
      <c r="N33" s="1912"/>
      <c r="O33" s="1912"/>
      <c r="P33" s="1912"/>
      <c r="Q33" s="232"/>
      <c r="R33" s="232"/>
      <c r="S33" s="247"/>
      <c r="T33" s="232"/>
      <c r="U33" s="244"/>
      <c r="V33" s="247"/>
      <c r="W33" s="232"/>
      <c r="X33" s="1912"/>
      <c r="Y33" s="232"/>
      <c r="Z33" s="232"/>
      <c r="AA33" s="244"/>
      <c r="AB33" s="1912"/>
      <c r="AC33" s="1912"/>
    </row>
    <row r="34" spans="1:29" s="62" customFormat="1" x14ac:dyDescent="0.2">
      <c r="A34" s="2251"/>
      <c r="B34" s="236"/>
      <c r="C34" s="156"/>
      <c r="D34" s="237"/>
      <c r="E34" s="202"/>
      <c r="F34" s="170"/>
      <c r="G34" s="239"/>
      <c r="H34" s="238"/>
      <c r="I34" s="239"/>
      <c r="J34" s="170"/>
      <c r="K34" s="2249"/>
      <c r="L34" s="170"/>
      <c r="M34" s="170"/>
      <c r="N34" s="170"/>
      <c r="O34" s="170"/>
      <c r="P34" s="170"/>
      <c r="Q34" s="202"/>
      <c r="R34" s="202"/>
      <c r="S34" s="168"/>
      <c r="T34" s="202"/>
      <c r="U34" s="259"/>
      <c r="V34" s="202"/>
      <c r="W34" s="202"/>
      <c r="X34" s="258"/>
      <c r="Y34" s="168"/>
      <c r="Z34" s="168"/>
      <c r="AA34" s="259"/>
      <c r="AB34" s="170"/>
      <c r="AC34" s="170"/>
    </row>
    <row r="35" spans="1:29" s="62" customFormat="1" ht="30" x14ac:dyDescent="0.2">
      <c r="A35" s="3288" t="s">
        <v>2466</v>
      </c>
      <c r="B35" s="230" t="s">
        <v>2359</v>
      </c>
      <c r="C35" s="231" t="s">
        <v>2360</v>
      </c>
      <c r="D35" s="3290">
        <v>45499920</v>
      </c>
      <c r="E35" s="1902" t="s">
        <v>124</v>
      </c>
      <c r="F35" s="1902" t="s">
        <v>2444</v>
      </c>
      <c r="G35" s="1902" t="s">
        <v>2445</v>
      </c>
      <c r="H35" s="1899" t="s">
        <v>179</v>
      </c>
      <c r="I35" s="1899" t="s">
        <v>179</v>
      </c>
      <c r="J35" s="1899" t="s">
        <v>179</v>
      </c>
      <c r="K35" s="1899" t="s">
        <v>179</v>
      </c>
      <c r="L35" s="1902" t="s">
        <v>2446</v>
      </c>
      <c r="M35" s="1902" t="s">
        <v>2122</v>
      </c>
      <c r="N35" s="1902" t="s">
        <v>2447</v>
      </c>
      <c r="O35" s="1902" t="s">
        <v>2448</v>
      </c>
      <c r="P35" s="1902" t="s">
        <v>2449</v>
      </c>
      <c r="Q35" s="1902" t="s">
        <v>2450</v>
      </c>
      <c r="R35" s="1902" t="s">
        <v>2384</v>
      </c>
      <c r="S35" s="1902" t="s">
        <v>2458</v>
      </c>
      <c r="T35" s="232" t="s">
        <v>2467</v>
      </c>
      <c r="U35" s="244">
        <v>45499920</v>
      </c>
      <c r="V35" s="1902" t="s">
        <v>2451</v>
      </c>
      <c r="W35" s="1902" t="s">
        <v>2408</v>
      </c>
      <c r="X35" s="1876" t="s">
        <v>2452</v>
      </c>
      <c r="Y35" s="1902" t="s">
        <v>2373</v>
      </c>
      <c r="Z35" s="1902" t="s">
        <v>2374</v>
      </c>
      <c r="AA35" s="244"/>
      <c r="AB35" s="1912" t="s">
        <v>2375</v>
      </c>
      <c r="AC35" s="1912" t="s">
        <v>2376</v>
      </c>
    </row>
    <row r="36" spans="1:29" s="62" customFormat="1" x14ac:dyDescent="0.2">
      <c r="A36" s="3289"/>
      <c r="B36" s="230"/>
      <c r="C36" s="166"/>
      <c r="D36" s="3291"/>
      <c r="E36" s="232"/>
      <c r="F36" s="1912"/>
      <c r="G36" s="255"/>
      <c r="H36" s="246"/>
      <c r="I36" s="255"/>
      <c r="J36" s="1912"/>
      <c r="K36" s="256"/>
      <c r="L36" s="1912"/>
      <c r="M36" s="1912"/>
      <c r="N36" s="1912"/>
      <c r="O36" s="1912"/>
      <c r="P36" s="1912"/>
      <c r="Q36" s="232"/>
      <c r="R36" s="232"/>
      <c r="S36" s="247"/>
      <c r="T36" s="232"/>
      <c r="U36" s="244"/>
      <c r="V36" s="247"/>
      <c r="W36" s="232"/>
      <c r="X36" s="1912"/>
      <c r="Y36" s="1902"/>
      <c r="Z36" s="1902"/>
      <c r="AA36" s="244"/>
      <c r="AB36" s="1912"/>
      <c r="AC36" s="1912"/>
    </row>
    <row r="37" spans="1:29" s="62" customFormat="1" x14ac:dyDescent="0.2">
      <c r="A37" s="2251"/>
      <c r="B37" s="236"/>
      <c r="C37" s="156"/>
      <c r="D37" s="237"/>
      <c r="E37" s="202"/>
      <c r="F37" s="170"/>
      <c r="G37" s="170"/>
      <c r="H37" s="202"/>
      <c r="I37" s="170"/>
      <c r="J37" s="170"/>
      <c r="K37" s="238"/>
      <c r="L37" s="170"/>
      <c r="M37" s="170"/>
      <c r="N37" s="170"/>
      <c r="O37" s="170"/>
      <c r="P37" s="170"/>
      <c r="Q37" s="202"/>
      <c r="R37" s="202"/>
      <c r="S37" s="168"/>
      <c r="T37" s="202"/>
      <c r="U37" s="259"/>
      <c r="V37" s="202"/>
      <c r="W37" s="202"/>
      <c r="X37" s="258"/>
      <c r="Y37" s="202"/>
      <c r="Z37" s="202"/>
      <c r="AA37" s="259"/>
      <c r="AB37" s="170"/>
      <c r="AC37" s="170"/>
    </row>
    <row r="38" spans="1:29" s="62" customFormat="1" ht="30" x14ac:dyDescent="0.2">
      <c r="A38" s="3288" t="s">
        <v>2468</v>
      </c>
      <c r="B38" s="230" t="s">
        <v>2359</v>
      </c>
      <c r="C38" s="231" t="s">
        <v>2360</v>
      </c>
      <c r="D38" s="3290">
        <v>39000000</v>
      </c>
      <c r="E38" s="232" t="s">
        <v>124</v>
      </c>
      <c r="F38" s="1902" t="s">
        <v>2444</v>
      </c>
      <c r="G38" s="1902" t="s">
        <v>2445</v>
      </c>
      <c r="H38" s="1899" t="s">
        <v>179</v>
      </c>
      <c r="I38" s="1899" t="s">
        <v>179</v>
      </c>
      <c r="J38" s="1899" t="s">
        <v>179</v>
      </c>
      <c r="K38" s="1899" t="s">
        <v>179</v>
      </c>
      <c r="L38" s="1902" t="s">
        <v>2446</v>
      </c>
      <c r="M38" s="1902" t="s">
        <v>2122</v>
      </c>
      <c r="N38" s="1902" t="s">
        <v>2447</v>
      </c>
      <c r="O38" s="1902" t="s">
        <v>2448</v>
      </c>
      <c r="P38" s="1902" t="s">
        <v>2449</v>
      </c>
      <c r="Q38" s="1902" t="s">
        <v>2450</v>
      </c>
      <c r="R38" s="1902" t="s">
        <v>2384</v>
      </c>
      <c r="S38" s="1902" t="s">
        <v>179</v>
      </c>
      <c r="T38" s="1902" t="s">
        <v>179</v>
      </c>
      <c r="U38" s="244">
        <v>39000000</v>
      </c>
      <c r="V38" s="1902" t="s">
        <v>2451</v>
      </c>
      <c r="W38" s="1902" t="s">
        <v>2408</v>
      </c>
      <c r="X38" s="1876" t="s">
        <v>2452</v>
      </c>
      <c r="Y38" s="1902" t="s">
        <v>2373</v>
      </c>
      <c r="Z38" s="1902" t="s">
        <v>2374</v>
      </c>
      <c r="AA38" s="244"/>
      <c r="AB38" s="1912" t="s">
        <v>2375</v>
      </c>
      <c r="AC38" s="1912" t="s">
        <v>2376</v>
      </c>
    </row>
    <row r="39" spans="1:29" s="62" customFormat="1" x14ac:dyDescent="0.2">
      <c r="A39" s="3289"/>
      <c r="B39" s="230"/>
      <c r="C39" s="166"/>
      <c r="D39" s="3291"/>
      <c r="E39" s="232"/>
      <c r="F39" s="1912"/>
      <c r="G39" s="255"/>
      <c r="H39" s="246"/>
      <c r="I39" s="255"/>
      <c r="J39" s="1912"/>
      <c r="K39" s="256"/>
      <c r="L39" s="1912"/>
      <c r="M39" s="1912"/>
      <c r="N39" s="1912"/>
      <c r="O39" s="1912"/>
      <c r="P39" s="1912"/>
      <c r="Q39" s="232"/>
      <c r="R39" s="232"/>
      <c r="S39" s="247"/>
      <c r="T39" s="232"/>
      <c r="U39" s="244"/>
      <c r="V39" s="247"/>
      <c r="W39" s="232"/>
      <c r="X39" s="1912"/>
      <c r="Y39" s="232"/>
      <c r="Z39" s="232"/>
      <c r="AA39" s="244"/>
      <c r="AB39" s="1912"/>
      <c r="AC39" s="1912"/>
    </row>
    <row r="40" spans="1:29" s="62" customFormat="1" x14ac:dyDescent="0.2">
      <c r="A40" s="2252" t="s">
        <v>2469</v>
      </c>
      <c r="B40" s="236"/>
      <c r="C40" s="156"/>
      <c r="D40" s="237"/>
      <c r="E40" s="202"/>
      <c r="F40" s="170"/>
      <c r="G40" s="170"/>
      <c r="H40" s="202"/>
      <c r="I40" s="170"/>
      <c r="J40" s="170"/>
      <c r="K40" s="238"/>
      <c r="L40" s="170"/>
      <c r="M40" s="170"/>
      <c r="N40" s="170"/>
      <c r="O40" s="170"/>
      <c r="P40" s="170"/>
      <c r="Q40" s="202"/>
      <c r="R40" s="202"/>
      <c r="S40" s="168"/>
      <c r="T40" s="202"/>
      <c r="U40" s="259"/>
      <c r="V40" s="168"/>
      <c r="W40" s="202"/>
      <c r="X40" s="258"/>
      <c r="Y40" s="202"/>
      <c r="Z40" s="202"/>
      <c r="AA40" s="259"/>
      <c r="AB40" s="170"/>
      <c r="AC40" s="170"/>
    </row>
    <row r="41" spans="1:29" s="62" customFormat="1" ht="30" x14ac:dyDescent="0.2">
      <c r="A41" s="3288" t="s">
        <v>2470</v>
      </c>
      <c r="B41" s="230" t="s">
        <v>2359</v>
      </c>
      <c r="C41" s="231" t="s">
        <v>2360</v>
      </c>
      <c r="D41" s="3290">
        <v>80000000</v>
      </c>
      <c r="E41" s="1902" t="s">
        <v>124</v>
      </c>
      <c r="F41" s="1902" t="s">
        <v>2444</v>
      </c>
      <c r="G41" s="1902" t="s">
        <v>2445</v>
      </c>
      <c r="H41" s="1899" t="s">
        <v>179</v>
      </c>
      <c r="I41" s="1899" t="s">
        <v>179</v>
      </c>
      <c r="J41" s="1899" t="s">
        <v>179</v>
      </c>
      <c r="K41" s="1899" t="s">
        <v>179</v>
      </c>
      <c r="L41" s="1902" t="s">
        <v>2446</v>
      </c>
      <c r="M41" s="1902" t="s">
        <v>2122</v>
      </c>
      <c r="N41" s="1902" t="s">
        <v>2447</v>
      </c>
      <c r="O41" s="1902" t="s">
        <v>2448</v>
      </c>
      <c r="P41" s="1902" t="s">
        <v>2449</v>
      </c>
      <c r="Q41" s="1902" t="s">
        <v>2450</v>
      </c>
      <c r="R41" s="1902" t="s">
        <v>2384</v>
      </c>
      <c r="S41" s="1902" t="s">
        <v>2458</v>
      </c>
      <c r="T41" s="232" t="s">
        <v>2467</v>
      </c>
      <c r="U41" s="244">
        <v>7272727.2999999998</v>
      </c>
      <c r="V41" s="1902" t="s">
        <v>2451</v>
      </c>
      <c r="W41" s="1902" t="s">
        <v>2408</v>
      </c>
      <c r="X41" s="1876" t="s">
        <v>2452</v>
      </c>
      <c r="Y41" s="1902" t="s">
        <v>2373</v>
      </c>
      <c r="Z41" s="1902" t="s">
        <v>2374</v>
      </c>
      <c r="AA41" s="244"/>
      <c r="AB41" s="1912" t="s">
        <v>2375</v>
      </c>
      <c r="AC41" s="1912" t="s">
        <v>2376</v>
      </c>
    </row>
    <row r="42" spans="1:29" s="62" customFormat="1" x14ac:dyDescent="0.2">
      <c r="A42" s="3289"/>
      <c r="B42" s="230"/>
      <c r="C42" s="166"/>
      <c r="D42" s="3292"/>
      <c r="E42" s="232"/>
      <c r="F42" s="255"/>
      <c r="G42" s="255"/>
      <c r="H42" s="246"/>
      <c r="I42" s="255"/>
      <c r="J42" s="1912"/>
      <c r="K42" s="256"/>
      <c r="L42" s="1912"/>
      <c r="M42" s="1912"/>
      <c r="N42" s="1912"/>
      <c r="O42" s="1912"/>
      <c r="P42" s="1912"/>
      <c r="Q42" s="232"/>
      <c r="R42" s="232"/>
      <c r="S42" s="247"/>
      <c r="T42" s="232"/>
      <c r="U42" s="244"/>
      <c r="V42" s="247"/>
      <c r="W42" s="232"/>
      <c r="X42" s="261"/>
      <c r="Y42" s="232"/>
      <c r="Z42" s="232"/>
      <c r="AA42" s="244"/>
      <c r="AB42" s="1912"/>
      <c r="AC42" s="1912"/>
    </row>
    <row r="43" spans="1:29" s="62" customFormat="1" x14ac:dyDescent="0.2">
      <c r="A43" s="2251"/>
      <c r="B43" s="236"/>
      <c r="C43" s="156"/>
      <c r="D43" s="3292"/>
      <c r="E43" s="202"/>
      <c r="F43" s="170"/>
      <c r="G43" s="239"/>
      <c r="H43" s="238"/>
      <c r="I43" s="239"/>
      <c r="J43" s="170"/>
      <c r="K43" s="2249"/>
      <c r="L43" s="170"/>
      <c r="M43" s="170"/>
      <c r="N43" s="170"/>
      <c r="O43" s="170"/>
      <c r="P43" s="170"/>
      <c r="Q43" s="202"/>
      <c r="R43" s="202"/>
      <c r="S43" s="168"/>
      <c r="T43" s="202"/>
      <c r="U43" s="259"/>
      <c r="V43" s="168"/>
      <c r="W43" s="202"/>
      <c r="X43" s="170"/>
      <c r="Y43" s="168"/>
      <c r="Z43" s="168"/>
      <c r="AA43" s="259"/>
      <c r="AB43" s="170"/>
      <c r="AC43" s="170"/>
    </row>
    <row r="44" spans="1:29" s="62" customFormat="1" ht="30" x14ac:dyDescent="0.2">
      <c r="A44" s="3288" t="s">
        <v>2471</v>
      </c>
      <c r="B44" s="230" t="s">
        <v>2359</v>
      </c>
      <c r="C44" s="231" t="s">
        <v>2360</v>
      </c>
      <c r="D44" s="3292"/>
      <c r="E44" s="1902" t="s">
        <v>124</v>
      </c>
      <c r="F44" s="1902" t="s">
        <v>2444</v>
      </c>
      <c r="G44" s="1902" t="s">
        <v>2445</v>
      </c>
      <c r="H44" s="1899" t="s">
        <v>179</v>
      </c>
      <c r="I44" s="1899" t="s">
        <v>179</v>
      </c>
      <c r="J44" s="1899" t="s">
        <v>179</v>
      </c>
      <c r="K44" s="1899" t="s">
        <v>179</v>
      </c>
      <c r="L44" s="1902" t="s">
        <v>2446</v>
      </c>
      <c r="M44" s="1902" t="s">
        <v>2122</v>
      </c>
      <c r="N44" s="1902" t="s">
        <v>2447</v>
      </c>
      <c r="O44" s="1902" t="s">
        <v>2448</v>
      </c>
      <c r="P44" s="1902" t="s">
        <v>2449</v>
      </c>
      <c r="Q44" s="1902" t="s">
        <v>2450</v>
      </c>
      <c r="R44" s="1902" t="s">
        <v>2384</v>
      </c>
      <c r="S44" s="1902" t="s">
        <v>2458</v>
      </c>
      <c r="T44" s="232" t="s">
        <v>2467</v>
      </c>
      <c r="U44" s="244">
        <v>7272727.2999999998</v>
      </c>
      <c r="V44" s="1902" t="s">
        <v>2451</v>
      </c>
      <c r="W44" s="1902" t="s">
        <v>2408</v>
      </c>
      <c r="X44" s="261"/>
      <c r="Y44" s="1902" t="s">
        <v>2373</v>
      </c>
      <c r="Z44" s="1902" t="s">
        <v>2374</v>
      </c>
      <c r="AA44" s="244"/>
      <c r="AB44" s="1912" t="s">
        <v>2375</v>
      </c>
      <c r="AC44" s="1912" t="s">
        <v>2376</v>
      </c>
    </row>
    <row r="45" spans="1:29" s="62" customFormat="1" x14ac:dyDescent="0.2">
      <c r="A45" s="3289"/>
      <c r="B45" s="230"/>
      <c r="C45" s="166"/>
      <c r="D45" s="3292"/>
      <c r="E45" s="232"/>
      <c r="F45" s="1912"/>
      <c r="G45" s="255"/>
      <c r="H45" s="246"/>
      <c r="I45" s="255"/>
      <c r="J45" s="1912"/>
      <c r="K45" s="256"/>
      <c r="L45" s="1912"/>
      <c r="M45" s="1912"/>
      <c r="N45" s="1912"/>
      <c r="O45" s="1912"/>
      <c r="P45" s="1912"/>
      <c r="Q45" s="232"/>
      <c r="R45" s="232"/>
      <c r="S45" s="247"/>
      <c r="T45" s="232"/>
      <c r="U45" s="244"/>
      <c r="V45" s="247"/>
      <c r="W45" s="232"/>
      <c r="X45" s="261"/>
      <c r="Y45" s="1902"/>
      <c r="Z45" s="1902"/>
      <c r="AA45" s="244"/>
      <c r="AB45" s="1912"/>
      <c r="AC45" s="1912"/>
    </row>
    <row r="46" spans="1:29" s="62" customFormat="1" x14ac:dyDescent="0.2">
      <c r="A46" s="2251"/>
      <c r="B46" s="236"/>
      <c r="C46" s="156"/>
      <c r="D46" s="3292"/>
      <c r="E46" s="202"/>
      <c r="F46" s="170"/>
      <c r="G46" s="170"/>
      <c r="H46" s="202"/>
      <c r="I46" s="170"/>
      <c r="J46" s="170"/>
      <c r="K46" s="238"/>
      <c r="L46" s="170"/>
      <c r="M46" s="170"/>
      <c r="N46" s="170"/>
      <c r="O46" s="170"/>
      <c r="P46" s="170"/>
      <c r="Q46" s="202"/>
      <c r="R46" s="202"/>
      <c r="S46" s="168"/>
      <c r="T46" s="202"/>
      <c r="U46" s="259"/>
      <c r="V46" s="202"/>
      <c r="W46" s="202"/>
      <c r="X46" s="170"/>
      <c r="Y46" s="202"/>
      <c r="Z46" s="202"/>
      <c r="AA46" s="259"/>
      <c r="AB46" s="170"/>
      <c r="AC46" s="170"/>
    </row>
    <row r="47" spans="1:29" s="62" customFormat="1" ht="30" x14ac:dyDescent="0.2">
      <c r="A47" s="3288" t="s">
        <v>2472</v>
      </c>
      <c r="B47" s="230" t="s">
        <v>2359</v>
      </c>
      <c r="C47" s="231" t="s">
        <v>2360</v>
      </c>
      <c r="D47" s="3292"/>
      <c r="E47" s="1902" t="s">
        <v>124</v>
      </c>
      <c r="F47" s="1902" t="s">
        <v>2444</v>
      </c>
      <c r="G47" s="1902" t="s">
        <v>2445</v>
      </c>
      <c r="H47" s="1899" t="s">
        <v>179</v>
      </c>
      <c r="I47" s="1899" t="s">
        <v>179</v>
      </c>
      <c r="J47" s="1899" t="s">
        <v>179</v>
      </c>
      <c r="K47" s="1899" t="s">
        <v>179</v>
      </c>
      <c r="L47" s="1902" t="s">
        <v>2446</v>
      </c>
      <c r="M47" s="1902" t="s">
        <v>2122</v>
      </c>
      <c r="N47" s="1902" t="s">
        <v>2447</v>
      </c>
      <c r="O47" s="1902" t="s">
        <v>2448</v>
      </c>
      <c r="P47" s="1902" t="s">
        <v>2449</v>
      </c>
      <c r="Q47" s="1902" t="s">
        <v>2450</v>
      </c>
      <c r="R47" s="1902" t="s">
        <v>2384</v>
      </c>
      <c r="S47" s="1902" t="s">
        <v>2458</v>
      </c>
      <c r="T47" s="232" t="s">
        <v>2467</v>
      </c>
      <c r="U47" s="244">
        <v>7272727.2999999998</v>
      </c>
      <c r="V47" s="1902" t="s">
        <v>2451</v>
      </c>
      <c r="W47" s="1902" t="s">
        <v>2408</v>
      </c>
      <c r="X47" s="1876" t="s">
        <v>2452</v>
      </c>
      <c r="Y47" s="1902" t="s">
        <v>2373</v>
      </c>
      <c r="Z47" s="1902" t="s">
        <v>2374</v>
      </c>
      <c r="AA47" s="244"/>
      <c r="AB47" s="1912" t="s">
        <v>2375</v>
      </c>
      <c r="AC47" s="1912" t="s">
        <v>2376</v>
      </c>
    </row>
    <row r="48" spans="1:29" s="62" customFormat="1" x14ac:dyDescent="0.2">
      <c r="A48" s="3289"/>
      <c r="B48" s="230"/>
      <c r="C48" s="166"/>
      <c r="D48" s="3292"/>
      <c r="E48" s="2253"/>
      <c r="F48" s="1912"/>
      <c r="G48" s="255"/>
      <c r="H48" s="246"/>
      <c r="I48" s="255"/>
      <c r="J48" s="1912"/>
      <c r="K48" s="256"/>
      <c r="L48" s="1912"/>
      <c r="M48" s="1912"/>
      <c r="N48" s="1912"/>
      <c r="O48" s="1912"/>
      <c r="P48" s="1912"/>
      <c r="Q48" s="232"/>
      <c r="R48" s="232"/>
      <c r="S48" s="2253"/>
      <c r="T48" s="1901"/>
      <c r="U48" s="244"/>
      <c r="V48" s="247"/>
      <c r="W48" s="232"/>
      <c r="X48" s="263"/>
      <c r="Y48" s="232"/>
      <c r="Z48" s="232"/>
      <c r="AA48" s="244"/>
      <c r="AB48" s="1912"/>
      <c r="AC48" s="1912"/>
    </row>
    <row r="49" spans="1:29" s="62" customFormat="1" x14ac:dyDescent="0.2">
      <c r="A49" s="2251"/>
      <c r="B49" s="236"/>
      <c r="C49" s="156"/>
      <c r="D49" s="3292"/>
      <c r="E49" s="202"/>
      <c r="F49" s="170"/>
      <c r="G49" s="170"/>
      <c r="H49" s="202"/>
      <c r="I49" s="170"/>
      <c r="J49" s="170"/>
      <c r="K49" s="238"/>
      <c r="L49" s="170"/>
      <c r="M49" s="170"/>
      <c r="N49" s="170"/>
      <c r="O49" s="170"/>
      <c r="P49" s="170"/>
      <c r="Q49" s="202"/>
      <c r="R49" s="202"/>
      <c r="S49" s="202"/>
      <c r="T49" s="202"/>
      <c r="U49" s="259"/>
      <c r="V49" s="202"/>
      <c r="W49" s="202"/>
      <c r="X49" s="258"/>
      <c r="Y49" s="202"/>
      <c r="Z49" s="202"/>
      <c r="AA49" s="259"/>
      <c r="AB49" s="170"/>
      <c r="AC49" s="170"/>
    </row>
    <row r="50" spans="1:29" s="62" customFormat="1" ht="30" x14ac:dyDescent="0.2">
      <c r="A50" s="3288" t="s">
        <v>2473</v>
      </c>
      <c r="B50" s="230" t="s">
        <v>2359</v>
      </c>
      <c r="C50" s="231" t="s">
        <v>2360</v>
      </c>
      <c r="D50" s="3292"/>
      <c r="E50" s="232" t="s">
        <v>124</v>
      </c>
      <c r="F50" s="1902" t="s">
        <v>2444</v>
      </c>
      <c r="G50" s="1902" t="s">
        <v>2445</v>
      </c>
      <c r="H50" s="1899" t="s">
        <v>179</v>
      </c>
      <c r="I50" s="1899" t="s">
        <v>179</v>
      </c>
      <c r="J50" s="1899" t="s">
        <v>179</v>
      </c>
      <c r="K50" s="1899" t="s">
        <v>179</v>
      </c>
      <c r="L50" s="1902" t="s">
        <v>2446</v>
      </c>
      <c r="M50" s="1902" t="s">
        <v>2122</v>
      </c>
      <c r="N50" s="1902" t="s">
        <v>2447</v>
      </c>
      <c r="O50" s="1902" t="s">
        <v>2448</v>
      </c>
      <c r="P50" s="1902" t="s">
        <v>2449</v>
      </c>
      <c r="Q50" s="1902" t="s">
        <v>2450</v>
      </c>
      <c r="R50" s="1902" t="s">
        <v>2384</v>
      </c>
      <c r="S50" s="1902" t="s">
        <v>179</v>
      </c>
      <c r="T50" s="232" t="s">
        <v>179</v>
      </c>
      <c r="U50" s="244">
        <v>7272727.2999999998</v>
      </c>
      <c r="V50" s="1902" t="s">
        <v>2451</v>
      </c>
      <c r="W50" s="1902" t="s">
        <v>2408</v>
      </c>
      <c r="X50" s="1876" t="s">
        <v>2452</v>
      </c>
      <c r="Y50" s="1902" t="s">
        <v>2373</v>
      </c>
      <c r="Z50" s="1902" t="s">
        <v>2374</v>
      </c>
      <c r="AA50" s="244"/>
      <c r="AB50" s="1912" t="s">
        <v>2375</v>
      </c>
      <c r="AC50" s="1912" t="s">
        <v>2376</v>
      </c>
    </row>
    <row r="51" spans="1:29" s="62" customFormat="1" x14ac:dyDescent="0.2">
      <c r="A51" s="3289"/>
      <c r="B51" s="230"/>
      <c r="C51" s="166"/>
      <c r="D51" s="3292"/>
      <c r="E51" s="232"/>
      <c r="F51" s="255"/>
      <c r="G51" s="255"/>
      <c r="H51" s="246"/>
      <c r="I51" s="255"/>
      <c r="J51" s="1912"/>
      <c r="K51" s="256"/>
      <c r="L51" s="1912"/>
      <c r="M51" s="1912"/>
      <c r="N51" s="1912"/>
      <c r="O51" s="1912"/>
      <c r="P51" s="1912"/>
      <c r="Q51" s="232"/>
      <c r="R51" s="232"/>
      <c r="S51" s="247"/>
      <c r="T51" s="232"/>
      <c r="U51" s="244"/>
      <c r="V51" s="247"/>
      <c r="W51" s="232"/>
      <c r="X51" s="261"/>
      <c r="Y51" s="232"/>
      <c r="Z51" s="232"/>
      <c r="AA51" s="244"/>
      <c r="AB51" s="1912"/>
      <c r="AC51" s="1912"/>
    </row>
    <row r="52" spans="1:29" s="62" customFormat="1" x14ac:dyDescent="0.2">
      <c r="A52" s="2254"/>
      <c r="B52" s="236"/>
      <c r="C52" s="156"/>
      <c r="D52" s="3292"/>
      <c r="E52" s="202"/>
      <c r="F52" s="170"/>
      <c r="G52" s="239"/>
      <c r="H52" s="238"/>
      <c r="I52" s="239"/>
      <c r="J52" s="170"/>
      <c r="K52" s="2249"/>
      <c r="L52" s="170"/>
      <c r="M52" s="170"/>
      <c r="N52" s="170"/>
      <c r="O52" s="170"/>
      <c r="P52" s="170"/>
      <c r="Q52" s="202"/>
      <c r="R52" s="202"/>
      <c r="S52" s="168"/>
      <c r="T52" s="202"/>
      <c r="U52" s="244"/>
      <c r="V52" s="168"/>
      <c r="W52" s="202"/>
      <c r="X52" s="170"/>
      <c r="Y52" s="168"/>
      <c r="Z52" s="168"/>
      <c r="AA52" s="244"/>
      <c r="AB52" s="170"/>
      <c r="AC52" s="170"/>
    </row>
    <row r="53" spans="1:29" s="62" customFormat="1" ht="30" x14ac:dyDescent="0.2">
      <c r="A53" s="3288" t="s">
        <v>2474</v>
      </c>
      <c r="B53" s="230" t="s">
        <v>2359</v>
      </c>
      <c r="C53" s="231" t="s">
        <v>2360</v>
      </c>
      <c r="D53" s="3292"/>
      <c r="E53" s="232" t="s">
        <v>124</v>
      </c>
      <c r="F53" s="1902" t="s">
        <v>2444</v>
      </c>
      <c r="G53" s="1902" t="s">
        <v>2445</v>
      </c>
      <c r="H53" s="1899" t="s">
        <v>179</v>
      </c>
      <c r="I53" s="1899" t="s">
        <v>179</v>
      </c>
      <c r="J53" s="1899" t="s">
        <v>179</v>
      </c>
      <c r="K53" s="1899" t="s">
        <v>179</v>
      </c>
      <c r="L53" s="1902" t="s">
        <v>2446</v>
      </c>
      <c r="M53" s="1902" t="s">
        <v>2122</v>
      </c>
      <c r="N53" s="1902" t="s">
        <v>2447</v>
      </c>
      <c r="O53" s="1902" t="s">
        <v>2448</v>
      </c>
      <c r="P53" s="1902" t="s">
        <v>2449</v>
      </c>
      <c r="Q53" s="1902" t="s">
        <v>2450</v>
      </c>
      <c r="R53" s="1902" t="s">
        <v>2384</v>
      </c>
      <c r="S53" s="1902" t="s">
        <v>179</v>
      </c>
      <c r="T53" s="232" t="s">
        <v>179</v>
      </c>
      <c r="U53" s="244">
        <v>7272727.2999999998</v>
      </c>
      <c r="V53" s="1902" t="s">
        <v>2451</v>
      </c>
      <c r="W53" s="1902" t="s">
        <v>2408</v>
      </c>
      <c r="X53" s="1876" t="s">
        <v>2452</v>
      </c>
      <c r="Y53" s="1902" t="s">
        <v>2373</v>
      </c>
      <c r="Z53" s="1902" t="s">
        <v>2374</v>
      </c>
      <c r="AA53" s="244"/>
      <c r="AB53" s="1912" t="s">
        <v>2375</v>
      </c>
      <c r="AC53" s="1912" t="s">
        <v>2376</v>
      </c>
    </row>
    <row r="54" spans="1:29" s="62" customFormat="1" x14ac:dyDescent="0.2">
      <c r="A54" s="3289"/>
      <c r="B54" s="230"/>
      <c r="C54" s="166"/>
      <c r="D54" s="3292"/>
      <c r="E54" s="232"/>
      <c r="F54" s="1912"/>
      <c r="G54" s="255"/>
      <c r="H54" s="246"/>
      <c r="I54" s="255"/>
      <c r="J54" s="1912"/>
      <c r="K54" s="256"/>
      <c r="L54" s="1912"/>
      <c r="M54" s="1912"/>
      <c r="N54" s="1912"/>
      <c r="O54" s="1912"/>
      <c r="P54" s="1912"/>
      <c r="Q54" s="232"/>
      <c r="R54" s="232"/>
      <c r="S54" s="247"/>
      <c r="T54" s="232"/>
      <c r="U54" s="244"/>
      <c r="V54" s="247"/>
      <c r="W54" s="232"/>
      <c r="X54" s="261"/>
      <c r="Y54" s="1902"/>
      <c r="Z54" s="1902"/>
      <c r="AA54" s="244"/>
      <c r="AB54" s="1912"/>
      <c r="AC54" s="1912"/>
    </row>
    <row r="55" spans="1:29" s="62" customFormat="1" x14ac:dyDescent="0.2">
      <c r="A55" s="2251"/>
      <c r="B55" s="236"/>
      <c r="C55" s="156"/>
      <c r="D55" s="3292"/>
      <c r="E55" s="202"/>
      <c r="F55" s="170"/>
      <c r="G55" s="170"/>
      <c r="H55" s="202"/>
      <c r="I55" s="170"/>
      <c r="J55" s="170"/>
      <c r="K55" s="238"/>
      <c r="L55" s="170"/>
      <c r="M55" s="170"/>
      <c r="N55" s="170"/>
      <c r="O55" s="170"/>
      <c r="P55" s="170"/>
      <c r="Q55" s="202"/>
      <c r="R55" s="202"/>
      <c r="S55" s="168"/>
      <c r="T55" s="202"/>
      <c r="U55" s="244"/>
      <c r="V55" s="168"/>
      <c r="W55" s="202"/>
      <c r="X55" s="170"/>
      <c r="Y55" s="202"/>
      <c r="Z55" s="202"/>
      <c r="AA55" s="244"/>
      <c r="AB55" s="170"/>
      <c r="AC55" s="170"/>
    </row>
    <row r="56" spans="1:29" s="62" customFormat="1" ht="30" x14ac:dyDescent="0.2">
      <c r="A56" s="3288" t="s">
        <v>2475</v>
      </c>
      <c r="B56" s="230" t="s">
        <v>2359</v>
      </c>
      <c r="C56" s="231" t="s">
        <v>2360</v>
      </c>
      <c r="D56" s="3292"/>
      <c r="E56" s="232" t="s">
        <v>124</v>
      </c>
      <c r="F56" s="1902" t="s">
        <v>2444</v>
      </c>
      <c r="G56" s="1902" t="s">
        <v>2445</v>
      </c>
      <c r="H56" s="1899" t="s">
        <v>179</v>
      </c>
      <c r="I56" s="1899" t="s">
        <v>179</v>
      </c>
      <c r="J56" s="1899" t="s">
        <v>179</v>
      </c>
      <c r="K56" s="1899" t="s">
        <v>179</v>
      </c>
      <c r="L56" s="1902" t="s">
        <v>2446</v>
      </c>
      <c r="M56" s="1902" t="s">
        <v>2122</v>
      </c>
      <c r="N56" s="1902" t="s">
        <v>2447</v>
      </c>
      <c r="O56" s="1902" t="s">
        <v>2448</v>
      </c>
      <c r="P56" s="1902" t="s">
        <v>2449</v>
      </c>
      <c r="Q56" s="1902" t="s">
        <v>2450</v>
      </c>
      <c r="R56" s="1902" t="s">
        <v>2384</v>
      </c>
      <c r="S56" s="1902" t="s">
        <v>179</v>
      </c>
      <c r="T56" s="232" t="s">
        <v>179</v>
      </c>
      <c r="U56" s="244">
        <v>7272727.2999999998</v>
      </c>
      <c r="V56" s="1902" t="s">
        <v>2451</v>
      </c>
      <c r="W56" s="1902" t="s">
        <v>2408</v>
      </c>
      <c r="X56" s="1876" t="s">
        <v>2452</v>
      </c>
      <c r="Y56" s="1902" t="s">
        <v>2373</v>
      </c>
      <c r="Z56" s="1902" t="s">
        <v>2374</v>
      </c>
      <c r="AA56" s="244"/>
      <c r="AB56" s="1912" t="s">
        <v>2375</v>
      </c>
      <c r="AC56" s="1912" t="s">
        <v>2376</v>
      </c>
    </row>
    <row r="57" spans="1:29" s="62" customFormat="1" x14ac:dyDescent="0.2">
      <c r="A57" s="3289"/>
      <c r="B57" s="230"/>
      <c r="C57" s="166"/>
      <c r="D57" s="3292"/>
      <c r="E57" s="232"/>
      <c r="F57" s="1912"/>
      <c r="G57" s="255"/>
      <c r="H57" s="246"/>
      <c r="I57" s="255"/>
      <c r="J57" s="1912"/>
      <c r="K57" s="256"/>
      <c r="L57" s="1912"/>
      <c r="M57" s="1912"/>
      <c r="N57" s="1912"/>
      <c r="O57" s="1912"/>
      <c r="P57" s="1912"/>
      <c r="Q57" s="232"/>
      <c r="R57" s="232"/>
      <c r="S57" s="247"/>
      <c r="T57" s="232"/>
      <c r="U57" s="244"/>
      <c r="V57" s="247"/>
      <c r="W57" s="232"/>
      <c r="X57" s="261"/>
      <c r="Y57" s="232"/>
      <c r="Z57" s="232"/>
      <c r="AA57" s="244"/>
      <c r="AB57" s="1912"/>
      <c r="AC57" s="1912"/>
    </row>
    <row r="58" spans="1:29" s="62" customFormat="1" x14ac:dyDescent="0.2">
      <c r="A58" s="2251"/>
      <c r="B58" s="236"/>
      <c r="C58" s="156"/>
      <c r="D58" s="3292"/>
      <c r="E58" s="202"/>
      <c r="F58" s="170"/>
      <c r="G58" s="170"/>
      <c r="H58" s="202"/>
      <c r="I58" s="170"/>
      <c r="J58" s="170"/>
      <c r="K58" s="238"/>
      <c r="L58" s="170"/>
      <c r="M58" s="170"/>
      <c r="N58" s="170"/>
      <c r="O58" s="170"/>
      <c r="P58" s="170"/>
      <c r="Q58" s="202"/>
      <c r="R58" s="202"/>
      <c r="S58" s="168"/>
      <c r="T58" s="202"/>
      <c r="U58" s="259"/>
      <c r="V58" s="202"/>
      <c r="W58" s="202"/>
      <c r="X58" s="170"/>
      <c r="Y58" s="202"/>
      <c r="Z58" s="202"/>
      <c r="AA58" s="259"/>
      <c r="AB58" s="170"/>
      <c r="AC58" s="170"/>
    </row>
    <row r="59" spans="1:29" s="62" customFormat="1" ht="30" x14ac:dyDescent="0.2">
      <c r="A59" s="3288" t="s">
        <v>2476</v>
      </c>
      <c r="B59" s="230" t="s">
        <v>2359</v>
      </c>
      <c r="C59" s="231" t="s">
        <v>2360</v>
      </c>
      <c r="D59" s="3292"/>
      <c r="E59" s="232" t="s">
        <v>124</v>
      </c>
      <c r="F59" s="1902" t="s">
        <v>2444</v>
      </c>
      <c r="G59" s="1902" t="s">
        <v>2445</v>
      </c>
      <c r="H59" s="1899" t="s">
        <v>179</v>
      </c>
      <c r="I59" s="1899" t="s">
        <v>179</v>
      </c>
      <c r="J59" s="1899" t="s">
        <v>179</v>
      </c>
      <c r="K59" s="1899" t="s">
        <v>179</v>
      </c>
      <c r="L59" s="1902" t="s">
        <v>2446</v>
      </c>
      <c r="M59" s="1902" t="s">
        <v>2122</v>
      </c>
      <c r="N59" s="1902" t="s">
        <v>2447</v>
      </c>
      <c r="O59" s="1902" t="s">
        <v>2448</v>
      </c>
      <c r="P59" s="1902" t="s">
        <v>2449</v>
      </c>
      <c r="Q59" s="1902" t="s">
        <v>2450</v>
      </c>
      <c r="R59" s="1902" t="s">
        <v>2384</v>
      </c>
      <c r="S59" s="1902" t="s">
        <v>179</v>
      </c>
      <c r="T59" s="232" t="s">
        <v>179</v>
      </c>
      <c r="U59" s="244">
        <v>7272727.2999999998</v>
      </c>
      <c r="V59" s="1902" t="s">
        <v>2451</v>
      </c>
      <c r="W59" s="1902" t="s">
        <v>2408</v>
      </c>
      <c r="X59" s="1876" t="s">
        <v>2452</v>
      </c>
      <c r="Y59" s="1902" t="s">
        <v>2373</v>
      </c>
      <c r="Z59" s="1902" t="s">
        <v>2374</v>
      </c>
      <c r="AA59" s="244"/>
      <c r="AB59" s="1912" t="s">
        <v>2375</v>
      </c>
      <c r="AC59" s="1912" t="s">
        <v>2376</v>
      </c>
    </row>
    <row r="60" spans="1:29" s="62" customFormat="1" x14ac:dyDescent="0.2">
      <c r="A60" s="3289"/>
      <c r="B60" s="230"/>
      <c r="C60" s="166"/>
      <c r="D60" s="3292"/>
      <c r="E60" s="232"/>
      <c r="F60" s="255"/>
      <c r="G60" s="255"/>
      <c r="H60" s="246"/>
      <c r="I60" s="255"/>
      <c r="J60" s="1912"/>
      <c r="K60" s="256"/>
      <c r="L60" s="1912"/>
      <c r="M60" s="1912"/>
      <c r="N60" s="1912"/>
      <c r="O60" s="1912"/>
      <c r="P60" s="1912"/>
      <c r="Q60" s="232"/>
      <c r="R60" s="232"/>
      <c r="S60" s="247"/>
      <c r="T60" s="232"/>
      <c r="U60" s="244"/>
      <c r="V60" s="247"/>
      <c r="W60" s="232"/>
      <c r="X60" s="261"/>
      <c r="Y60" s="232"/>
      <c r="Z60" s="232"/>
      <c r="AA60" s="244"/>
      <c r="AB60" s="1912"/>
      <c r="AC60" s="1912"/>
    </row>
    <row r="61" spans="1:29" s="62" customFormat="1" x14ac:dyDescent="0.2">
      <c r="A61" s="2251"/>
      <c r="B61" s="236"/>
      <c r="C61" s="156"/>
      <c r="D61" s="3292"/>
      <c r="E61" s="202"/>
      <c r="F61" s="170"/>
      <c r="G61" s="239"/>
      <c r="H61" s="238"/>
      <c r="I61" s="239"/>
      <c r="J61" s="170"/>
      <c r="K61" s="2249"/>
      <c r="L61" s="170"/>
      <c r="M61" s="170"/>
      <c r="N61" s="170"/>
      <c r="O61" s="170"/>
      <c r="P61" s="170"/>
      <c r="Q61" s="202"/>
      <c r="R61" s="202"/>
      <c r="S61" s="168"/>
      <c r="T61" s="202"/>
      <c r="U61" s="244"/>
      <c r="V61" s="202"/>
      <c r="W61" s="202"/>
      <c r="X61" s="170"/>
      <c r="Y61" s="168"/>
      <c r="Z61" s="168"/>
      <c r="AA61" s="244"/>
      <c r="AB61" s="170"/>
      <c r="AC61" s="170"/>
    </row>
    <row r="62" spans="1:29" s="62" customFormat="1" ht="30" x14ac:dyDescent="0.2">
      <c r="A62" s="3288" t="s">
        <v>2477</v>
      </c>
      <c r="B62" s="230" t="s">
        <v>2359</v>
      </c>
      <c r="C62" s="231" t="s">
        <v>2360</v>
      </c>
      <c r="D62" s="3292"/>
      <c r="E62" s="232" t="s">
        <v>124</v>
      </c>
      <c r="F62" s="1902" t="s">
        <v>2444</v>
      </c>
      <c r="G62" s="1902" t="s">
        <v>2445</v>
      </c>
      <c r="H62" s="1899" t="s">
        <v>179</v>
      </c>
      <c r="I62" s="1899" t="s">
        <v>179</v>
      </c>
      <c r="J62" s="1899" t="s">
        <v>179</v>
      </c>
      <c r="K62" s="1899" t="s">
        <v>179</v>
      </c>
      <c r="L62" s="1902" t="s">
        <v>2446</v>
      </c>
      <c r="M62" s="1902" t="s">
        <v>2122</v>
      </c>
      <c r="N62" s="1902" t="s">
        <v>2447</v>
      </c>
      <c r="O62" s="1902" t="s">
        <v>2448</v>
      </c>
      <c r="P62" s="1902" t="s">
        <v>2449</v>
      </c>
      <c r="Q62" s="1902" t="s">
        <v>2450</v>
      </c>
      <c r="R62" s="1902" t="s">
        <v>2384</v>
      </c>
      <c r="S62" s="1902" t="s">
        <v>179</v>
      </c>
      <c r="T62" s="232" t="s">
        <v>179</v>
      </c>
      <c r="U62" s="244">
        <v>7272727.2999999998</v>
      </c>
      <c r="V62" s="1902" t="s">
        <v>2451</v>
      </c>
      <c r="W62" s="1902" t="s">
        <v>2408</v>
      </c>
      <c r="X62" s="1876" t="s">
        <v>2452</v>
      </c>
      <c r="Y62" s="1902" t="s">
        <v>2373</v>
      </c>
      <c r="Z62" s="1902" t="s">
        <v>2374</v>
      </c>
      <c r="AA62" s="244"/>
      <c r="AB62" s="1912" t="s">
        <v>2375</v>
      </c>
      <c r="AC62" s="1912" t="s">
        <v>2376</v>
      </c>
    </row>
    <row r="63" spans="1:29" s="62" customFormat="1" x14ac:dyDescent="0.2">
      <c r="A63" s="3289"/>
      <c r="B63" s="230"/>
      <c r="C63" s="166"/>
      <c r="D63" s="3292"/>
      <c r="E63" s="232"/>
      <c r="F63" s="1912"/>
      <c r="G63" s="255"/>
      <c r="H63" s="246"/>
      <c r="I63" s="255"/>
      <c r="J63" s="1912"/>
      <c r="K63" s="256"/>
      <c r="L63" s="1912"/>
      <c r="M63" s="1912"/>
      <c r="N63" s="1912"/>
      <c r="O63" s="1912"/>
      <c r="P63" s="1912"/>
      <c r="Q63" s="232"/>
      <c r="R63" s="232"/>
      <c r="S63" s="247"/>
      <c r="T63" s="232"/>
      <c r="U63" s="244"/>
      <c r="V63" s="247"/>
      <c r="W63" s="232"/>
      <c r="X63" s="261"/>
      <c r="Y63" s="1902"/>
      <c r="Z63" s="1902"/>
      <c r="AA63" s="244"/>
      <c r="AB63" s="1912"/>
      <c r="AC63" s="1912"/>
    </row>
    <row r="64" spans="1:29" s="62" customFormat="1" x14ac:dyDescent="0.2">
      <c r="A64" s="2251"/>
      <c r="B64" s="236"/>
      <c r="C64" s="156"/>
      <c r="D64" s="3292"/>
      <c r="E64" s="202"/>
      <c r="F64" s="170"/>
      <c r="G64" s="170"/>
      <c r="H64" s="202"/>
      <c r="I64" s="170"/>
      <c r="J64" s="170"/>
      <c r="K64" s="238"/>
      <c r="L64" s="170"/>
      <c r="M64" s="170"/>
      <c r="N64" s="170"/>
      <c r="O64" s="170"/>
      <c r="P64" s="170"/>
      <c r="Q64" s="202"/>
      <c r="R64" s="202"/>
      <c r="S64" s="168"/>
      <c r="T64" s="202"/>
      <c r="U64" s="259"/>
      <c r="V64" s="168"/>
      <c r="W64" s="202"/>
      <c r="X64" s="170"/>
      <c r="Y64" s="202"/>
      <c r="Z64" s="202"/>
      <c r="AA64" s="259"/>
      <c r="AB64" s="170"/>
      <c r="AC64" s="170"/>
    </row>
    <row r="65" spans="1:29" s="62" customFormat="1" ht="30" x14ac:dyDescent="0.2">
      <c r="A65" s="3288" t="s">
        <v>2478</v>
      </c>
      <c r="B65" s="230" t="s">
        <v>2359</v>
      </c>
      <c r="C65" s="231" t="s">
        <v>2360</v>
      </c>
      <c r="D65" s="3292"/>
      <c r="E65" s="232" t="s">
        <v>124</v>
      </c>
      <c r="F65" s="1902" t="s">
        <v>2444</v>
      </c>
      <c r="G65" s="1902" t="s">
        <v>2445</v>
      </c>
      <c r="H65" s="1899" t="s">
        <v>179</v>
      </c>
      <c r="I65" s="1899" t="s">
        <v>179</v>
      </c>
      <c r="J65" s="1899" t="s">
        <v>179</v>
      </c>
      <c r="K65" s="1899" t="s">
        <v>179</v>
      </c>
      <c r="L65" s="1902" t="s">
        <v>2446</v>
      </c>
      <c r="M65" s="1902" t="s">
        <v>2122</v>
      </c>
      <c r="N65" s="1902" t="s">
        <v>2447</v>
      </c>
      <c r="O65" s="1902" t="s">
        <v>2448</v>
      </c>
      <c r="P65" s="1902" t="s">
        <v>2449</v>
      </c>
      <c r="Q65" s="1902" t="s">
        <v>2450</v>
      </c>
      <c r="R65" s="1902" t="s">
        <v>2384</v>
      </c>
      <c r="S65" s="1902" t="s">
        <v>179</v>
      </c>
      <c r="T65" s="232" t="s">
        <v>179</v>
      </c>
      <c r="U65" s="244">
        <v>7272727.2999999998</v>
      </c>
      <c r="V65" s="1902" t="s">
        <v>2451</v>
      </c>
      <c r="W65" s="1902" t="s">
        <v>2408</v>
      </c>
      <c r="X65" s="1876" t="s">
        <v>2452</v>
      </c>
      <c r="Y65" s="1902" t="s">
        <v>2373</v>
      </c>
      <c r="Z65" s="1902" t="s">
        <v>2374</v>
      </c>
      <c r="AA65" s="244"/>
      <c r="AB65" s="1912" t="s">
        <v>2375</v>
      </c>
      <c r="AC65" s="1912" t="s">
        <v>2376</v>
      </c>
    </row>
    <row r="66" spans="1:29" s="62" customFormat="1" x14ac:dyDescent="0.2">
      <c r="A66" s="3289"/>
      <c r="B66" s="230"/>
      <c r="C66" s="166"/>
      <c r="D66" s="3292"/>
      <c r="E66" s="232"/>
      <c r="F66" s="1912"/>
      <c r="G66" s="255"/>
      <c r="H66" s="246"/>
      <c r="I66" s="255"/>
      <c r="J66" s="1912"/>
      <c r="K66" s="256"/>
      <c r="L66" s="1912"/>
      <c r="M66" s="1912"/>
      <c r="N66" s="1912"/>
      <c r="O66" s="1912"/>
      <c r="P66" s="1912"/>
      <c r="Q66" s="232"/>
      <c r="R66" s="232"/>
      <c r="S66" s="247"/>
      <c r="T66" s="232"/>
      <c r="U66" s="244"/>
      <c r="V66" s="247"/>
      <c r="W66" s="232"/>
      <c r="X66" s="261"/>
      <c r="Y66" s="232"/>
      <c r="Z66" s="232"/>
      <c r="AA66" s="244"/>
      <c r="AB66" s="1912"/>
      <c r="AC66" s="1912"/>
    </row>
    <row r="67" spans="1:29" s="62" customFormat="1" x14ac:dyDescent="0.2">
      <c r="A67" s="2251"/>
      <c r="B67" s="236"/>
      <c r="C67" s="156"/>
      <c r="D67" s="3292"/>
      <c r="E67" s="202"/>
      <c r="F67" s="170"/>
      <c r="G67" s="170"/>
      <c r="H67" s="202"/>
      <c r="I67" s="170"/>
      <c r="J67" s="170"/>
      <c r="K67" s="238"/>
      <c r="L67" s="170"/>
      <c r="M67" s="170"/>
      <c r="N67" s="170"/>
      <c r="O67" s="170"/>
      <c r="P67" s="170"/>
      <c r="Q67" s="202"/>
      <c r="R67" s="202"/>
      <c r="S67" s="168"/>
      <c r="T67" s="202"/>
      <c r="U67" s="244"/>
      <c r="V67" s="168"/>
      <c r="W67" s="202"/>
      <c r="X67" s="170"/>
      <c r="Y67" s="202"/>
      <c r="Z67" s="202"/>
      <c r="AA67" s="244"/>
      <c r="AB67" s="170"/>
      <c r="AC67" s="170"/>
    </row>
    <row r="68" spans="1:29" s="62" customFormat="1" ht="30" x14ac:dyDescent="0.2">
      <c r="A68" s="3288" t="s">
        <v>2479</v>
      </c>
      <c r="B68" s="230" t="s">
        <v>2359</v>
      </c>
      <c r="C68" s="231" t="s">
        <v>2360</v>
      </c>
      <c r="D68" s="3292"/>
      <c r="E68" s="232" t="s">
        <v>124</v>
      </c>
      <c r="F68" s="1902" t="s">
        <v>2444</v>
      </c>
      <c r="G68" s="1902" t="s">
        <v>2445</v>
      </c>
      <c r="H68" s="1899" t="s">
        <v>179</v>
      </c>
      <c r="I68" s="1899" t="s">
        <v>179</v>
      </c>
      <c r="J68" s="1899" t="s">
        <v>179</v>
      </c>
      <c r="K68" s="1899" t="s">
        <v>179</v>
      </c>
      <c r="L68" s="1902" t="s">
        <v>2446</v>
      </c>
      <c r="M68" s="1902" t="s">
        <v>2122</v>
      </c>
      <c r="N68" s="1902" t="s">
        <v>2447</v>
      </c>
      <c r="O68" s="1902" t="s">
        <v>2448</v>
      </c>
      <c r="P68" s="1902" t="s">
        <v>2449</v>
      </c>
      <c r="Q68" s="1902" t="s">
        <v>2450</v>
      </c>
      <c r="R68" s="1902" t="s">
        <v>2384</v>
      </c>
      <c r="S68" s="1902" t="s">
        <v>179</v>
      </c>
      <c r="T68" s="232" t="s">
        <v>179</v>
      </c>
      <c r="U68" s="244">
        <v>7272727.2999999998</v>
      </c>
      <c r="V68" s="1902" t="s">
        <v>2451</v>
      </c>
      <c r="W68" s="1902" t="s">
        <v>2408</v>
      </c>
      <c r="X68" s="1876" t="s">
        <v>2452</v>
      </c>
      <c r="Y68" s="1902" t="s">
        <v>2373</v>
      </c>
      <c r="Z68" s="1902" t="s">
        <v>2374</v>
      </c>
      <c r="AA68" s="244"/>
      <c r="AB68" s="1912" t="s">
        <v>2375</v>
      </c>
      <c r="AC68" s="1912" t="s">
        <v>2376</v>
      </c>
    </row>
    <row r="69" spans="1:29" s="62" customFormat="1" x14ac:dyDescent="0.2">
      <c r="A69" s="3289"/>
      <c r="B69" s="230"/>
      <c r="C69" s="166"/>
      <c r="D69" s="3292"/>
      <c r="E69" s="232"/>
      <c r="F69" s="255"/>
      <c r="G69" s="255"/>
      <c r="H69" s="246"/>
      <c r="I69" s="255"/>
      <c r="J69" s="1912"/>
      <c r="K69" s="256"/>
      <c r="L69" s="1912"/>
      <c r="M69" s="1912"/>
      <c r="N69" s="1912"/>
      <c r="O69" s="1912"/>
      <c r="P69" s="1912"/>
      <c r="Q69" s="232"/>
      <c r="R69" s="232"/>
      <c r="S69" s="247"/>
      <c r="T69" s="232"/>
      <c r="U69" s="244"/>
      <c r="V69" s="247"/>
      <c r="W69" s="232"/>
      <c r="X69" s="261"/>
      <c r="Y69" s="232"/>
      <c r="Z69" s="232"/>
      <c r="AA69" s="244"/>
      <c r="AB69" s="1912"/>
      <c r="AC69" s="1912"/>
    </row>
    <row r="70" spans="1:29" s="62" customFormat="1" x14ac:dyDescent="0.2">
      <c r="A70" s="2251"/>
      <c r="B70" s="236"/>
      <c r="C70" s="156"/>
      <c r="D70" s="3292"/>
      <c r="E70" s="202"/>
      <c r="F70" s="170"/>
      <c r="G70" s="239"/>
      <c r="H70" s="238"/>
      <c r="I70" s="239"/>
      <c r="J70" s="170"/>
      <c r="K70" s="2249"/>
      <c r="L70" s="170"/>
      <c r="M70" s="170"/>
      <c r="N70" s="170"/>
      <c r="O70" s="170"/>
      <c r="P70" s="170"/>
      <c r="Q70" s="202"/>
      <c r="R70" s="202"/>
      <c r="S70" s="168"/>
      <c r="T70" s="202"/>
      <c r="U70" s="259"/>
      <c r="V70" s="202"/>
      <c r="W70" s="202"/>
      <c r="X70" s="258"/>
      <c r="Y70" s="168"/>
      <c r="Z70" s="168"/>
      <c r="AA70" s="259"/>
      <c r="AB70" s="170"/>
      <c r="AC70" s="170"/>
    </row>
    <row r="71" spans="1:29" s="62" customFormat="1" ht="30" x14ac:dyDescent="0.2">
      <c r="A71" s="3288" t="s">
        <v>2480</v>
      </c>
      <c r="B71" s="230" t="s">
        <v>2359</v>
      </c>
      <c r="C71" s="231" t="s">
        <v>2360</v>
      </c>
      <c r="D71" s="3292"/>
      <c r="E71" s="232" t="s">
        <v>124</v>
      </c>
      <c r="F71" s="1902" t="s">
        <v>2444</v>
      </c>
      <c r="G71" s="1902" t="s">
        <v>2445</v>
      </c>
      <c r="H71" s="1899" t="s">
        <v>179</v>
      </c>
      <c r="I71" s="1899" t="s">
        <v>179</v>
      </c>
      <c r="J71" s="1899" t="s">
        <v>179</v>
      </c>
      <c r="K71" s="1899" t="s">
        <v>179</v>
      </c>
      <c r="L71" s="1902" t="s">
        <v>2446</v>
      </c>
      <c r="M71" s="1902" t="s">
        <v>2122</v>
      </c>
      <c r="N71" s="1902" t="s">
        <v>2447</v>
      </c>
      <c r="O71" s="1902" t="s">
        <v>2448</v>
      </c>
      <c r="P71" s="1902" t="s">
        <v>2449</v>
      </c>
      <c r="Q71" s="1902" t="s">
        <v>2450</v>
      </c>
      <c r="R71" s="1902" t="s">
        <v>2384</v>
      </c>
      <c r="S71" s="1902" t="s">
        <v>179</v>
      </c>
      <c r="T71" s="232" t="s">
        <v>179</v>
      </c>
      <c r="U71" s="244">
        <v>7272727.2999999998</v>
      </c>
      <c r="V71" s="1902" t="s">
        <v>2451</v>
      </c>
      <c r="W71" s="1902" t="s">
        <v>2408</v>
      </c>
      <c r="X71" s="1876" t="s">
        <v>2452</v>
      </c>
      <c r="Y71" s="1902" t="s">
        <v>2373</v>
      </c>
      <c r="Z71" s="1902" t="s">
        <v>2374</v>
      </c>
      <c r="AA71" s="244"/>
      <c r="AB71" s="1912" t="s">
        <v>2375</v>
      </c>
      <c r="AC71" s="1912" t="s">
        <v>2376</v>
      </c>
    </row>
    <row r="72" spans="1:29" s="62" customFormat="1" x14ac:dyDescent="0.2">
      <c r="A72" s="3289"/>
      <c r="B72" s="230"/>
      <c r="C72" s="166"/>
      <c r="D72" s="3291"/>
      <c r="E72" s="232"/>
      <c r="F72" s="1912"/>
      <c r="G72" s="255"/>
      <c r="H72" s="246"/>
      <c r="I72" s="255"/>
      <c r="J72" s="1912"/>
      <c r="K72" s="256"/>
      <c r="L72" s="1912"/>
      <c r="M72" s="1912"/>
      <c r="N72" s="1912"/>
      <c r="O72" s="1912"/>
      <c r="P72" s="1912"/>
      <c r="Q72" s="232"/>
      <c r="R72" s="232"/>
      <c r="S72" s="247"/>
      <c r="T72" s="232"/>
      <c r="U72" s="244"/>
      <c r="V72" s="247"/>
      <c r="W72" s="232"/>
      <c r="X72" s="263"/>
      <c r="Y72" s="1902"/>
      <c r="Z72" s="1902"/>
      <c r="AA72" s="244"/>
      <c r="AB72" s="1912"/>
      <c r="AC72" s="1912"/>
    </row>
    <row r="73" spans="1:29" s="62" customFormat="1" x14ac:dyDescent="0.2">
      <c r="A73" s="2251"/>
      <c r="B73" s="236"/>
      <c r="C73" s="156"/>
      <c r="D73" s="234"/>
      <c r="E73" s="202"/>
      <c r="F73" s="170"/>
      <c r="G73" s="170"/>
      <c r="H73" s="202"/>
      <c r="I73" s="170"/>
      <c r="J73" s="170"/>
      <c r="K73" s="238"/>
      <c r="L73" s="170"/>
      <c r="M73" s="170"/>
      <c r="N73" s="170"/>
      <c r="O73" s="170"/>
      <c r="P73" s="170"/>
      <c r="Q73" s="202"/>
      <c r="R73" s="202"/>
      <c r="S73" s="168"/>
      <c r="T73" s="202"/>
      <c r="U73" s="244"/>
      <c r="V73" s="202"/>
      <c r="W73" s="202"/>
      <c r="X73" s="258"/>
      <c r="Y73" s="202"/>
      <c r="Z73" s="202"/>
      <c r="AA73" s="244"/>
      <c r="AB73" s="170"/>
      <c r="AC73" s="170"/>
    </row>
    <row r="74" spans="1:29" s="62" customFormat="1" x14ac:dyDescent="0.2">
      <c r="A74" s="2255" t="s">
        <v>2481</v>
      </c>
      <c r="B74" s="236"/>
      <c r="C74" s="156"/>
      <c r="D74" s="234"/>
      <c r="E74" s="202"/>
      <c r="F74" s="170"/>
      <c r="G74" s="170"/>
      <c r="H74" s="202"/>
      <c r="I74" s="170"/>
      <c r="J74" s="170"/>
      <c r="K74" s="238"/>
      <c r="L74" s="170"/>
      <c r="M74" s="170"/>
      <c r="N74" s="170"/>
      <c r="O74" s="170"/>
      <c r="P74" s="170"/>
      <c r="Q74" s="202"/>
      <c r="R74" s="202"/>
      <c r="S74" s="168"/>
      <c r="T74" s="202"/>
      <c r="U74" s="244"/>
      <c r="V74" s="168"/>
      <c r="W74" s="202"/>
      <c r="X74" s="170"/>
      <c r="Y74" s="202"/>
      <c r="Z74" s="202"/>
      <c r="AA74" s="244"/>
      <c r="AB74" s="170"/>
      <c r="AC74" s="170"/>
    </row>
    <row r="75" spans="1:29" s="62" customFormat="1" ht="30" x14ac:dyDescent="0.2">
      <c r="A75" s="3288" t="s">
        <v>2482</v>
      </c>
      <c r="B75" s="230" t="s">
        <v>2359</v>
      </c>
      <c r="C75" s="231" t="s">
        <v>2360</v>
      </c>
      <c r="D75" s="3290">
        <v>60000000</v>
      </c>
      <c r="E75" s="232" t="s">
        <v>124</v>
      </c>
      <c r="F75" s="1902" t="s">
        <v>2444</v>
      </c>
      <c r="G75" s="1902" t="s">
        <v>2445</v>
      </c>
      <c r="H75" s="1899" t="s">
        <v>179</v>
      </c>
      <c r="I75" s="1899" t="s">
        <v>179</v>
      </c>
      <c r="J75" s="1899" t="s">
        <v>179</v>
      </c>
      <c r="K75" s="1899" t="s">
        <v>179</v>
      </c>
      <c r="L75" s="1902" t="s">
        <v>2446</v>
      </c>
      <c r="M75" s="1902" t="s">
        <v>2122</v>
      </c>
      <c r="N75" s="1902" t="s">
        <v>2447</v>
      </c>
      <c r="O75" s="1902" t="s">
        <v>2448</v>
      </c>
      <c r="P75" s="1902" t="s">
        <v>2449</v>
      </c>
      <c r="Q75" s="1902" t="s">
        <v>2450</v>
      </c>
      <c r="R75" s="1902" t="s">
        <v>2384</v>
      </c>
      <c r="S75" s="1902" t="s">
        <v>179</v>
      </c>
      <c r="T75" s="232" t="s">
        <v>179</v>
      </c>
      <c r="U75" s="244">
        <v>30000000</v>
      </c>
      <c r="V75" s="1902" t="s">
        <v>2451</v>
      </c>
      <c r="W75" s="1902" t="s">
        <v>2408</v>
      </c>
      <c r="X75" s="1876" t="s">
        <v>2452</v>
      </c>
      <c r="Y75" s="1902" t="s">
        <v>2373</v>
      </c>
      <c r="Z75" s="1902" t="s">
        <v>2374</v>
      </c>
      <c r="AA75" s="244"/>
      <c r="AB75" s="1912" t="s">
        <v>2375</v>
      </c>
      <c r="AC75" s="1912" t="s">
        <v>2376</v>
      </c>
    </row>
    <row r="76" spans="1:29" s="62" customFormat="1" x14ac:dyDescent="0.2">
      <c r="A76" s="3289"/>
      <c r="B76" s="230"/>
      <c r="C76" s="166"/>
      <c r="D76" s="3292"/>
      <c r="E76" s="232"/>
      <c r="F76" s="255"/>
      <c r="G76" s="255"/>
      <c r="H76" s="246"/>
      <c r="I76" s="255"/>
      <c r="J76" s="1912"/>
      <c r="K76" s="256"/>
      <c r="L76" s="1912"/>
      <c r="M76" s="1912"/>
      <c r="N76" s="1912"/>
      <c r="O76" s="1912"/>
      <c r="P76" s="1912"/>
      <c r="Q76" s="232"/>
      <c r="R76" s="232"/>
      <c r="S76" s="247"/>
      <c r="T76" s="232"/>
      <c r="U76" s="244"/>
      <c r="V76" s="247"/>
      <c r="W76" s="232"/>
      <c r="X76" s="261"/>
      <c r="Y76" s="232"/>
      <c r="Z76" s="232"/>
      <c r="AA76" s="244"/>
      <c r="AB76" s="1912"/>
      <c r="AC76" s="1912"/>
    </row>
    <row r="77" spans="1:29" s="62" customFormat="1" x14ac:dyDescent="0.2">
      <c r="A77" s="2251"/>
      <c r="B77" s="236"/>
      <c r="C77" s="156"/>
      <c r="D77" s="3292"/>
      <c r="E77" s="202"/>
      <c r="F77" s="170"/>
      <c r="G77" s="239"/>
      <c r="H77" s="238"/>
      <c r="I77" s="239"/>
      <c r="J77" s="170"/>
      <c r="K77" s="2249"/>
      <c r="L77" s="170"/>
      <c r="M77" s="170"/>
      <c r="N77" s="170"/>
      <c r="O77" s="170"/>
      <c r="P77" s="170"/>
      <c r="Q77" s="202"/>
      <c r="R77" s="202"/>
      <c r="S77" s="168"/>
      <c r="T77" s="202"/>
      <c r="U77" s="259"/>
      <c r="V77" s="168"/>
      <c r="W77" s="202"/>
      <c r="X77" s="170"/>
      <c r="Y77" s="168"/>
      <c r="Z77" s="168"/>
      <c r="AA77" s="259"/>
      <c r="AB77" s="170"/>
      <c r="AC77" s="170"/>
    </row>
    <row r="78" spans="1:29" s="62" customFormat="1" ht="30" x14ac:dyDescent="0.2">
      <c r="A78" s="3288" t="s">
        <v>2483</v>
      </c>
      <c r="B78" s="230" t="s">
        <v>2359</v>
      </c>
      <c r="C78" s="231" t="s">
        <v>2360</v>
      </c>
      <c r="D78" s="3292"/>
      <c r="E78" s="232" t="s">
        <v>124</v>
      </c>
      <c r="F78" s="1902" t="s">
        <v>2444</v>
      </c>
      <c r="G78" s="1902" t="s">
        <v>2445</v>
      </c>
      <c r="H78" s="1899" t="s">
        <v>179</v>
      </c>
      <c r="I78" s="1899" t="s">
        <v>179</v>
      </c>
      <c r="J78" s="1899" t="s">
        <v>179</v>
      </c>
      <c r="K78" s="1899" t="s">
        <v>179</v>
      </c>
      <c r="L78" s="1902" t="s">
        <v>2446</v>
      </c>
      <c r="M78" s="1902" t="s">
        <v>2122</v>
      </c>
      <c r="N78" s="1902" t="s">
        <v>2447</v>
      </c>
      <c r="O78" s="1902" t="s">
        <v>2448</v>
      </c>
      <c r="P78" s="1902" t="s">
        <v>2449</v>
      </c>
      <c r="Q78" s="1902" t="s">
        <v>2450</v>
      </c>
      <c r="R78" s="1902" t="s">
        <v>2384</v>
      </c>
      <c r="S78" s="1902" t="s">
        <v>179</v>
      </c>
      <c r="T78" s="232" t="s">
        <v>179</v>
      </c>
      <c r="U78" s="244">
        <v>30000000</v>
      </c>
      <c r="V78" s="1902" t="s">
        <v>2451</v>
      </c>
      <c r="W78" s="1902" t="s">
        <v>2408</v>
      </c>
      <c r="X78" s="1876" t="s">
        <v>2452</v>
      </c>
      <c r="Y78" s="1902" t="s">
        <v>2373</v>
      </c>
      <c r="Z78" s="1902" t="s">
        <v>2374</v>
      </c>
      <c r="AA78" s="244"/>
      <c r="AB78" s="1912" t="s">
        <v>2375</v>
      </c>
      <c r="AC78" s="1912" t="s">
        <v>2376</v>
      </c>
    </row>
    <row r="79" spans="1:29" s="62" customFormat="1" x14ac:dyDescent="0.2">
      <c r="A79" s="3289"/>
      <c r="B79" s="230"/>
      <c r="C79" s="166"/>
      <c r="D79" s="3291"/>
      <c r="E79" s="232"/>
      <c r="F79" s="1912"/>
      <c r="G79" s="255"/>
      <c r="H79" s="246"/>
      <c r="I79" s="255"/>
      <c r="J79" s="1912"/>
      <c r="K79" s="256"/>
      <c r="L79" s="1912"/>
      <c r="M79" s="1912"/>
      <c r="N79" s="1912"/>
      <c r="O79" s="1912"/>
      <c r="P79" s="1912"/>
      <c r="Q79" s="232"/>
      <c r="R79" s="232"/>
      <c r="S79" s="247"/>
      <c r="T79" s="232"/>
      <c r="U79" s="244"/>
      <c r="V79" s="247"/>
      <c r="W79" s="232"/>
      <c r="X79" s="261"/>
      <c r="Y79" s="1902"/>
      <c r="Z79" s="1902"/>
      <c r="AA79" s="244"/>
      <c r="AB79" s="1912"/>
      <c r="AC79" s="1912"/>
    </row>
    <row r="80" spans="1:29" s="62" customFormat="1" x14ac:dyDescent="0.2">
      <c r="A80" s="2251"/>
      <c r="B80" s="236"/>
      <c r="C80" s="156"/>
      <c r="D80" s="234"/>
      <c r="E80" s="202"/>
      <c r="F80" s="170"/>
      <c r="G80" s="170"/>
      <c r="H80" s="202"/>
      <c r="I80" s="170"/>
      <c r="J80" s="170"/>
      <c r="K80" s="238"/>
      <c r="L80" s="170"/>
      <c r="M80" s="170"/>
      <c r="N80" s="170"/>
      <c r="O80" s="170"/>
      <c r="P80" s="170"/>
      <c r="Q80" s="202"/>
      <c r="R80" s="202"/>
      <c r="S80" s="168"/>
      <c r="T80" s="202"/>
      <c r="U80" s="244"/>
      <c r="V80" s="202"/>
      <c r="W80" s="202"/>
      <c r="X80" s="170"/>
      <c r="Y80" s="202"/>
      <c r="Z80" s="202"/>
      <c r="AA80" s="244"/>
      <c r="AB80" s="170"/>
      <c r="AC80" s="170"/>
    </row>
    <row r="81" spans="1:29" s="62" customFormat="1" x14ac:dyDescent="0.2">
      <c r="A81" s="2255" t="s">
        <v>2484</v>
      </c>
      <c r="B81" s="236"/>
      <c r="C81" s="163"/>
      <c r="D81" s="234"/>
      <c r="E81" s="202"/>
      <c r="F81" s="1898"/>
      <c r="G81" s="1898"/>
      <c r="H81" s="216"/>
      <c r="I81" s="1898"/>
      <c r="J81" s="1898"/>
      <c r="K81" s="2256"/>
      <c r="L81" s="1898"/>
      <c r="M81" s="1898"/>
      <c r="N81" s="1898"/>
      <c r="O81" s="1898"/>
      <c r="P81" s="1898"/>
      <c r="Q81" s="216"/>
      <c r="R81" s="216"/>
      <c r="S81" s="165"/>
      <c r="T81" s="202"/>
      <c r="U81" s="244"/>
      <c r="V81" s="216"/>
      <c r="W81" s="216"/>
      <c r="X81" s="258"/>
      <c r="Y81" s="216"/>
      <c r="Z81" s="216"/>
      <c r="AA81" s="244"/>
      <c r="AB81" s="170"/>
      <c r="AC81" s="170"/>
    </row>
    <row r="82" spans="1:29" s="62" customFormat="1" ht="30" x14ac:dyDescent="0.2">
      <c r="A82" s="3293" t="s">
        <v>2485</v>
      </c>
      <c r="B82" s="230" t="s">
        <v>2359</v>
      </c>
      <c r="C82" s="231" t="s">
        <v>2360</v>
      </c>
      <c r="D82" s="3290">
        <v>80000000</v>
      </c>
      <c r="E82" s="232" t="s">
        <v>124</v>
      </c>
      <c r="F82" s="1902" t="s">
        <v>2444</v>
      </c>
      <c r="G82" s="1902" t="s">
        <v>2445</v>
      </c>
      <c r="H82" s="1899" t="s">
        <v>179</v>
      </c>
      <c r="I82" s="1899" t="s">
        <v>179</v>
      </c>
      <c r="J82" s="1899" t="s">
        <v>179</v>
      </c>
      <c r="K82" s="1899" t="s">
        <v>179</v>
      </c>
      <c r="L82" s="1902" t="s">
        <v>2446</v>
      </c>
      <c r="M82" s="1902" t="s">
        <v>2122</v>
      </c>
      <c r="N82" s="1902" t="s">
        <v>2447</v>
      </c>
      <c r="O82" s="1902" t="s">
        <v>2448</v>
      </c>
      <c r="P82" s="1902" t="s">
        <v>2449</v>
      </c>
      <c r="Q82" s="1902" t="s">
        <v>2450</v>
      </c>
      <c r="R82" s="1902" t="s">
        <v>2384</v>
      </c>
      <c r="S82" s="1902" t="s">
        <v>179</v>
      </c>
      <c r="T82" s="232" t="s">
        <v>179</v>
      </c>
      <c r="U82" s="244">
        <v>10000000</v>
      </c>
      <c r="V82" s="1902" t="s">
        <v>2451</v>
      </c>
      <c r="W82" s="1902" t="s">
        <v>2408</v>
      </c>
      <c r="X82" s="1876" t="s">
        <v>2452</v>
      </c>
      <c r="Y82" s="1902" t="s">
        <v>2373</v>
      </c>
      <c r="Z82" s="1902" t="s">
        <v>2374</v>
      </c>
      <c r="AA82" s="244"/>
      <c r="AB82" s="1912" t="s">
        <v>2375</v>
      </c>
      <c r="AC82" s="1912" t="s">
        <v>2376</v>
      </c>
    </row>
    <row r="83" spans="1:29" s="62" customFormat="1" x14ac:dyDescent="0.2">
      <c r="A83" s="3294"/>
      <c r="B83" s="230"/>
      <c r="C83" s="166"/>
      <c r="D83" s="3292"/>
      <c r="E83" s="232"/>
      <c r="F83" s="1912"/>
      <c r="G83" s="255"/>
      <c r="H83" s="246"/>
      <c r="I83" s="255"/>
      <c r="J83" s="1912"/>
      <c r="K83" s="256"/>
      <c r="L83" s="1912"/>
      <c r="M83" s="1912"/>
      <c r="N83" s="1912"/>
      <c r="O83" s="1912"/>
      <c r="P83" s="1912"/>
      <c r="Q83" s="232"/>
      <c r="R83" s="232"/>
      <c r="S83" s="247"/>
      <c r="T83" s="232"/>
      <c r="U83" s="244"/>
      <c r="V83" s="247"/>
      <c r="W83" s="232"/>
      <c r="X83" s="261"/>
      <c r="Y83" s="232"/>
      <c r="Z83" s="232"/>
      <c r="AA83" s="244"/>
      <c r="AB83" s="1912"/>
      <c r="AC83" s="1912"/>
    </row>
    <row r="84" spans="1:29" s="62" customFormat="1" x14ac:dyDescent="0.2">
      <c r="A84" s="2251"/>
      <c r="B84" s="236"/>
      <c r="C84" s="156"/>
      <c r="D84" s="3292"/>
      <c r="E84" s="202"/>
      <c r="F84" s="170"/>
      <c r="G84" s="170"/>
      <c r="H84" s="202"/>
      <c r="I84" s="170"/>
      <c r="J84" s="170"/>
      <c r="K84" s="238"/>
      <c r="L84" s="170"/>
      <c r="M84" s="170"/>
      <c r="N84" s="170"/>
      <c r="O84" s="170"/>
      <c r="P84" s="170"/>
      <c r="Q84" s="202"/>
      <c r="R84" s="202"/>
      <c r="S84" s="168"/>
      <c r="T84" s="202"/>
      <c r="U84" s="244"/>
      <c r="V84" s="202"/>
      <c r="W84" s="202"/>
      <c r="X84" s="170"/>
      <c r="Y84" s="202"/>
      <c r="Z84" s="202"/>
      <c r="AA84" s="244"/>
      <c r="AB84" s="170"/>
      <c r="AC84" s="170"/>
    </row>
    <row r="85" spans="1:29" s="62" customFormat="1" ht="30" x14ac:dyDescent="0.2">
      <c r="A85" s="3288" t="s">
        <v>2486</v>
      </c>
      <c r="B85" s="230" t="s">
        <v>2359</v>
      </c>
      <c r="C85" s="231" t="s">
        <v>2360</v>
      </c>
      <c r="D85" s="3292"/>
      <c r="E85" s="232" t="s">
        <v>124</v>
      </c>
      <c r="F85" s="1902" t="s">
        <v>2444</v>
      </c>
      <c r="G85" s="1902" t="s">
        <v>2445</v>
      </c>
      <c r="H85" s="1899" t="s">
        <v>179</v>
      </c>
      <c r="I85" s="1899" t="s">
        <v>179</v>
      </c>
      <c r="J85" s="1899" t="s">
        <v>179</v>
      </c>
      <c r="K85" s="1899" t="s">
        <v>179</v>
      </c>
      <c r="L85" s="1902" t="s">
        <v>2446</v>
      </c>
      <c r="M85" s="1902" t="s">
        <v>2122</v>
      </c>
      <c r="N85" s="1902" t="s">
        <v>2447</v>
      </c>
      <c r="O85" s="1902" t="s">
        <v>2448</v>
      </c>
      <c r="P85" s="1902" t="s">
        <v>2449</v>
      </c>
      <c r="Q85" s="1902" t="s">
        <v>2450</v>
      </c>
      <c r="R85" s="1902" t="s">
        <v>2384</v>
      </c>
      <c r="S85" s="1902" t="s">
        <v>179</v>
      </c>
      <c r="T85" s="232" t="s">
        <v>179</v>
      </c>
      <c r="U85" s="244">
        <v>10000000</v>
      </c>
      <c r="V85" s="1902" t="s">
        <v>2451</v>
      </c>
      <c r="W85" s="1902" t="s">
        <v>2408</v>
      </c>
      <c r="X85" s="1876" t="s">
        <v>2452</v>
      </c>
      <c r="Y85" s="1902" t="s">
        <v>2373</v>
      </c>
      <c r="Z85" s="1902" t="s">
        <v>2374</v>
      </c>
      <c r="AA85" s="244"/>
      <c r="AB85" s="1912" t="s">
        <v>2375</v>
      </c>
      <c r="AC85" s="1912" t="s">
        <v>2376</v>
      </c>
    </row>
    <row r="86" spans="1:29" s="62" customFormat="1" x14ac:dyDescent="0.2">
      <c r="A86" s="3289"/>
      <c r="B86" s="230"/>
      <c r="C86" s="166"/>
      <c r="D86" s="3292"/>
      <c r="E86" s="232"/>
      <c r="F86" s="255"/>
      <c r="G86" s="255"/>
      <c r="H86" s="246"/>
      <c r="I86" s="255"/>
      <c r="J86" s="1912"/>
      <c r="K86" s="256"/>
      <c r="L86" s="1912"/>
      <c r="M86" s="1912"/>
      <c r="N86" s="1912"/>
      <c r="O86" s="1912"/>
      <c r="P86" s="1912"/>
      <c r="Q86" s="232"/>
      <c r="R86" s="232"/>
      <c r="S86" s="247"/>
      <c r="T86" s="232"/>
      <c r="U86" s="244"/>
      <c r="V86" s="247"/>
      <c r="W86" s="232"/>
      <c r="X86" s="261"/>
      <c r="Y86" s="232"/>
      <c r="Z86" s="232"/>
      <c r="AA86" s="244"/>
      <c r="AB86" s="1912"/>
      <c r="AC86" s="1912"/>
    </row>
    <row r="87" spans="1:29" s="62" customFormat="1" x14ac:dyDescent="0.2">
      <c r="A87" s="2251"/>
      <c r="B87" s="236"/>
      <c r="C87" s="156"/>
      <c r="D87" s="3292"/>
      <c r="E87" s="202"/>
      <c r="F87" s="170"/>
      <c r="G87" s="239"/>
      <c r="H87" s="238"/>
      <c r="I87" s="239"/>
      <c r="J87" s="170"/>
      <c r="K87" s="2249"/>
      <c r="L87" s="170"/>
      <c r="M87" s="170"/>
      <c r="N87" s="170"/>
      <c r="O87" s="170"/>
      <c r="P87" s="170"/>
      <c r="Q87" s="202"/>
      <c r="R87" s="202"/>
      <c r="S87" s="168"/>
      <c r="T87" s="202"/>
      <c r="U87" s="259"/>
      <c r="V87" s="168"/>
      <c r="W87" s="202"/>
      <c r="X87" s="170"/>
      <c r="Y87" s="168"/>
      <c r="Z87" s="168"/>
      <c r="AA87" s="259"/>
      <c r="AB87" s="170"/>
      <c r="AC87" s="170"/>
    </row>
    <row r="88" spans="1:29" s="62" customFormat="1" ht="30" x14ac:dyDescent="0.2">
      <c r="A88" s="3288" t="s">
        <v>2487</v>
      </c>
      <c r="B88" s="230" t="s">
        <v>2359</v>
      </c>
      <c r="C88" s="231" t="s">
        <v>2360</v>
      </c>
      <c r="D88" s="3292"/>
      <c r="E88" s="232" t="s">
        <v>124</v>
      </c>
      <c r="F88" s="1902" t="s">
        <v>2444</v>
      </c>
      <c r="G88" s="1902" t="s">
        <v>2445</v>
      </c>
      <c r="H88" s="1899" t="s">
        <v>179</v>
      </c>
      <c r="I88" s="1899" t="s">
        <v>179</v>
      </c>
      <c r="J88" s="1899" t="s">
        <v>179</v>
      </c>
      <c r="K88" s="1899" t="s">
        <v>179</v>
      </c>
      <c r="L88" s="1902" t="s">
        <v>2446</v>
      </c>
      <c r="M88" s="1902" t="s">
        <v>2122</v>
      </c>
      <c r="N88" s="1902" t="s">
        <v>2447</v>
      </c>
      <c r="O88" s="1902" t="s">
        <v>2448</v>
      </c>
      <c r="P88" s="1902" t="s">
        <v>2449</v>
      </c>
      <c r="Q88" s="1902" t="s">
        <v>2450</v>
      </c>
      <c r="R88" s="1902" t="s">
        <v>2384</v>
      </c>
      <c r="S88" s="1902" t="s">
        <v>179</v>
      </c>
      <c r="T88" s="232" t="s">
        <v>179</v>
      </c>
      <c r="U88" s="244">
        <v>10000000</v>
      </c>
      <c r="V88" s="1902" t="s">
        <v>2451</v>
      </c>
      <c r="W88" s="1902" t="s">
        <v>2408</v>
      </c>
      <c r="X88" s="1876" t="s">
        <v>2452</v>
      </c>
      <c r="Y88" s="1902" t="s">
        <v>2373</v>
      </c>
      <c r="Z88" s="1902" t="s">
        <v>2374</v>
      </c>
      <c r="AA88" s="244"/>
      <c r="AB88" s="1912" t="s">
        <v>2375</v>
      </c>
      <c r="AC88" s="1912" t="s">
        <v>2376</v>
      </c>
    </row>
    <row r="89" spans="1:29" s="62" customFormat="1" x14ac:dyDescent="0.2">
      <c r="A89" s="3289"/>
      <c r="B89" s="230"/>
      <c r="C89" s="166"/>
      <c r="D89" s="3292"/>
      <c r="E89" s="232"/>
      <c r="F89" s="1912"/>
      <c r="G89" s="255"/>
      <c r="H89" s="246"/>
      <c r="I89" s="255"/>
      <c r="J89" s="1912"/>
      <c r="K89" s="256"/>
      <c r="L89" s="1912"/>
      <c r="M89" s="1912"/>
      <c r="N89" s="1912"/>
      <c r="O89" s="1912"/>
      <c r="P89" s="1912"/>
      <c r="Q89" s="232"/>
      <c r="R89" s="232"/>
      <c r="S89" s="247"/>
      <c r="T89" s="232"/>
      <c r="U89" s="244"/>
      <c r="V89" s="247"/>
      <c r="W89" s="232"/>
      <c r="X89" s="261"/>
      <c r="Y89" s="1902"/>
      <c r="Z89" s="1902"/>
      <c r="AA89" s="244"/>
      <c r="AB89" s="1912"/>
      <c r="AC89" s="1912"/>
    </row>
    <row r="90" spans="1:29" s="62" customFormat="1" x14ac:dyDescent="0.2">
      <c r="A90" s="2251"/>
      <c r="B90" s="236"/>
      <c r="C90" s="156"/>
      <c r="D90" s="3292"/>
      <c r="E90" s="202"/>
      <c r="F90" s="170"/>
      <c r="G90" s="170"/>
      <c r="H90" s="202"/>
      <c r="I90" s="170"/>
      <c r="J90" s="170"/>
      <c r="K90" s="238"/>
      <c r="L90" s="170"/>
      <c r="M90" s="170"/>
      <c r="N90" s="170"/>
      <c r="O90" s="170"/>
      <c r="P90" s="170"/>
      <c r="Q90" s="202"/>
      <c r="R90" s="202"/>
      <c r="S90" s="168"/>
      <c r="T90" s="202"/>
      <c r="U90" s="244"/>
      <c r="V90" s="168"/>
      <c r="W90" s="202"/>
      <c r="X90" s="170"/>
      <c r="Y90" s="202"/>
      <c r="Z90" s="202"/>
      <c r="AA90" s="244"/>
      <c r="AB90" s="170"/>
      <c r="AC90" s="170"/>
    </row>
    <row r="91" spans="1:29" s="62" customFormat="1" ht="30" x14ac:dyDescent="0.2">
      <c r="A91" s="3288" t="s">
        <v>2488</v>
      </c>
      <c r="B91" s="230" t="s">
        <v>2359</v>
      </c>
      <c r="C91" s="231" t="s">
        <v>2360</v>
      </c>
      <c r="D91" s="3292"/>
      <c r="E91" s="232" t="s">
        <v>124</v>
      </c>
      <c r="F91" s="1902" t="s">
        <v>2444</v>
      </c>
      <c r="G91" s="1902" t="s">
        <v>2445</v>
      </c>
      <c r="H91" s="1899" t="s">
        <v>179</v>
      </c>
      <c r="I91" s="1899" t="s">
        <v>179</v>
      </c>
      <c r="J91" s="1899" t="s">
        <v>179</v>
      </c>
      <c r="K91" s="1899" t="s">
        <v>179</v>
      </c>
      <c r="L91" s="1902" t="s">
        <v>2446</v>
      </c>
      <c r="M91" s="1902" t="s">
        <v>2122</v>
      </c>
      <c r="N91" s="1902" t="s">
        <v>2447</v>
      </c>
      <c r="O91" s="1902" t="s">
        <v>2448</v>
      </c>
      <c r="P91" s="1902" t="s">
        <v>2449</v>
      </c>
      <c r="Q91" s="1902" t="s">
        <v>2450</v>
      </c>
      <c r="R91" s="1902" t="s">
        <v>2384</v>
      </c>
      <c r="S91" s="1902" t="s">
        <v>179</v>
      </c>
      <c r="T91" s="232" t="s">
        <v>179</v>
      </c>
      <c r="U91" s="244">
        <v>10000000</v>
      </c>
      <c r="V91" s="1902" t="s">
        <v>2451</v>
      </c>
      <c r="W91" s="1902" t="s">
        <v>2408</v>
      </c>
      <c r="X91" s="1876" t="s">
        <v>2452</v>
      </c>
      <c r="Y91" s="1902" t="s">
        <v>2373</v>
      </c>
      <c r="Z91" s="1902" t="s">
        <v>2374</v>
      </c>
      <c r="AA91" s="244"/>
      <c r="AB91" s="1912" t="s">
        <v>2375</v>
      </c>
      <c r="AC91" s="1912" t="s">
        <v>2376</v>
      </c>
    </row>
    <row r="92" spans="1:29" s="62" customFormat="1" x14ac:dyDescent="0.2">
      <c r="A92" s="3289"/>
      <c r="B92" s="230"/>
      <c r="C92" s="166"/>
      <c r="D92" s="3292"/>
      <c r="E92" s="232"/>
      <c r="F92" s="1912"/>
      <c r="G92" s="255"/>
      <c r="H92" s="246"/>
      <c r="I92" s="255"/>
      <c r="J92" s="1912"/>
      <c r="K92" s="256"/>
      <c r="L92" s="1912"/>
      <c r="M92" s="1912"/>
      <c r="N92" s="1912"/>
      <c r="O92" s="1912"/>
      <c r="P92" s="1912"/>
      <c r="Q92" s="232"/>
      <c r="R92" s="232"/>
      <c r="S92" s="247"/>
      <c r="T92" s="232"/>
      <c r="U92" s="244"/>
      <c r="V92" s="247"/>
      <c r="W92" s="232"/>
      <c r="X92" s="261"/>
      <c r="Y92" s="232"/>
      <c r="Z92" s="232"/>
      <c r="AA92" s="244"/>
      <c r="AB92" s="1912"/>
      <c r="AC92" s="1912"/>
    </row>
    <row r="93" spans="1:29" s="62" customFormat="1" x14ac:dyDescent="0.2">
      <c r="A93" s="2251"/>
      <c r="B93" s="236"/>
      <c r="C93" s="156"/>
      <c r="D93" s="3292"/>
      <c r="E93" s="202"/>
      <c r="F93" s="170"/>
      <c r="G93" s="170"/>
      <c r="H93" s="202"/>
      <c r="I93" s="170"/>
      <c r="J93" s="170"/>
      <c r="K93" s="238"/>
      <c r="L93" s="170"/>
      <c r="M93" s="170"/>
      <c r="N93" s="170"/>
      <c r="O93" s="170"/>
      <c r="P93" s="170"/>
      <c r="Q93" s="202"/>
      <c r="R93" s="202"/>
      <c r="S93" s="168"/>
      <c r="T93" s="202"/>
      <c r="U93" s="259"/>
      <c r="V93" s="202"/>
      <c r="W93" s="202"/>
      <c r="X93" s="170"/>
      <c r="Y93" s="202"/>
      <c r="Z93" s="202"/>
      <c r="AA93" s="259"/>
      <c r="AB93" s="170"/>
      <c r="AC93" s="170"/>
    </row>
    <row r="94" spans="1:29" s="62" customFormat="1" ht="30" x14ac:dyDescent="0.2">
      <c r="A94" s="3288" t="s">
        <v>2489</v>
      </c>
      <c r="B94" s="230" t="s">
        <v>2359</v>
      </c>
      <c r="C94" s="231" t="s">
        <v>2360</v>
      </c>
      <c r="D94" s="3292"/>
      <c r="E94" s="232" t="s">
        <v>124</v>
      </c>
      <c r="F94" s="1902" t="s">
        <v>2444</v>
      </c>
      <c r="G94" s="1902" t="s">
        <v>2445</v>
      </c>
      <c r="H94" s="1899" t="s">
        <v>179</v>
      </c>
      <c r="I94" s="1899" t="s">
        <v>179</v>
      </c>
      <c r="J94" s="1899" t="s">
        <v>179</v>
      </c>
      <c r="K94" s="1899" t="s">
        <v>179</v>
      </c>
      <c r="L94" s="1902" t="s">
        <v>2446</v>
      </c>
      <c r="M94" s="1902" t="s">
        <v>2122</v>
      </c>
      <c r="N94" s="1902" t="s">
        <v>2447</v>
      </c>
      <c r="O94" s="1902" t="s">
        <v>2448</v>
      </c>
      <c r="P94" s="1902" t="s">
        <v>2449</v>
      </c>
      <c r="Q94" s="1902" t="s">
        <v>2450</v>
      </c>
      <c r="R94" s="1902" t="s">
        <v>2384</v>
      </c>
      <c r="S94" s="1902" t="s">
        <v>179</v>
      </c>
      <c r="T94" s="232" t="s">
        <v>179</v>
      </c>
      <c r="U94" s="244">
        <v>10000000</v>
      </c>
      <c r="V94" s="1902" t="s">
        <v>2451</v>
      </c>
      <c r="W94" s="1902" t="s">
        <v>2408</v>
      </c>
      <c r="X94" s="1876" t="s">
        <v>2452</v>
      </c>
      <c r="Y94" s="1902" t="s">
        <v>2373</v>
      </c>
      <c r="Z94" s="1902" t="s">
        <v>2374</v>
      </c>
      <c r="AA94" s="244"/>
      <c r="AB94" s="1912" t="s">
        <v>2375</v>
      </c>
      <c r="AC94" s="1912" t="s">
        <v>2376</v>
      </c>
    </row>
    <row r="95" spans="1:29" s="62" customFormat="1" x14ac:dyDescent="0.2">
      <c r="A95" s="3289"/>
      <c r="B95" s="230"/>
      <c r="C95" s="166"/>
      <c r="D95" s="3292"/>
      <c r="E95" s="232"/>
      <c r="F95" s="255"/>
      <c r="G95" s="255"/>
      <c r="H95" s="246"/>
      <c r="I95" s="255"/>
      <c r="J95" s="1912"/>
      <c r="K95" s="256"/>
      <c r="L95" s="1912"/>
      <c r="M95" s="1912"/>
      <c r="N95" s="1912"/>
      <c r="O95" s="1912"/>
      <c r="P95" s="1912"/>
      <c r="Q95" s="232"/>
      <c r="R95" s="232"/>
      <c r="S95" s="247"/>
      <c r="T95" s="232"/>
      <c r="U95" s="244"/>
      <c r="V95" s="247"/>
      <c r="W95" s="232"/>
      <c r="X95" s="261"/>
      <c r="Y95" s="232"/>
      <c r="Z95" s="232"/>
      <c r="AA95" s="244"/>
      <c r="AB95" s="1912"/>
      <c r="AC95" s="1912"/>
    </row>
    <row r="96" spans="1:29" s="62" customFormat="1" x14ac:dyDescent="0.2">
      <c r="A96" s="2251"/>
      <c r="B96" s="236"/>
      <c r="C96" s="156"/>
      <c r="D96" s="3292"/>
      <c r="E96" s="202"/>
      <c r="F96" s="170"/>
      <c r="G96" s="239"/>
      <c r="H96" s="238"/>
      <c r="I96" s="239"/>
      <c r="J96" s="170"/>
      <c r="K96" s="2249"/>
      <c r="L96" s="170"/>
      <c r="M96" s="170"/>
      <c r="N96" s="170"/>
      <c r="O96" s="170"/>
      <c r="P96" s="170"/>
      <c r="Q96" s="202"/>
      <c r="R96" s="202"/>
      <c r="S96" s="168"/>
      <c r="T96" s="202"/>
      <c r="U96" s="259"/>
      <c r="V96" s="202"/>
      <c r="W96" s="202"/>
      <c r="X96" s="170"/>
      <c r="Y96" s="168"/>
      <c r="Z96" s="168"/>
      <c r="AA96" s="259"/>
      <c r="AB96" s="170"/>
      <c r="AC96" s="170"/>
    </row>
    <row r="97" spans="1:29" s="62" customFormat="1" ht="30" x14ac:dyDescent="0.2">
      <c r="A97" s="3288" t="s">
        <v>2490</v>
      </c>
      <c r="B97" s="230" t="s">
        <v>2359</v>
      </c>
      <c r="C97" s="231" t="s">
        <v>2360</v>
      </c>
      <c r="D97" s="3292"/>
      <c r="E97" s="232" t="s">
        <v>124</v>
      </c>
      <c r="F97" s="1902" t="s">
        <v>2444</v>
      </c>
      <c r="G97" s="1902" t="s">
        <v>2445</v>
      </c>
      <c r="H97" s="1899" t="s">
        <v>179</v>
      </c>
      <c r="I97" s="1899" t="s">
        <v>179</v>
      </c>
      <c r="J97" s="1899" t="s">
        <v>179</v>
      </c>
      <c r="K97" s="1899" t="s">
        <v>179</v>
      </c>
      <c r="L97" s="1902" t="s">
        <v>2446</v>
      </c>
      <c r="M97" s="1902" t="s">
        <v>2122</v>
      </c>
      <c r="N97" s="1902" t="s">
        <v>2447</v>
      </c>
      <c r="O97" s="1902" t="s">
        <v>2448</v>
      </c>
      <c r="P97" s="1902" t="s">
        <v>2449</v>
      </c>
      <c r="Q97" s="1902" t="s">
        <v>2450</v>
      </c>
      <c r="R97" s="1902" t="s">
        <v>2384</v>
      </c>
      <c r="S97" s="1902" t="s">
        <v>179</v>
      </c>
      <c r="T97" s="232" t="s">
        <v>179</v>
      </c>
      <c r="U97" s="244">
        <v>10000000</v>
      </c>
      <c r="V97" s="1902" t="s">
        <v>2451</v>
      </c>
      <c r="W97" s="1902" t="s">
        <v>2408</v>
      </c>
      <c r="X97" s="1876" t="s">
        <v>2452</v>
      </c>
      <c r="Y97" s="1902" t="s">
        <v>2373</v>
      </c>
      <c r="Z97" s="1902" t="s">
        <v>2374</v>
      </c>
      <c r="AA97" s="244"/>
      <c r="AB97" s="1912" t="s">
        <v>2375</v>
      </c>
      <c r="AC97" s="1912" t="s">
        <v>2376</v>
      </c>
    </row>
    <row r="98" spans="1:29" s="62" customFormat="1" x14ac:dyDescent="0.2">
      <c r="A98" s="3289"/>
      <c r="B98" s="230"/>
      <c r="C98" s="166"/>
      <c r="D98" s="3292"/>
      <c r="E98" s="232"/>
      <c r="F98" s="1912"/>
      <c r="G98" s="255"/>
      <c r="H98" s="246"/>
      <c r="I98" s="255"/>
      <c r="J98" s="1912"/>
      <c r="K98" s="256"/>
      <c r="L98" s="1912"/>
      <c r="M98" s="1912"/>
      <c r="N98" s="1912"/>
      <c r="O98" s="1912"/>
      <c r="P98" s="1912"/>
      <c r="Q98" s="232"/>
      <c r="R98" s="232"/>
      <c r="S98" s="247"/>
      <c r="T98" s="232"/>
      <c r="U98" s="244"/>
      <c r="V98" s="247"/>
      <c r="W98" s="232"/>
      <c r="X98" s="261"/>
      <c r="Y98" s="1902"/>
      <c r="Z98" s="1902"/>
      <c r="AA98" s="244"/>
      <c r="AB98" s="1912"/>
      <c r="AC98" s="1912"/>
    </row>
    <row r="99" spans="1:29" s="62" customFormat="1" x14ac:dyDescent="0.2">
      <c r="A99" s="2251"/>
      <c r="B99" s="236"/>
      <c r="C99" s="156"/>
      <c r="D99" s="3292"/>
      <c r="E99" s="202"/>
      <c r="F99" s="170"/>
      <c r="G99" s="170"/>
      <c r="H99" s="202"/>
      <c r="I99" s="170"/>
      <c r="J99" s="170"/>
      <c r="K99" s="238"/>
      <c r="L99" s="170"/>
      <c r="M99" s="170"/>
      <c r="N99" s="170"/>
      <c r="O99" s="170"/>
      <c r="P99" s="170"/>
      <c r="Q99" s="202"/>
      <c r="R99" s="202"/>
      <c r="S99" s="168"/>
      <c r="T99" s="202"/>
      <c r="U99" s="244"/>
      <c r="V99" s="168"/>
      <c r="W99" s="202"/>
      <c r="X99" s="170"/>
      <c r="Y99" s="202"/>
      <c r="Z99" s="202"/>
      <c r="AA99" s="244"/>
      <c r="AB99" s="170"/>
      <c r="AC99" s="170"/>
    </row>
    <row r="100" spans="1:29" s="62" customFormat="1" ht="30" x14ac:dyDescent="0.2">
      <c r="A100" s="3288" t="s">
        <v>2491</v>
      </c>
      <c r="B100" s="230" t="s">
        <v>2359</v>
      </c>
      <c r="C100" s="231" t="s">
        <v>2360</v>
      </c>
      <c r="D100" s="3292"/>
      <c r="E100" s="232" t="s">
        <v>124</v>
      </c>
      <c r="F100" s="1902" t="s">
        <v>2444</v>
      </c>
      <c r="G100" s="1902" t="s">
        <v>2445</v>
      </c>
      <c r="H100" s="1899" t="s">
        <v>179</v>
      </c>
      <c r="I100" s="1899" t="s">
        <v>179</v>
      </c>
      <c r="J100" s="1899" t="s">
        <v>179</v>
      </c>
      <c r="K100" s="1899" t="s">
        <v>179</v>
      </c>
      <c r="L100" s="1902" t="s">
        <v>2446</v>
      </c>
      <c r="M100" s="1902" t="s">
        <v>2122</v>
      </c>
      <c r="N100" s="1902" t="s">
        <v>2447</v>
      </c>
      <c r="O100" s="1902" t="s">
        <v>2448</v>
      </c>
      <c r="P100" s="1902" t="s">
        <v>2449</v>
      </c>
      <c r="Q100" s="1902" t="s">
        <v>2450</v>
      </c>
      <c r="R100" s="1902" t="s">
        <v>2384</v>
      </c>
      <c r="S100" s="1902" t="s">
        <v>179</v>
      </c>
      <c r="T100" s="232" t="s">
        <v>179</v>
      </c>
      <c r="U100" s="244">
        <v>10000000</v>
      </c>
      <c r="V100" s="1902" t="s">
        <v>2451</v>
      </c>
      <c r="W100" s="1902" t="s">
        <v>2408</v>
      </c>
      <c r="X100" s="1876" t="s">
        <v>2452</v>
      </c>
      <c r="Y100" s="1902" t="s">
        <v>2373</v>
      </c>
      <c r="Z100" s="1902" t="s">
        <v>2374</v>
      </c>
      <c r="AA100" s="244"/>
      <c r="AB100" s="1912" t="s">
        <v>2375</v>
      </c>
      <c r="AC100" s="1912" t="s">
        <v>2376</v>
      </c>
    </row>
    <row r="101" spans="1:29" s="62" customFormat="1" x14ac:dyDescent="0.2">
      <c r="A101" s="3289"/>
      <c r="B101" s="230"/>
      <c r="C101" s="166"/>
      <c r="D101" s="3292"/>
      <c r="E101" s="232"/>
      <c r="F101" s="1912"/>
      <c r="G101" s="255"/>
      <c r="H101" s="246"/>
      <c r="I101" s="255"/>
      <c r="J101" s="1912"/>
      <c r="K101" s="256"/>
      <c r="L101" s="1912"/>
      <c r="M101" s="1912"/>
      <c r="N101" s="1912"/>
      <c r="O101" s="1912"/>
      <c r="P101" s="1912"/>
      <c r="Q101" s="232"/>
      <c r="R101" s="232"/>
      <c r="S101" s="247"/>
      <c r="T101" s="232"/>
      <c r="U101" s="244"/>
      <c r="V101" s="247"/>
      <c r="W101" s="232"/>
      <c r="X101" s="261"/>
      <c r="Y101" s="232"/>
      <c r="Z101" s="232"/>
      <c r="AA101" s="244"/>
      <c r="AB101" s="1912"/>
      <c r="AC101" s="1912"/>
    </row>
    <row r="102" spans="1:29" s="62" customFormat="1" x14ac:dyDescent="0.2">
      <c r="A102" s="2251"/>
      <c r="B102" s="236"/>
      <c r="C102" s="156"/>
      <c r="D102" s="3292"/>
      <c r="E102" s="202"/>
      <c r="F102" s="170"/>
      <c r="G102" s="170"/>
      <c r="H102" s="202"/>
      <c r="I102" s="170"/>
      <c r="J102" s="170"/>
      <c r="K102" s="238"/>
      <c r="L102" s="170"/>
      <c r="M102" s="170"/>
      <c r="N102" s="170"/>
      <c r="O102" s="170"/>
      <c r="P102" s="170"/>
      <c r="Q102" s="202"/>
      <c r="R102" s="202"/>
      <c r="S102" s="168"/>
      <c r="T102" s="202"/>
      <c r="U102" s="244"/>
      <c r="V102" s="168"/>
      <c r="W102" s="202"/>
      <c r="X102" s="170"/>
      <c r="Y102" s="202"/>
      <c r="Z102" s="202"/>
      <c r="AA102" s="244"/>
      <c r="AB102" s="170"/>
      <c r="AC102" s="170"/>
    </row>
    <row r="103" spans="1:29" s="62" customFormat="1" ht="30" x14ac:dyDescent="0.2">
      <c r="A103" s="3288" t="s">
        <v>2492</v>
      </c>
      <c r="B103" s="230" t="s">
        <v>2359</v>
      </c>
      <c r="C103" s="231" t="s">
        <v>2360</v>
      </c>
      <c r="D103" s="3292"/>
      <c r="E103" s="232" t="s">
        <v>124</v>
      </c>
      <c r="F103" s="1902" t="s">
        <v>2444</v>
      </c>
      <c r="G103" s="1902" t="s">
        <v>2445</v>
      </c>
      <c r="H103" s="1899" t="s">
        <v>179</v>
      </c>
      <c r="I103" s="1899" t="s">
        <v>179</v>
      </c>
      <c r="J103" s="1899" t="s">
        <v>179</v>
      </c>
      <c r="K103" s="1899" t="s">
        <v>179</v>
      </c>
      <c r="L103" s="1902" t="s">
        <v>2446</v>
      </c>
      <c r="M103" s="1902" t="s">
        <v>2122</v>
      </c>
      <c r="N103" s="1902" t="s">
        <v>2447</v>
      </c>
      <c r="O103" s="1902" t="s">
        <v>2448</v>
      </c>
      <c r="P103" s="1902" t="s">
        <v>2449</v>
      </c>
      <c r="Q103" s="1902" t="s">
        <v>2450</v>
      </c>
      <c r="R103" s="1902" t="s">
        <v>2384</v>
      </c>
      <c r="S103" s="1902" t="s">
        <v>179</v>
      </c>
      <c r="T103" s="232" t="s">
        <v>179</v>
      </c>
      <c r="U103" s="244">
        <v>10000000</v>
      </c>
      <c r="V103" s="1902" t="s">
        <v>2451</v>
      </c>
      <c r="W103" s="1902" t="s">
        <v>2408</v>
      </c>
      <c r="X103" s="1876" t="s">
        <v>2452</v>
      </c>
      <c r="Y103" s="1902" t="s">
        <v>2373</v>
      </c>
      <c r="Z103" s="1902" t="s">
        <v>2374</v>
      </c>
      <c r="AA103" s="244"/>
      <c r="AB103" s="1912" t="s">
        <v>2375</v>
      </c>
      <c r="AC103" s="1912" t="s">
        <v>2376</v>
      </c>
    </row>
    <row r="104" spans="1:29" s="62" customFormat="1" x14ac:dyDescent="0.2">
      <c r="A104" s="3289"/>
      <c r="B104" s="230"/>
      <c r="C104" s="166"/>
      <c r="D104" s="3291"/>
      <c r="E104" s="232"/>
      <c r="F104" s="1912"/>
      <c r="G104" s="255"/>
      <c r="H104" s="246"/>
      <c r="I104" s="255"/>
      <c r="J104" s="1912"/>
      <c r="K104" s="256"/>
      <c r="L104" s="1912"/>
      <c r="M104" s="1912"/>
      <c r="N104" s="1912"/>
      <c r="O104" s="1912"/>
      <c r="P104" s="1912"/>
      <c r="Q104" s="232"/>
      <c r="R104" s="232"/>
      <c r="S104" s="247"/>
      <c r="T104" s="232"/>
      <c r="U104" s="234"/>
      <c r="V104" s="247"/>
      <c r="W104" s="232"/>
      <c r="X104" s="261"/>
      <c r="Y104" s="261"/>
      <c r="Z104" s="261"/>
      <c r="AA104" s="261"/>
      <c r="AB104" s="1912"/>
      <c r="AC104" s="1912"/>
    </row>
    <row r="105" spans="1:29" s="62" customFormat="1" x14ac:dyDescent="0.2">
      <c r="A105" s="2251"/>
      <c r="B105" s="230"/>
      <c r="C105" s="194"/>
      <c r="D105" s="2257"/>
      <c r="E105" s="1901"/>
      <c r="F105" s="1870"/>
      <c r="G105" s="1826"/>
      <c r="H105" s="2258"/>
      <c r="I105" s="1826"/>
      <c r="J105" s="1870"/>
      <c r="K105" s="2259"/>
      <c r="L105" s="1870"/>
      <c r="M105" s="1870"/>
      <c r="N105" s="1870"/>
      <c r="O105" s="1870"/>
      <c r="P105" s="1870"/>
      <c r="Q105" s="1901"/>
      <c r="R105" s="1901"/>
      <c r="S105" s="2253"/>
      <c r="T105" s="1901"/>
      <c r="U105" s="1765"/>
      <c r="V105" s="2253"/>
      <c r="W105" s="1901"/>
      <c r="X105" s="263"/>
      <c r="Y105" s="263"/>
      <c r="Z105" s="263"/>
      <c r="AA105" s="263"/>
      <c r="AB105" s="1870"/>
      <c r="AC105" s="1870"/>
    </row>
    <row r="106" spans="1:29" s="62" customFormat="1" x14ac:dyDescent="0.2">
      <c r="A106" s="2260" t="s">
        <v>2493</v>
      </c>
      <c r="B106" s="230"/>
      <c r="C106" s="194"/>
      <c r="D106" s="2257"/>
      <c r="E106" s="1901"/>
      <c r="F106" s="1870"/>
      <c r="G106" s="1826"/>
      <c r="H106" s="2258"/>
      <c r="I106" s="1826"/>
      <c r="J106" s="1870"/>
      <c r="K106" s="2259"/>
      <c r="L106" s="1870"/>
      <c r="M106" s="1870"/>
      <c r="N106" s="1870"/>
      <c r="O106" s="1870"/>
      <c r="P106" s="1870"/>
      <c r="Q106" s="1901"/>
      <c r="R106" s="1901"/>
      <c r="S106" s="2253"/>
      <c r="T106" s="1901"/>
      <c r="U106" s="1765"/>
      <c r="V106" s="2253"/>
      <c r="W106" s="1901"/>
      <c r="X106" s="263"/>
      <c r="Y106" s="263"/>
      <c r="Z106" s="263"/>
      <c r="AA106" s="263"/>
      <c r="AB106" s="1870"/>
      <c r="AC106" s="1870"/>
    </row>
    <row r="107" spans="1:29" s="62" customFormat="1" ht="30" x14ac:dyDescent="0.2">
      <c r="A107" s="3288" t="s">
        <v>2494</v>
      </c>
      <c r="B107" s="230" t="s">
        <v>2359</v>
      </c>
      <c r="C107" s="230" t="s">
        <v>2360</v>
      </c>
      <c r="D107" s="3290">
        <v>70000000</v>
      </c>
      <c r="E107" s="232" t="s">
        <v>124</v>
      </c>
      <c r="F107" s="1902" t="s">
        <v>2444</v>
      </c>
      <c r="G107" s="1902" t="s">
        <v>2445</v>
      </c>
      <c r="H107" s="1899" t="s">
        <v>179</v>
      </c>
      <c r="I107" s="1899" t="s">
        <v>179</v>
      </c>
      <c r="J107" s="1899" t="s">
        <v>179</v>
      </c>
      <c r="K107" s="1899" t="s">
        <v>179</v>
      </c>
      <c r="L107" s="1902" t="s">
        <v>2446</v>
      </c>
      <c r="M107" s="1902" t="s">
        <v>2122</v>
      </c>
      <c r="N107" s="1902" t="s">
        <v>2447</v>
      </c>
      <c r="O107" s="1902" t="s">
        <v>2448</v>
      </c>
      <c r="P107" s="1902" t="s">
        <v>2449</v>
      </c>
      <c r="Q107" s="1902" t="s">
        <v>2450</v>
      </c>
      <c r="R107" s="1902" t="s">
        <v>2384</v>
      </c>
      <c r="S107" s="1902" t="s">
        <v>179</v>
      </c>
      <c r="T107" s="232" t="s">
        <v>179</v>
      </c>
      <c r="U107" s="244">
        <v>23333333</v>
      </c>
      <c r="V107" s="1902" t="s">
        <v>2451</v>
      </c>
      <c r="W107" s="1902" t="s">
        <v>2408</v>
      </c>
      <c r="X107" s="1876" t="s">
        <v>2452</v>
      </c>
      <c r="Y107" s="1902" t="s">
        <v>2373</v>
      </c>
      <c r="Z107" s="1902" t="s">
        <v>2374</v>
      </c>
      <c r="AA107" s="244"/>
      <c r="AB107" s="1912" t="s">
        <v>2375</v>
      </c>
      <c r="AC107" s="1912" t="s">
        <v>2376</v>
      </c>
    </row>
    <row r="108" spans="1:29" s="62" customFormat="1" x14ac:dyDescent="0.2">
      <c r="A108" s="3289"/>
      <c r="B108" s="230"/>
      <c r="C108" s="166"/>
      <c r="D108" s="3292"/>
      <c r="E108" s="232"/>
      <c r="F108" s="1912"/>
      <c r="G108" s="255"/>
      <c r="H108" s="246"/>
      <c r="I108" s="255"/>
      <c r="J108" s="1912"/>
      <c r="K108" s="256"/>
      <c r="L108" s="1912"/>
      <c r="M108" s="1912"/>
      <c r="N108" s="1912"/>
      <c r="O108" s="1912"/>
      <c r="P108" s="1912"/>
      <c r="Q108" s="232"/>
      <c r="R108" s="232"/>
      <c r="S108" s="247"/>
      <c r="T108" s="232"/>
      <c r="U108" s="244"/>
      <c r="V108" s="247"/>
      <c r="W108" s="232"/>
      <c r="X108" s="261"/>
      <c r="Y108" s="1902"/>
      <c r="Z108" s="1902"/>
      <c r="AA108" s="244"/>
      <c r="AB108" s="1912"/>
      <c r="AC108" s="1912"/>
    </row>
    <row r="109" spans="1:29" s="62" customFormat="1" x14ac:dyDescent="0.2">
      <c r="A109" s="2251"/>
      <c r="B109" s="236"/>
      <c r="C109" s="156"/>
      <c r="D109" s="3292"/>
      <c r="E109" s="202"/>
      <c r="F109" s="170"/>
      <c r="G109" s="170"/>
      <c r="H109" s="202"/>
      <c r="I109" s="170"/>
      <c r="J109" s="170"/>
      <c r="K109" s="238"/>
      <c r="L109" s="170"/>
      <c r="M109" s="170"/>
      <c r="N109" s="170"/>
      <c r="O109" s="170"/>
      <c r="P109" s="170"/>
      <c r="Q109" s="202"/>
      <c r="R109" s="202"/>
      <c r="S109" s="168"/>
      <c r="T109" s="202"/>
      <c r="U109" s="244"/>
      <c r="V109" s="168"/>
      <c r="W109" s="202"/>
      <c r="X109" s="170"/>
      <c r="Y109" s="202"/>
      <c r="Z109" s="202"/>
      <c r="AA109" s="244"/>
      <c r="AB109" s="170"/>
      <c r="AC109" s="170"/>
    </row>
    <row r="110" spans="1:29" s="62" customFormat="1" ht="30" x14ac:dyDescent="0.2">
      <c r="A110" s="3288" t="s">
        <v>2495</v>
      </c>
      <c r="B110" s="230" t="s">
        <v>2359</v>
      </c>
      <c r="C110" s="231" t="s">
        <v>2360</v>
      </c>
      <c r="D110" s="3292"/>
      <c r="E110" s="232" t="s">
        <v>124</v>
      </c>
      <c r="F110" s="1902" t="s">
        <v>2444</v>
      </c>
      <c r="G110" s="1902" t="s">
        <v>2445</v>
      </c>
      <c r="H110" s="1899" t="s">
        <v>179</v>
      </c>
      <c r="I110" s="1899" t="s">
        <v>179</v>
      </c>
      <c r="J110" s="1899" t="s">
        <v>179</v>
      </c>
      <c r="K110" s="1899" t="s">
        <v>179</v>
      </c>
      <c r="L110" s="1902" t="s">
        <v>2446</v>
      </c>
      <c r="M110" s="1902" t="s">
        <v>2122</v>
      </c>
      <c r="N110" s="1902" t="s">
        <v>2447</v>
      </c>
      <c r="O110" s="1902" t="s">
        <v>2448</v>
      </c>
      <c r="P110" s="1902" t="s">
        <v>2449</v>
      </c>
      <c r="Q110" s="1902" t="s">
        <v>2450</v>
      </c>
      <c r="R110" s="1902" t="s">
        <v>2384</v>
      </c>
      <c r="S110" s="1902" t="s">
        <v>179</v>
      </c>
      <c r="T110" s="232" t="s">
        <v>179</v>
      </c>
      <c r="U110" s="244">
        <v>23333333</v>
      </c>
      <c r="V110" s="1902" t="s">
        <v>2451</v>
      </c>
      <c r="W110" s="1902" t="s">
        <v>2408</v>
      </c>
      <c r="X110" s="1876" t="s">
        <v>2452</v>
      </c>
      <c r="Y110" s="1902" t="s">
        <v>2373</v>
      </c>
      <c r="Z110" s="1902" t="s">
        <v>2374</v>
      </c>
      <c r="AA110" s="244"/>
      <c r="AB110" s="1912" t="s">
        <v>2375</v>
      </c>
      <c r="AC110" s="1912" t="s">
        <v>2376</v>
      </c>
    </row>
    <row r="111" spans="1:29" s="62" customFormat="1" x14ac:dyDescent="0.2">
      <c r="A111" s="3289"/>
      <c r="B111" s="230"/>
      <c r="C111" s="166"/>
      <c r="D111" s="3292"/>
      <c r="E111" s="232"/>
      <c r="F111" s="1912"/>
      <c r="G111" s="255"/>
      <c r="H111" s="246"/>
      <c r="I111" s="255"/>
      <c r="J111" s="1912"/>
      <c r="K111" s="256"/>
      <c r="L111" s="1912"/>
      <c r="M111" s="1912"/>
      <c r="N111" s="1912"/>
      <c r="O111" s="1912"/>
      <c r="P111" s="1912"/>
      <c r="Q111" s="232"/>
      <c r="R111" s="232"/>
      <c r="S111" s="247"/>
      <c r="T111" s="232"/>
      <c r="U111" s="244"/>
      <c r="V111" s="247"/>
      <c r="W111" s="232"/>
      <c r="X111" s="261"/>
      <c r="Y111" s="232"/>
      <c r="Z111" s="232"/>
      <c r="AA111" s="244"/>
      <c r="AB111" s="1912"/>
      <c r="AC111" s="1912"/>
    </row>
    <row r="112" spans="1:29" s="62" customFormat="1" x14ac:dyDescent="0.2">
      <c r="A112" s="2251"/>
      <c r="B112" s="236"/>
      <c r="C112" s="156"/>
      <c r="D112" s="3292"/>
      <c r="E112" s="202"/>
      <c r="F112" s="170"/>
      <c r="G112" s="170"/>
      <c r="H112" s="202"/>
      <c r="I112" s="170"/>
      <c r="J112" s="170"/>
      <c r="K112" s="238"/>
      <c r="L112" s="170"/>
      <c r="M112" s="170"/>
      <c r="N112" s="170"/>
      <c r="O112" s="170"/>
      <c r="P112" s="170"/>
      <c r="Q112" s="202"/>
      <c r="R112" s="202"/>
      <c r="S112" s="168"/>
      <c r="T112" s="202"/>
      <c r="U112" s="259"/>
      <c r="V112" s="202"/>
      <c r="W112" s="202"/>
      <c r="X112" s="170"/>
      <c r="Y112" s="202"/>
      <c r="Z112" s="202"/>
      <c r="AA112" s="259"/>
      <c r="AB112" s="170"/>
      <c r="AC112" s="170"/>
    </row>
    <row r="113" spans="1:29" s="62" customFormat="1" ht="30" x14ac:dyDescent="0.2">
      <c r="A113" s="3288" t="s">
        <v>2496</v>
      </c>
      <c r="B113" s="230" t="s">
        <v>2359</v>
      </c>
      <c r="C113" s="231" t="s">
        <v>2360</v>
      </c>
      <c r="D113" s="3292"/>
      <c r="E113" s="232" t="s">
        <v>124</v>
      </c>
      <c r="F113" s="1902" t="s">
        <v>2444</v>
      </c>
      <c r="G113" s="1902" t="s">
        <v>2445</v>
      </c>
      <c r="H113" s="1899" t="s">
        <v>179</v>
      </c>
      <c r="I113" s="1899" t="s">
        <v>179</v>
      </c>
      <c r="J113" s="1899" t="s">
        <v>179</v>
      </c>
      <c r="K113" s="1899" t="s">
        <v>179</v>
      </c>
      <c r="L113" s="1902" t="s">
        <v>2446</v>
      </c>
      <c r="M113" s="1902" t="s">
        <v>2122</v>
      </c>
      <c r="N113" s="1902" t="s">
        <v>2447</v>
      </c>
      <c r="O113" s="1902" t="s">
        <v>2448</v>
      </c>
      <c r="P113" s="1902" t="s">
        <v>2449</v>
      </c>
      <c r="Q113" s="1902" t="s">
        <v>2450</v>
      </c>
      <c r="R113" s="1902" t="s">
        <v>2384</v>
      </c>
      <c r="S113" s="1902" t="s">
        <v>179</v>
      </c>
      <c r="T113" s="232" t="s">
        <v>179</v>
      </c>
      <c r="U113" s="244">
        <v>23333333</v>
      </c>
      <c r="V113" s="1902" t="s">
        <v>2451</v>
      </c>
      <c r="W113" s="1902" t="s">
        <v>2408</v>
      </c>
      <c r="X113" s="1876" t="s">
        <v>2452</v>
      </c>
      <c r="Y113" s="1902" t="s">
        <v>2373</v>
      </c>
      <c r="Z113" s="1902" t="s">
        <v>2374</v>
      </c>
      <c r="AA113" s="244"/>
      <c r="AB113" s="1912" t="s">
        <v>2375</v>
      </c>
      <c r="AC113" s="1912" t="s">
        <v>2376</v>
      </c>
    </row>
    <row r="114" spans="1:29" s="62" customFormat="1" x14ac:dyDescent="0.2">
      <c r="A114" s="3289"/>
      <c r="B114" s="230"/>
      <c r="C114" s="166"/>
      <c r="D114" s="3291"/>
      <c r="E114" s="232"/>
      <c r="F114" s="255"/>
      <c r="G114" s="255"/>
      <c r="H114" s="246"/>
      <c r="I114" s="255"/>
      <c r="J114" s="1912"/>
      <c r="K114" s="256"/>
      <c r="L114" s="1912"/>
      <c r="M114" s="1912"/>
      <c r="N114" s="1912"/>
      <c r="O114" s="1912"/>
      <c r="P114" s="1912"/>
      <c r="Q114" s="232"/>
      <c r="R114" s="232"/>
      <c r="S114" s="247"/>
      <c r="T114" s="232"/>
      <c r="U114" s="244"/>
      <c r="V114" s="247"/>
      <c r="W114" s="232"/>
      <c r="X114" s="261"/>
      <c r="Y114" s="232"/>
      <c r="Z114" s="232"/>
      <c r="AA114" s="244"/>
      <c r="AB114" s="1912"/>
      <c r="AC114" s="1912"/>
    </row>
    <row r="115" spans="1:29" s="62" customFormat="1" x14ac:dyDescent="0.2">
      <c r="A115" s="2251"/>
      <c r="B115" s="236"/>
      <c r="C115" s="156"/>
      <c r="D115" s="237"/>
      <c r="E115" s="202"/>
      <c r="F115" s="170"/>
      <c r="G115" s="239"/>
      <c r="H115" s="238"/>
      <c r="I115" s="239"/>
      <c r="J115" s="170"/>
      <c r="K115" s="2249"/>
      <c r="L115" s="170"/>
      <c r="M115" s="170"/>
      <c r="N115" s="170"/>
      <c r="O115" s="170"/>
      <c r="P115" s="170"/>
      <c r="Q115" s="202"/>
      <c r="R115" s="202"/>
      <c r="S115" s="168"/>
      <c r="T115" s="202"/>
      <c r="U115" s="259"/>
      <c r="V115" s="202"/>
      <c r="W115" s="202"/>
      <c r="X115" s="170"/>
      <c r="Y115" s="168"/>
      <c r="Z115" s="168"/>
      <c r="AA115" s="259"/>
      <c r="AB115" s="170"/>
      <c r="AC115" s="170"/>
    </row>
    <row r="116" spans="1:29" s="62" customFormat="1" x14ac:dyDescent="0.2">
      <c r="A116" s="2255" t="s">
        <v>2497</v>
      </c>
      <c r="B116" s="230"/>
      <c r="C116" s="231"/>
      <c r="D116" s="234"/>
      <c r="E116" s="232"/>
      <c r="F116" s="1902"/>
      <c r="G116" s="1902"/>
      <c r="H116" s="1899"/>
      <c r="I116" s="1899"/>
      <c r="J116" s="1899"/>
      <c r="K116" s="1899"/>
      <c r="L116" s="1902"/>
      <c r="M116" s="1902"/>
      <c r="N116" s="1902"/>
      <c r="O116" s="1902"/>
      <c r="P116" s="1902"/>
      <c r="Q116" s="1902"/>
      <c r="R116" s="1902"/>
      <c r="S116" s="1902"/>
      <c r="T116" s="232"/>
      <c r="U116" s="244"/>
      <c r="V116" s="1902"/>
      <c r="W116" s="1902"/>
      <c r="X116" s="261"/>
      <c r="Y116" s="1902"/>
      <c r="Z116" s="1902"/>
      <c r="AA116" s="244"/>
      <c r="AB116" s="1912"/>
      <c r="AC116" s="1912"/>
    </row>
    <row r="117" spans="1:29" s="62" customFormat="1" x14ac:dyDescent="0.2">
      <c r="A117" s="2255"/>
      <c r="B117" s="230"/>
      <c r="C117" s="166"/>
      <c r="D117" s="234"/>
      <c r="E117" s="232"/>
      <c r="F117" s="1912"/>
      <c r="G117" s="255"/>
      <c r="H117" s="246"/>
      <c r="I117" s="255"/>
      <c r="J117" s="1912"/>
      <c r="K117" s="256"/>
      <c r="L117" s="1912"/>
      <c r="M117" s="1912"/>
      <c r="N117" s="1912"/>
      <c r="O117" s="1912"/>
      <c r="P117" s="1912"/>
      <c r="Q117" s="232"/>
      <c r="R117" s="232"/>
      <c r="S117" s="247"/>
      <c r="T117" s="232"/>
      <c r="U117" s="244"/>
      <c r="V117" s="247"/>
      <c r="W117" s="232"/>
      <c r="X117" s="261"/>
      <c r="Y117" s="1902"/>
      <c r="Z117" s="1902"/>
      <c r="AA117" s="244"/>
      <c r="AB117" s="1912"/>
      <c r="AC117" s="1912"/>
    </row>
    <row r="118" spans="1:29" s="62" customFormat="1" ht="30" x14ac:dyDescent="0.2">
      <c r="A118" s="3288" t="s">
        <v>2498</v>
      </c>
      <c r="B118" s="230" t="s">
        <v>2359</v>
      </c>
      <c r="C118" s="231" t="s">
        <v>2360</v>
      </c>
      <c r="D118" s="3290">
        <v>100000000</v>
      </c>
      <c r="E118" s="232" t="s">
        <v>124</v>
      </c>
      <c r="F118" s="1902" t="s">
        <v>2444</v>
      </c>
      <c r="G118" s="1902" t="s">
        <v>2445</v>
      </c>
      <c r="H118" s="1899" t="s">
        <v>179</v>
      </c>
      <c r="I118" s="1899" t="s">
        <v>179</v>
      </c>
      <c r="J118" s="1899" t="s">
        <v>179</v>
      </c>
      <c r="K118" s="1899" t="s">
        <v>179</v>
      </c>
      <c r="L118" s="1902" t="s">
        <v>2446</v>
      </c>
      <c r="M118" s="1902" t="s">
        <v>2122</v>
      </c>
      <c r="N118" s="1902" t="s">
        <v>2447</v>
      </c>
      <c r="O118" s="1902" t="s">
        <v>2448</v>
      </c>
      <c r="P118" s="1902" t="s">
        <v>2449</v>
      </c>
      <c r="Q118" s="1902" t="s">
        <v>2450</v>
      </c>
      <c r="R118" s="1902" t="s">
        <v>2384</v>
      </c>
      <c r="S118" s="1902" t="s">
        <v>179</v>
      </c>
      <c r="T118" s="232" t="s">
        <v>179</v>
      </c>
      <c r="U118" s="234">
        <v>7142857.0999999996</v>
      </c>
      <c r="V118" s="1902" t="s">
        <v>2451</v>
      </c>
      <c r="W118" s="1902" t="s">
        <v>2408</v>
      </c>
      <c r="X118" s="1876" t="s">
        <v>2452</v>
      </c>
      <c r="Y118" s="1902" t="s">
        <v>2373</v>
      </c>
      <c r="Z118" s="1902" t="s">
        <v>2374</v>
      </c>
      <c r="AA118" s="234"/>
      <c r="AB118" s="1912" t="s">
        <v>2375</v>
      </c>
      <c r="AC118" s="1912" t="s">
        <v>2376</v>
      </c>
    </row>
    <row r="119" spans="1:29" s="62" customFormat="1" x14ac:dyDescent="0.2">
      <c r="A119" s="3289"/>
      <c r="B119" s="230"/>
      <c r="C119" s="166"/>
      <c r="D119" s="3292"/>
      <c r="E119" s="232"/>
      <c r="F119" s="1912"/>
      <c r="G119" s="255"/>
      <c r="H119" s="246"/>
      <c r="I119" s="255"/>
      <c r="J119" s="1912"/>
      <c r="K119" s="256"/>
      <c r="L119" s="1912"/>
      <c r="M119" s="1912"/>
      <c r="N119" s="1912"/>
      <c r="O119" s="1912"/>
      <c r="P119" s="1912"/>
      <c r="Q119" s="232"/>
      <c r="R119" s="232"/>
      <c r="S119" s="247"/>
      <c r="T119" s="232"/>
      <c r="U119" s="234"/>
      <c r="V119" s="247"/>
      <c r="W119" s="232"/>
      <c r="X119" s="261"/>
      <c r="Y119" s="232"/>
      <c r="Z119" s="232"/>
      <c r="AA119" s="234"/>
      <c r="AB119" s="1912"/>
      <c r="AC119" s="1912"/>
    </row>
    <row r="120" spans="1:29" s="62" customFormat="1" x14ac:dyDescent="0.2">
      <c r="A120" s="2251"/>
      <c r="B120" s="236"/>
      <c r="C120" s="156"/>
      <c r="D120" s="3292"/>
      <c r="E120" s="202"/>
      <c r="F120" s="170"/>
      <c r="G120" s="170"/>
      <c r="H120" s="202"/>
      <c r="I120" s="170"/>
      <c r="J120" s="170"/>
      <c r="K120" s="238"/>
      <c r="L120" s="170"/>
      <c r="M120" s="170"/>
      <c r="N120" s="170"/>
      <c r="O120" s="170"/>
      <c r="P120" s="170"/>
      <c r="Q120" s="202"/>
      <c r="R120" s="202"/>
      <c r="S120" s="168"/>
      <c r="T120" s="202"/>
      <c r="U120" s="244"/>
      <c r="V120" s="202"/>
      <c r="W120" s="202"/>
      <c r="X120" s="170"/>
      <c r="Y120" s="202"/>
      <c r="Z120" s="202"/>
      <c r="AA120" s="244"/>
      <c r="AB120" s="170"/>
      <c r="AC120" s="170"/>
    </row>
    <row r="121" spans="1:29" s="62" customFormat="1" ht="30" x14ac:dyDescent="0.2">
      <c r="A121" s="3288" t="s">
        <v>2499</v>
      </c>
      <c r="B121" s="230" t="s">
        <v>2359</v>
      </c>
      <c r="C121" s="231" t="s">
        <v>2360</v>
      </c>
      <c r="D121" s="3292"/>
      <c r="E121" s="232" t="s">
        <v>124</v>
      </c>
      <c r="F121" s="1902" t="s">
        <v>2444</v>
      </c>
      <c r="G121" s="1902" t="s">
        <v>2445</v>
      </c>
      <c r="H121" s="1899" t="s">
        <v>179</v>
      </c>
      <c r="I121" s="1899" t="s">
        <v>179</v>
      </c>
      <c r="J121" s="1899" t="s">
        <v>179</v>
      </c>
      <c r="K121" s="1899" t="s">
        <v>179</v>
      </c>
      <c r="L121" s="1902" t="s">
        <v>2446</v>
      </c>
      <c r="M121" s="1902" t="s">
        <v>2122</v>
      </c>
      <c r="N121" s="1902" t="s">
        <v>2447</v>
      </c>
      <c r="O121" s="1902" t="s">
        <v>2448</v>
      </c>
      <c r="P121" s="1902" t="s">
        <v>2449</v>
      </c>
      <c r="Q121" s="1902" t="s">
        <v>2450</v>
      </c>
      <c r="R121" s="1902" t="s">
        <v>2384</v>
      </c>
      <c r="S121" s="1902" t="s">
        <v>179</v>
      </c>
      <c r="T121" s="232" t="s">
        <v>179</v>
      </c>
      <c r="U121" s="234">
        <v>7142857.0999999996</v>
      </c>
      <c r="V121" s="1902" t="s">
        <v>2451</v>
      </c>
      <c r="W121" s="1902" t="s">
        <v>2408</v>
      </c>
      <c r="X121" s="1876" t="s">
        <v>2452</v>
      </c>
      <c r="Y121" s="1902" t="s">
        <v>2373</v>
      </c>
      <c r="Z121" s="1902" t="s">
        <v>2374</v>
      </c>
      <c r="AA121" s="234"/>
      <c r="AB121" s="1912" t="s">
        <v>2375</v>
      </c>
      <c r="AC121" s="1912" t="s">
        <v>2376</v>
      </c>
    </row>
    <row r="122" spans="1:29" s="62" customFormat="1" x14ac:dyDescent="0.2">
      <c r="A122" s="3289"/>
      <c r="B122" s="230"/>
      <c r="C122" s="166"/>
      <c r="D122" s="3292"/>
      <c r="E122" s="232"/>
      <c r="F122" s="255"/>
      <c r="G122" s="255"/>
      <c r="H122" s="246"/>
      <c r="I122" s="255"/>
      <c r="J122" s="1912"/>
      <c r="K122" s="256"/>
      <c r="L122" s="1912"/>
      <c r="M122" s="1912"/>
      <c r="N122" s="1912"/>
      <c r="O122" s="1912"/>
      <c r="P122" s="1912"/>
      <c r="Q122" s="232"/>
      <c r="R122" s="232"/>
      <c r="S122" s="247"/>
      <c r="T122" s="232"/>
      <c r="U122" s="234"/>
      <c r="V122" s="247"/>
      <c r="W122" s="232"/>
      <c r="X122" s="261"/>
      <c r="Y122" s="232"/>
      <c r="Z122" s="232"/>
      <c r="AA122" s="234"/>
      <c r="AB122" s="1912"/>
      <c r="AC122" s="1912"/>
    </row>
    <row r="123" spans="1:29" s="62" customFormat="1" x14ac:dyDescent="0.2">
      <c r="A123" s="2251"/>
      <c r="B123" s="236"/>
      <c r="C123" s="156"/>
      <c r="D123" s="3292"/>
      <c r="E123" s="202"/>
      <c r="F123" s="170"/>
      <c r="G123" s="239"/>
      <c r="H123" s="238"/>
      <c r="I123" s="239"/>
      <c r="J123" s="170"/>
      <c r="K123" s="2249"/>
      <c r="L123" s="170"/>
      <c r="M123" s="170"/>
      <c r="N123" s="170"/>
      <c r="O123" s="170"/>
      <c r="P123" s="170"/>
      <c r="Q123" s="202"/>
      <c r="R123" s="202"/>
      <c r="S123" s="168"/>
      <c r="T123" s="202"/>
      <c r="U123" s="259"/>
      <c r="V123" s="168"/>
      <c r="W123" s="202"/>
      <c r="X123" s="170"/>
      <c r="Y123" s="168"/>
      <c r="Z123" s="168"/>
      <c r="AA123" s="259"/>
      <c r="AB123" s="170"/>
      <c r="AC123" s="170"/>
    </row>
    <row r="124" spans="1:29" s="62" customFormat="1" ht="30" x14ac:dyDescent="0.2">
      <c r="A124" s="3288" t="s">
        <v>2500</v>
      </c>
      <c r="B124" s="230" t="s">
        <v>2359</v>
      </c>
      <c r="C124" s="231" t="s">
        <v>2360</v>
      </c>
      <c r="D124" s="3292"/>
      <c r="E124" s="232" t="s">
        <v>124</v>
      </c>
      <c r="F124" s="1902" t="s">
        <v>2444</v>
      </c>
      <c r="G124" s="1902" t="s">
        <v>2445</v>
      </c>
      <c r="H124" s="1899" t="s">
        <v>179</v>
      </c>
      <c r="I124" s="1899" t="s">
        <v>179</v>
      </c>
      <c r="J124" s="1899" t="s">
        <v>179</v>
      </c>
      <c r="K124" s="1899" t="s">
        <v>179</v>
      </c>
      <c r="L124" s="1902" t="s">
        <v>2446</v>
      </c>
      <c r="M124" s="1902" t="s">
        <v>2122</v>
      </c>
      <c r="N124" s="1902" t="s">
        <v>2447</v>
      </c>
      <c r="O124" s="1902" t="s">
        <v>2448</v>
      </c>
      <c r="P124" s="1902" t="s">
        <v>2449</v>
      </c>
      <c r="Q124" s="1902" t="s">
        <v>2450</v>
      </c>
      <c r="R124" s="1902" t="s">
        <v>2384</v>
      </c>
      <c r="S124" s="1902" t="s">
        <v>179</v>
      </c>
      <c r="T124" s="232" t="s">
        <v>179</v>
      </c>
      <c r="U124" s="234">
        <v>7142857.0999999996</v>
      </c>
      <c r="V124" s="1902" t="s">
        <v>2451</v>
      </c>
      <c r="W124" s="1902" t="s">
        <v>2408</v>
      </c>
      <c r="X124" s="1876" t="s">
        <v>2452</v>
      </c>
      <c r="Y124" s="1902" t="s">
        <v>2373</v>
      </c>
      <c r="Z124" s="1902" t="s">
        <v>2374</v>
      </c>
      <c r="AA124" s="234"/>
      <c r="AB124" s="1912" t="s">
        <v>2375</v>
      </c>
      <c r="AC124" s="1912" t="s">
        <v>2376</v>
      </c>
    </row>
    <row r="125" spans="1:29" s="62" customFormat="1" x14ac:dyDescent="0.2">
      <c r="A125" s="3289"/>
      <c r="B125" s="230"/>
      <c r="C125" s="166"/>
      <c r="D125" s="3292"/>
      <c r="E125" s="232"/>
      <c r="F125" s="1912"/>
      <c r="G125" s="255"/>
      <c r="H125" s="246"/>
      <c r="I125" s="255"/>
      <c r="J125" s="1912"/>
      <c r="K125" s="256"/>
      <c r="L125" s="1912"/>
      <c r="M125" s="1912"/>
      <c r="N125" s="1912"/>
      <c r="O125" s="1912"/>
      <c r="P125" s="1912"/>
      <c r="Q125" s="232"/>
      <c r="R125" s="232"/>
      <c r="S125" s="247"/>
      <c r="T125" s="232"/>
      <c r="U125" s="234"/>
      <c r="V125" s="247"/>
      <c r="W125" s="232"/>
      <c r="X125" s="261"/>
      <c r="Y125" s="1902"/>
      <c r="Z125" s="1902"/>
      <c r="AA125" s="234"/>
      <c r="AB125" s="1912"/>
      <c r="AC125" s="1912"/>
    </row>
    <row r="126" spans="1:29" s="62" customFormat="1" x14ac:dyDescent="0.2">
      <c r="A126" s="2251"/>
      <c r="B126" s="236"/>
      <c r="C126" s="156"/>
      <c r="D126" s="3292"/>
      <c r="E126" s="202"/>
      <c r="F126" s="170"/>
      <c r="G126" s="170"/>
      <c r="H126" s="202"/>
      <c r="I126" s="170"/>
      <c r="J126" s="170"/>
      <c r="K126" s="238"/>
      <c r="L126" s="170"/>
      <c r="M126" s="170"/>
      <c r="N126" s="170"/>
      <c r="O126" s="170"/>
      <c r="P126" s="170"/>
      <c r="Q126" s="202"/>
      <c r="R126" s="202"/>
      <c r="S126" s="168"/>
      <c r="T126" s="202"/>
      <c r="U126" s="244"/>
      <c r="V126" s="168"/>
      <c r="W126" s="202"/>
      <c r="X126" s="170"/>
      <c r="Y126" s="202"/>
      <c r="Z126" s="202"/>
      <c r="AA126" s="244"/>
      <c r="AB126" s="170"/>
      <c r="AC126" s="170"/>
    </row>
    <row r="127" spans="1:29" s="62" customFormat="1" ht="30" x14ac:dyDescent="0.2">
      <c r="A127" s="3288" t="s">
        <v>2501</v>
      </c>
      <c r="B127" s="230" t="s">
        <v>2359</v>
      </c>
      <c r="C127" s="231" t="s">
        <v>2360</v>
      </c>
      <c r="D127" s="3292"/>
      <c r="E127" s="232" t="s">
        <v>124</v>
      </c>
      <c r="F127" s="1902" t="s">
        <v>2444</v>
      </c>
      <c r="G127" s="1902" t="s">
        <v>2445</v>
      </c>
      <c r="H127" s="1899" t="s">
        <v>179</v>
      </c>
      <c r="I127" s="1899" t="s">
        <v>179</v>
      </c>
      <c r="J127" s="1899" t="s">
        <v>179</v>
      </c>
      <c r="K127" s="1899" t="s">
        <v>179</v>
      </c>
      <c r="L127" s="1902" t="s">
        <v>2446</v>
      </c>
      <c r="M127" s="1902" t="s">
        <v>2122</v>
      </c>
      <c r="N127" s="1902" t="s">
        <v>2447</v>
      </c>
      <c r="O127" s="1902" t="s">
        <v>2448</v>
      </c>
      <c r="P127" s="1902" t="s">
        <v>2449</v>
      </c>
      <c r="Q127" s="1902" t="s">
        <v>2450</v>
      </c>
      <c r="R127" s="1902" t="s">
        <v>2384</v>
      </c>
      <c r="S127" s="1902" t="s">
        <v>179</v>
      </c>
      <c r="T127" s="232" t="s">
        <v>179</v>
      </c>
      <c r="U127" s="234">
        <v>7142857.0999999996</v>
      </c>
      <c r="V127" s="1902" t="s">
        <v>2451</v>
      </c>
      <c r="W127" s="1902" t="s">
        <v>2408</v>
      </c>
      <c r="X127" s="1876" t="s">
        <v>2452</v>
      </c>
      <c r="Y127" s="1902" t="s">
        <v>2373</v>
      </c>
      <c r="Z127" s="1902" t="s">
        <v>2374</v>
      </c>
      <c r="AA127" s="234"/>
      <c r="AB127" s="1912" t="s">
        <v>2375</v>
      </c>
      <c r="AC127" s="1912" t="s">
        <v>2376</v>
      </c>
    </row>
    <row r="128" spans="1:29" s="62" customFormat="1" x14ac:dyDescent="0.2">
      <c r="A128" s="3289"/>
      <c r="B128" s="230"/>
      <c r="C128" s="166"/>
      <c r="D128" s="3292"/>
      <c r="E128" s="232"/>
      <c r="F128" s="1912"/>
      <c r="G128" s="255"/>
      <c r="H128" s="246"/>
      <c r="I128" s="255"/>
      <c r="J128" s="1912"/>
      <c r="K128" s="256"/>
      <c r="L128" s="1912"/>
      <c r="M128" s="1912"/>
      <c r="N128" s="1912"/>
      <c r="O128" s="1912"/>
      <c r="P128" s="1912"/>
      <c r="Q128" s="232"/>
      <c r="R128" s="232"/>
      <c r="S128" s="247"/>
      <c r="T128" s="232"/>
      <c r="U128" s="234"/>
      <c r="V128" s="247"/>
      <c r="W128" s="232"/>
      <c r="X128" s="261"/>
      <c r="Y128" s="232"/>
      <c r="Z128" s="232"/>
      <c r="AA128" s="234"/>
      <c r="AB128" s="1912"/>
      <c r="AC128" s="1912"/>
    </row>
    <row r="129" spans="1:29" s="62" customFormat="1" x14ac:dyDescent="0.2">
      <c r="A129" s="2251"/>
      <c r="B129" s="236"/>
      <c r="C129" s="156"/>
      <c r="D129" s="3292"/>
      <c r="E129" s="202"/>
      <c r="F129" s="170"/>
      <c r="G129" s="170"/>
      <c r="H129" s="202"/>
      <c r="I129" s="170"/>
      <c r="J129" s="170"/>
      <c r="K129" s="238"/>
      <c r="L129" s="170"/>
      <c r="M129" s="170"/>
      <c r="N129" s="170"/>
      <c r="O129" s="170"/>
      <c r="P129" s="170"/>
      <c r="Q129" s="202"/>
      <c r="R129" s="202"/>
      <c r="S129" s="168"/>
      <c r="T129" s="202"/>
      <c r="U129" s="259"/>
      <c r="V129" s="202"/>
      <c r="W129" s="202"/>
      <c r="X129" s="170"/>
      <c r="Y129" s="202"/>
      <c r="Z129" s="202"/>
      <c r="AA129" s="259"/>
      <c r="AB129" s="170"/>
      <c r="AC129" s="170"/>
    </row>
    <row r="130" spans="1:29" s="62" customFormat="1" ht="30" x14ac:dyDescent="0.2">
      <c r="A130" s="3288" t="s">
        <v>2502</v>
      </c>
      <c r="B130" s="230" t="s">
        <v>2359</v>
      </c>
      <c r="C130" s="231" t="s">
        <v>2360</v>
      </c>
      <c r="D130" s="3292"/>
      <c r="E130" s="232" t="s">
        <v>124</v>
      </c>
      <c r="F130" s="1902" t="s">
        <v>2444</v>
      </c>
      <c r="G130" s="1902" t="s">
        <v>2445</v>
      </c>
      <c r="H130" s="1899" t="s">
        <v>179</v>
      </c>
      <c r="I130" s="1899" t="s">
        <v>179</v>
      </c>
      <c r="J130" s="1899" t="s">
        <v>179</v>
      </c>
      <c r="K130" s="1899" t="s">
        <v>179</v>
      </c>
      <c r="L130" s="1902" t="s">
        <v>2446</v>
      </c>
      <c r="M130" s="1902" t="s">
        <v>2122</v>
      </c>
      <c r="N130" s="1902" t="s">
        <v>2447</v>
      </c>
      <c r="O130" s="1902" t="s">
        <v>2448</v>
      </c>
      <c r="P130" s="1902" t="s">
        <v>2449</v>
      </c>
      <c r="Q130" s="1902" t="s">
        <v>2450</v>
      </c>
      <c r="R130" s="1902" t="s">
        <v>2384</v>
      </c>
      <c r="S130" s="1902" t="s">
        <v>179</v>
      </c>
      <c r="T130" s="232" t="s">
        <v>179</v>
      </c>
      <c r="U130" s="234">
        <v>7142857.0999999996</v>
      </c>
      <c r="V130" s="1902" t="s">
        <v>2451</v>
      </c>
      <c r="W130" s="1902" t="s">
        <v>2408</v>
      </c>
      <c r="X130" s="1876" t="s">
        <v>2452</v>
      </c>
      <c r="Y130" s="1902" t="s">
        <v>2373</v>
      </c>
      <c r="Z130" s="1902" t="s">
        <v>2374</v>
      </c>
      <c r="AA130" s="234"/>
      <c r="AB130" s="1912" t="s">
        <v>2375</v>
      </c>
      <c r="AC130" s="1912" t="s">
        <v>2376</v>
      </c>
    </row>
    <row r="131" spans="1:29" s="62" customFormat="1" x14ac:dyDescent="0.2">
      <c r="A131" s="3289"/>
      <c r="B131" s="230"/>
      <c r="C131" s="166"/>
      <c r="D131" s="3292"/>
      <c r="E131" s="232"/>
      <c r="F131" s="255"/>
      <c r="G131" s="255"/>
      <c r="H131" s="246"/>
      <c r="I131" s="255"/>
      <c r="J131" s="1912"/>
      <c r="K131" s="256"/>
      <c r="L131" s="1912"/>
      <c r="M131" s="1912"/>
      <c r="N131" s="1912"/>
      <c r="O131" s="1912"/>
      <c r="P131" s="1912"/>
      <c r="Q131" s="232"/>
      <c r="R131" s="232"/>
      <c r="S131" s="247"/>
      <c r="T131" s="232"/>
      <c r="U131" s="234"/>
      <c r="V131" s="247"/>
      <c r="W131" s="232"/>
      <c r="X131" s="261"/>
      <c r="Y131" s="232"/>
      <c r="Z131" s="232"/>
      <c r="AA131" s="234"/>
      <c r="AB131" s="1912"/>
      <c r="AC131" s="1912"/>
    </row>
    <row r="132" spans="1:29" s="62" customFormat="1" x14ac:dyDescent="0.2">
      <c r="A132" s="2251"/>
      <c r="B132" s="236"/>
      <c r="C132" s="156"/>
      <c r="D132" s="3292"/>
      <c r="E132" s="202"/>
      <c r="F132" s="170"/>
      <c r="G132" s="239"/>
      <c r="H132" s="238"/>
      <c r="I132" s="239"/>
      <c r="J132" s="170"/>
      <c r="K132" s="2249"/>
      <c r="L132" s="170"/>
      <c r="M132" s="170"/>
      <c r="N132" s="170"/>
      <c r="O132" s="170"/>
      <c r="P132" s="170"/>
      <c r="Q132" s="202"/>
      <c r="R132" s="202"/>
      <c r="S132" s="168"/>
      <c r="T132" s="202"/>
      <c r="U132" s="259"/>
      <c r="V132" s="202"/>
      <c r="W132" s="202"/>
      <c r="X132" s="170"/>
      <c r="Y132" s="168"/>
      <c r="Z132" s="168"/>
      <c r="AA132" s="259"/>
      <c r="AB132" s="170"/>
      <c r="AC132" s="170"/>
    </row>
    <row r="133" spans="1:29" s="62" customFormat="1" ht="30" x14ac:dyDescent="0.2">
      <c r="A133" s="3288" t="s">
        <v>2503</v>
      </c>
      <c r="B133" s="230" t="s">
        <v>2359</v>
      </c>
      <c r="C133" s="231" t="s">
        <v>2360</v>
      </c>
      <c r="D133" s="3292"/>
      <c r="E133" s="232" t="s">
        <v>124</v>
      </c>
      <c r="F133" s="1902" t="s">
        <v>2444</v>
      </c>
      <c r="G133" s="1902" t="s">
        <v>2445</v>
      </c>
      <c r="H133" s="1899" t="s">
        <v>179</v>
      </c>
      <c r="I133" s="1899" t="s">
        <v>179</v>
      </c>
      <c r="J133" s="1899" t="s">
        <v>179</v>
      </c>
      <c r="K133" s="1899" t="s">
        <v>179</v>
      </c>
      <c r="L133" s="1902" t="s">
        <v>2446</v>
      </c>
      <c r="M133" s="1902" t="s">
        <v>2122</v>
      </c>
      <c r="N133" s="1902" t="s">
        <v>2447</v>
      </c>
      <c r="O133" s="1902" t="s">
        <v>2448</v>
      </c>
      <c r="P133" s="1902" t="s">
        <v>2449</v>
      </c>
      <c r="Q133" s="1902" t="s">
        <v>2450</v>
      </c>
      <c r="R133" s="1902" t="s">
        <v>2384</v>
      </c>
      <c r="S133" s="1902" t="s">
        <v>179</v>
      </c>
      <c r="T133" s="232" t="s">
        <v>179</v>
      </c>
      <c r="U133" s="234">
        <v>7142857.0999999996</v>
      </c>
      <c r="V133" s="1902" t="s">
        <v>2451</v>
      </c>
      <c r="W133" s="1902" t="s">
        <v>2408</v>
      </c>
      <c r="X133" s="1876" t="s">
        <v>2452</v>
      </c>
      <c r="Y133" s="1902" t="s">
        <v>2373</v>
      </c>
      <c r="Z133" s="1902" t="s">
        <v>2374</v>
      </c>
      <c r="AA133" s="234"/>
      <c r="AB133" s="1912" t="s">
        <v>2375</v>
      </c>
      <c r="AC133" s="1912" t="s">
        <v>2376</v>
      </c>
    </row>
    <row r="134" spans="1:29" s="62" customFormat="1" x14ac:dyDescent="0.2">
      <c r="A134" s="3289"/>
      <c r="B134" s="230"/>
      <c r="C134" s="166"/>
      <c r="D134" s="3292"/>
      <c r="E134" s="232"/>
      <c r="F134" s="1912"/>
      <c r="G134" s="255"/>
      <c r="H134" s="246"/>
      <c r="I134" s="255"/>
      <c r="J134" s="1912"/>
      <c r="K134" s="256"/>
      <c r="L134" s="1912"/>
      <c r="M134" s="1912"/>
      <c r="N134" s="1912"/>
      <c r="O134" s="1912"/>
      <c r="P134" s="1912"/>
      <c r="Q134" s="232"/>
      <c r="R134" s="232"/>
      <c r="S134" s="247"/>
      <c r="T134" s="232"/>
      <c r="U134" s="234"/>
      <c r="V134" s="247"/>
      <c r="W134" s="232"/>
      <c r="X134" s="261"/>
      <c r="Y134" s="1902"/>
      <c r="Z134" s="1902"/>
      <c r="AA134" s="234"/>
      <c r="AB134" s="1912"/>
      <c r="AC134" s="1912"/>
    </row>
    <row r="135" spans="1:29" s="62" customFormat="1" x14ac:dyDescent="0.2">
      <c r="A135" s="2251"/>
      <c r="B135" s="236"/>
      <c r="C135" s="156"/>
      <c r="D135" s="3292"/>
      <c r="E135" s="202"/>
      <c r="F135" s="170"/>
      <c r="G135" s="170"/>
      <c r="H135" s="202"/>
      <c r="I135" s="170"/>
      <c r="J135" s="170"/>
      <c r="K135" s="238"/>
      <c r="L135" s="170"/>
      <c r="M135" s="170"/>
      <c r="N135" s="170"/>
      <c r="O135" s="170"/>
      <c r="P135" s="170"/>
      <c r="Q135" s="202"/>
      <c r="R135" s="202"/>
      <c r="S135" s="168"/>
      <c r="T135" s="202"/>
      <c r="U135" s="244"/>
      <c r="V135" s="168"/>
      <c r="W135" s="202"/>
      <c r="X135" s="170"/>
      <c r="Y135" s="202"/>
      <c r="Z135" s="202"/>
      <c r="AA135" s="244"/>
      <c r="AB135" s="170"/>
      <c r="AC135" s="170"/>
    </row>
    <row r="136" spans="1:29" s="62" customFormat="1" ht="30" x14ac:dyDescent="0.2">
      <c r="A136" s="3288" t="s">
        <v>2504</v>
      </c>
      <c r="B136" s="230" t="s">
        <v>2359</v>
      </c>
      <c r="C136" s="231" t="s">
        <v>2360</v>
      </c>
      <c r="D136" s="3292"/>
      <c r="E136" s="232" t="s">
        <v>124</v>
      </c>
      <c r="F136" s="1902" t="s">
        <v>2444</v>
      </c>
      <c r="G136" s="1902" t="s">
        <v>2445</v>
      </c>
      <c r="H136" s="1899" t="s">
        <v>179</v>
      </c>
      <c r="I136" s="1899" t="s">
        <v>179</v>
      </c>
      <c r="J136" s="1899" t="s">
        <v>179</v>
      </c>
      <c r="K136" s="1899" t="s">
        <v>179</v>
      </c>
      <c r="L136" s="1902" t="s">
        <v>2446</v>
      </c>
      <c r="M136" s="1902" t="s">
        <v>2122</v>
      </c>
      <c r="N136" s="1902" t="s">
        <v>2447</v>
      </c>
      <c r="O136" s="1902" t="s">
        <v>2448</v>
      </c>
      <c r="P136" s="1902" t="s">
        <v>2449</v>
      </c>
      <c r="Q136" s="1902" t="s">
        <v>2450</v>
      </c>
      <c r="R136" s="1902" t="s">
        <v>2384</v>
      </c>
      <c r="S136" s="1902" t="s">
        <v>179</v>
      </c>
      <c r="T136" s="232" t="s">
        <v>179</v>
      </c>
      <c r="U136" s="234">
        <v>7142857.0999999996</v>
      </c>
      <c r="V136" s="1902" t="s">
        <v>2451</v>
      </c>
      <c r="W136" s="1902" t="s">
        <v>2408</v>
      </c>
      <c r="X136" s="1876" t="s">
        <v>2452</v>
      </c>
      <c r="Y136" s="1902" t="s">
        <v>2373</v>
      </c>
      <c r="Z136" s="1902" t="s">
        <v>2374</v>
      </c>
      <c r="AA136" s="234"/>
      <c r="AB136" s="1912" t="s">
        <v>2375</v>
      </c>
      <c r="AC136" s="1912" t="s">
        <v>2376</v>
      </c>
    </row>
    <row r="137" spans="1:29" s="62" customFormat="1" x14ac:dyDescent="0.2">
      <c r="A137" s="3289"/>
      <c r="B137" s="230"/>
      <c r="C137" s="166"/>
      <c r="D137" s="3292"/>
      <c r="E137" s="232"/>
      <c r="F137" s="1912"/>
      <c r="G137" s="255"/>
      <c r="H137" s="246"/>
      <c r="I137" s="255"/>
      <c r="J137" s="1912"/>
      <c r="K137" s="256"/>
      <c r="L137" s="1912"/>
      <c r="M137" s="1912"/>
      <c r="N137" s="1912"/>
      <c r="O137" s="1912"/>
      <c r="P137" s="1912"/>
      <c r="Q137" s="232"/>
      <c r="R137" s="232"/>
      <c r="S137" s="247"/>
      <c r="T137" s="232"/>
      <c r="U137" s="234"/>
      <c r="V137" s="247"/>
      <c r="W137" s="232"/>
      <c r="X137" s="261"/>
      <c r="Y137" s="232"/>
      <c r="Z137" s="232"/>
      <c r="AA137" s="234"/>
      <c r="AB137" s="1912"/>
      <c r="AC137" s="1912"/>
    </row>
    <row r="138" spans="1:29" s="62" customFormat="1" x14ac:dyDescent="0.2">
      <c r="A138" s="2251"/>
      <c r="B138" s="236"/>
      <c r="C138" s="156"/>
      <c r="D138" s="3292"/>
      <c r="E138" s="202"/>
      <c r="F138" s="170"/>
      <c r="G138" s="170"/>
      <c r="H138" s="202"/>
      <c r="I138" s="170"/>
      <c r="J138" s="170"/>
      <c r="K138" s="238"/>
      <c r="L138" s="170"/>
      <c r="M138" s="170"/>
      <c r="N138" s="170"/>
      <c r="O138" s="170"/>
      <c r="P138" s="170"/>
      <c r="Q138" s="202"/>
      <c r="R138" s="202"/>
      <c r="S138" s="168"/>
      <c r="T138" s="202"/>
      <c r="U138" s="244"/>
      <c r="V138" s="168"/>
      <c r="W138" s="202"/>
      <c r="X138" s="170"/>
      <c r="Y138" s="202"/>
      <c r="Z138" s="202"/>
      <c r="AA138" s="244"/>
      <c r="AB138" s="170"/>
      <c r="AC138" s="170"/>
    </row>
    <row r="139" spans="1:29" s="62" customFormat="1" ht="30" x14ac:dyDescent="0.2">
      <c r="A139" s="3288" t="s">
        <v>2505</v>
      </c>
      <c r="B139" s="230" t="s">
        <v>2359</v>
      </c>
      <c r="C139" s="231" t="s">
        <v>2360</v>
      </c>
      <c r="D139" s="3292"/>
      <c r="E139" s="232" t="s">
        <v>124</v>
      </c>
      <c r="F139" s="1902" t="s">
        <v>2444</v>
      </c>
      <c r="G139" s="1902" t="s">
        <v>2445</v>
      </c>
      <c r="H139" s="1899" t="s">
        <v>179</v>
      </c>
      <c r="I139" s="1899" t="s">
        <v>179</v>
      </c>
      <c r="J139" s="1899" t="s">
        <v>179</v>
      </c>
      <c r="K139" s="1899" t="s">
        <v>179</v>
      </c>
      <c r="L139" s="1902" t="s">
        <v>2446</v>
      </c>
      <c r="M139" s="1902" t="s">
        <v>2122</v>
      </c>
      <c r="N139" s="1902" t="s">
        <v>2447</v>
      </c>
      <c r="O139" s="1902" t="s">
        <v>2448</v>
      </c>
      <c r="P139" s="1902" t="s">
        <v>2449</v>
      </c>
      <c r="Q139" s="1902" t="s">
        <v>2450</v>
      </c>
      <c r="R139" s="1902" t="s">
        <v>2384</v>
      </c>
      <c r="S139" s="1902" t="s">
        <v>179</v>
      </c>
      <c r="T139" s="232" t="s">
        <v>179</v>
      </c>
      <c r="U139" s="234">
        <v>7142857.0999999996</v>
      </c>
      <c r="V139" s="1902" t="s">
        <v>2451</v>
      </c>
      <c r="W139" s="1902" t="s">
        <v>2408</v>
      </c>
      <c r="X139" s="1876" t="s">
        <v>2452</v>
      </c>
      <c r="Y139" s="1902" t="s">
        <v>2373</v>
      </c>
      <c r="Z139" s="1902" t="s">
        <v>2374</v>
      </c>
      <c r="AA139" s="234"/>
      <c r="AB139" s="1912" t="s">
        <v>2375</v>
      </c>
      <c r="AC139" s="1912" t="s">
        <v>2376</v>
      </c>
    </row>
    <row r="140" spans="1:29" s="62" customFormat="1" x14ac:dyDescent="0.2">
      <c r="A140" s="3289"/>
      <c r="B140" s="230"/>
      <c r="C140" s="166"/>
      <c r="D140" s="3292"/>
      <c r="E140" s="232"/>
      <c r="F140" s="1912"/>
      <c r="G140" s="255"/>
      <c r="H140" s="246"/>
      <c r="I140" s="255"/>
      <c r="J140" s="1912"/>
      <c r="K140" s="256"/>
      <c r="L140" s="1912"/>
      <c r="M140" s="1912"/>
      <c r="N140" s="1912"/>
      <c r="O140" s="1912"/>
      <c r="P140" s="1912"/>
      <c r="Q140" s="232"/>
      <c r="R140" s="232"/>
      <c r="S140" s="247"/>
      <c r="T140" s="232"/>
      <c r="U140" s="234"/>
      <c r="V140" s="247"/>
      <c r="W140" s="232"/>
      <c r="X140" s="261"/>
      <c r="Y140" s="261"/>
      <c r="Z140" s="261"/>
      <c r="AA140" s="234"/>
      <c r="AB140" s="1912"/>
      <c r="AC140" s="1912"/>
    </row>
    <row r="141" spans="1:29" s="62" customFormat="1" x14ac:dyDescent="0.2">
      <c r="A141" s="2251"/>
      <c r="B141" s="230"/>
      <c r="C141" s="194"/>
      <c r="D141" s="3292"/>
      <c r="E141" s="1901"/>
      <c r="F141" s="1870"/>
      <c r="G141" s="1826"/>
      <c r="H141" s="2258"/>
      <c r="I141" s="1826"/>
      <c r="J141" s="1870"/>
      <c r="K141" s="2259"/>
      <c r="L141" s="1870"/>
      <c r="M141" s="1870"/>
      <c r="N141" s="1870"/>
      <c r="O141" s="1870"/>
      <c r="P141" s="1870"/>
      <c r="Q141" s="1901"/>
      <c r="R141" s="1901"/>
      <c r="S141" s="2253"/>
      <c r="T141" s="1901"/>
      <c r="U141" s="234"/>
      <c r="V141" s="2253"/>
      <c r="W141" s="1901"/>
      <c r="X141" s="263"/>
      <c r="Y141" s="263"/>
      <c r="Z141" s="263"/>
      <c r="AA141" s="1912"/>
      <c r="AB141" s="1870"/>
      <c r="AC141" s="1870"/>
    </row>
    <row r="142" spans="1:29" s="62" customFormat="1" ht="30" x14ac:dyDescent="0.2">
      <c r="A142" s="3288" t="s">
        <v>2506</v>
      </c>
      <c r="B142" s="230" t="s">
        <v>2359</v>
      </c>
      <c r="C142" s="231" t="s">
        <v>2360</v>
      </c>
      <c r="D142" s="3292"/>
      <c r="E142" s="232" t="s">
        <v>124</v>
      </c>
      <c r="F142" s="1902" t="s">
        <v>2444</v>
      </c>
      <c r="G142" s="1902" t="s">
        <v>2445</v>
      </c>
      <c r="H142" s="1899" t="s">
        <v>179</v>
      </c>
      <c r="I142" s="1899" t="s">
        <v>179</v>
      </c>
      <c r="J142" s="1899" t="s">
        <v>179</v>
      </c>
      <c r="K142" s="1899" t="s">
        <v>179</v>
      </c>
      <c r="L142" s="1902" t="s">
        <v>2446</v>
      </c>
      <c r="M142" s="1902" t="s">
        <v>2122</v>
      </c>
      <c r="N142" s="1902" t="s">
        <v>2447</v>
      </c>
      <c r="O142" s="1902" t="s">
        <v>2448</v>
      </c>
      <c r="P142" s="1902" t="s">
        <v>2449</v>
      </c>
      <c r="Q142" s="1902" t="s">
        <v>2450</v>
      </c>
      <c r="R142" s="1902" t="s">
        <v>2384</v>
      </c>
      <c r="S142" s="1902" t="s">
        <v>179</v>
      </c>
      <c r="T142" s="232" t="s">
        <v>179</v>
      </c>
      <c r="U142" s="234">
        <v>7142857.0999999996</v>
      </c>
      <c r="V142" s="1902" t="s">
        <v>2451</v>
      </c>
      <c r="W142" s="1902" t="s">
        <v>2408</v>
      </c>
      <c r="X142" s="1876" t="s">
        <v>2452</v>
      </c>
      <c r="Y142" s="1902" t="s">
        <v>2373</v>
      </c>
      <c r="Z142" s="1902" t="s">
        <v>2374</v>
      </c>
      <c r="AA142" s="234"/>
      <c r="AB142" s="1912" t="s">
        <v>2375</v>
      </c>
      <c r="AC142" s="1912" t="s">
        <v>2376</v>
      </c>
    </row>
    <row r="143" spans="1:29" s="62" customFormat="1" x14ac:dyDescent="0.2">
      <c r="A143" s="3289"/>
      <c r="B143" s="230"/>
      <c r="C143" s="166"/>
      <c r="D143" s="3292"/>
      <c r="E143" s="232"/>
      <c r="F143" s="1912"/>
      <c r="G143" s="255"/>
      <c r="H143" s="246"/>
      <c r="I143" s="255"/>
      <c r="J143" s="1912"/>
      <c r="K143" s="256"/>
      <c r="L143" s="1912"/>
      <c r="M143" s="1912"/>
      <c r="N143" s="1912"/>
      <c r="O143" s="1912"/>
      <c r="P143" s="1912"/>
      <c r="Q143" s="232"/>
      <c r="R143" s="232"/>
      <c r="S143" s="247"/>
      <c r="T143" s="232"/>
      <c r="U143" s="234"/>
      <c r="V143" s="247"/>
      <c r="W143" s="232"/>
      <c r="X143" s="261"/>
      <c r="Y143" s="1902"/>
      <c r="Z143" s="1902"/>
      <c r="AA143" s="234"/>
      <c r="AB143" s="1912"/>
      <c r="AC143" s="1912"/>
    </row>
    <row r="144" spans="1:29" s="62" customFormat="1" x14ac:dyDescent="0.2">
      <c r="A144" s="2251"/>
      <c r="B144" s="236"/>
      <c r="C144" s="156"/>
      <c r="D144" s="3292"/>
      <c r="E144" s="202"/>
      <c r="F144" s="170"/>
      <c r="G144" s="170"/>
      <c r="H144" s="202"/>
      <c r="I144" s="170"/>
      <c r="J144" s="170"/>
      <c r="K144" s="238"/>
      <c r="L144" s="170"/>
      <c r="M144" s="170"/>
      <c r="N144" s="170"/>
      <c r="O144" s="170"/>
      <c r="P144" s="170"/>
      <c r="Q144" s="202"/>
      <c r="R144" s="202"/>
      <c r="S144" s="168"/>
      <c r="T144" s="202"/>
      <c r="U144" s="244"/>
      <c r="V144" s="168"/>
      <c r="W144" s="202"/>
      <c r="X144" s="170"/>
      <c r="Y144" s="202"/>
      <c r="Z144" s="202"/>
      <c r="AA144" s="244"/>
      <c r="AB144" s="170"/>
      <c r="AC144" s="170"/>
    </row>
    <row r="145" spans="1:29" s="62" customFormat="1" ht="30" x14ac:dyDescent="0.2">
      <c r="A145" s="3288" t="s">
        <v>2507</v>
      </c>
      <c r="B145" s="230" t="s">
        <v>2359</v>
      </c>
      <c r="C145" s="231" t="s">
        <v>2360</v>
      </c>
      <c r="D145" s="3292"/>
      <c r="E145" s="232" t="s">
        <v>124</v>
      </c>
      <c r="F145" s="1902" t="s">
        <v>2444</v>
      </c>
      <c r="G145" s="1902" t="s">
        <v>2445</v>
      </c>
      <c r="H145" s="1899" t="s">
        <v>179</v>
      </c>
      <c r="I145" s="1899" t="s">
        <v>179</v>
      </c>
      <c r="J145" s="1899" t="s">
        <v>179</v>
      </c>
      <c r="K145" s="1899" t="s">
        <v>179</v>
      </c>
      <c r="L145" s="1902" t="s">
        <v>2446</v>
      </c>
      <c r="M145" s="1902" t="s">
        <v>2122</v>
      </c>
      <c r="N145" s="1902" t="s">
        <v>2447</v>
      </c>
      <c r="O145" s="1902" t="s">
        <v>2448</v>
      </c>
      <c r="P145" s="1902" t="s">
        <v>2449</v>
      </c>
      <c r="Q145" s="1902" t="s">
        <v>2450</v>
      </c>
      <c r="R145" s="1902" t="s">
        <v>2384</v>
      </c>
      <c r="S145" s="1902" t="s">
        <v>179</v>
      </c>
      <c r="T145" s="232" t="s">
        <v>179</v>
      </c>
      <c r="U145" s="234">
        <v>7142857.0999999996</v>
      </c>
      <c r="V145" s="1902" t="s">
        <v>2451</v>
      </c>
      <c r="W145" s="1902" t="s">
        <v>2408</v>
      </c>
      <c r="X145" s="1876" t="s">
        <v>2452</v>
      </c>
      <c r="Y145" s="1902" t="s">
        <v>2373</v>
      </c>
      <c r="Z145" s="1902" t="s">
        <v>2374</v>
      </c>
      <c r="AA145" s="234"/>
      <c r="AB145" s="1912" t="s">
        <v>2375</v>
      </c>
      <c r="AC145" s="1912" t="s">
        <v>2376</v>
      </c>
    </row>
    <row r="146" spans="1:29" s="62" customFormat="1" x14ac:dyDescent="0.2">
      <c r="A146" s="3289"/>
      <c r="B146" s="230"/>
      <c r="C146" s="166"/>
      <c r="D146" s="3292"/>
      <c r="E146" s="232"/>
      <c r="F146" s="1912"/>
      <c r="G146" s="255"/>
      <c r="H146" s="246"/>
      <c r="I146" s="255"/>
      <c r="J146" s="1912"/>
      <c r="K146" s="256"/>
      <c r="L146" s="1912"/>
      <c r="M146" s="1912"/>
      <c r="N146" s="1912"/>
      <c r="O146" s="1912"/>
      <c r="P146" s="1912"/>
      <c r="Q146" s="232"/>
      <c r="R146" s="232"/>
      <c r="S146" s="247"/>
      <c r="T146" s="232"/>
      <c r="U146" s="234"/>
      <c r="V146" s="247"/>
      <c r="W146" s="232"/>
      <c r="X146" s="261"/>
      <c r="Y146" s="232"/>
      <c r="Z146" s="232"/>
      <c r="AA146" s="234"/>
      <c r="AB146" s="1912"/>
      <c r="AC146" s="1912"/>
    </row>
    <row r="147" spans="1:29" s="62" customFormat="1" x14ac:dyDescent="0.2">
      <c r="A147" s="2251"/>
      <c r="B147" s="236"/>
      <c r="C147" s="156"/>
      <c r="D147" s="3292"/>
      <c r="E147" s="202"/>
      <c r="F147" s="170"/>
      <c r="G147" s="170"/>
      <c r="H147" s="202"/>
      <c r="I147" s="170"/>
      <c r="J147" s="170"/>
      <c r="K147" s="238"/>
      <c r="L147" s="170"/>
      <c r="M147" s="170"/>
      <c r="N147" s="170"/>
      <c r="O147" s="170"/>
      <c r="P147" s="170"/>
      <c r="Q147" s="202"/>
      <c r="R147" s="202"/>
      <c r="S147" s="168"/>
      <c r="T147" s="202"/>
      <c r="U147" s="259"/>
      <c r="V147" s="202"/>
      <c r="W147" s="202"/>
      <c r="X147" s="170"/>
      <c r="Y147" s="202"/>
      <c r="Z147" s="202"/>
      <c r="AA147" s="259"/>
      <c r="AB147" s="170"/>
      <c r="AC147" s="170"/>
    </row>
    <row r="148" spans="1:29" s="62" customFormat="1" ht="30" x14ac:dyDescent="0.2">
      <c r="A148" s="3288" t="s">
        <v>2508</v>
      </c>
      <c r="B148" s="230" t="s">
        <v>2359</v>
      </c>
      <c r="C148" s="231" t="s">
        <v>2360</v>
      </c>
      <c r="D148" s="3292"/>
      <c r="E148" s="232" t="s">
        <v>124</v>
      </c>
      <c r="F148" s="1902" t="s">
        <v>2444</v>
      </c>
      <c r="G148" s="1902" t="s">
        <v>2445</v>
      </c>
      <c r="H148" s="1899" t="s">
        <v>179</v>
      </c>
      <c r="I148" s="1899" t="s">
        <v>179</v>
      </c>
      <c r="J148" s="1899" t="s">
        <v>179</v>
      </c>
      <c r="K148" s="1899" t="s">
        <v>179</v>
      </c>
      <c r="L148" s="1902" t="s">
        <v>2446</v>
      </c>
      <c r="M148" s="1902" t="s">
        <v>2122</v>
      </c>
      <c r="N148" s="1902" t="s">
        <v>2447</v>
      </c>
      <c r="O148" s="1902" t="s">
        <v>2448</v>
      </c>
      <c r="P148" s="1902" t="s">
        <v>2449</v>
      </c>
      <c r="Q148" s="1902" t="s">
        <v>2450</v>
      </c>
      <c r="R148" s="1902" t="s">
        <v>2384</v>
      </c>
      <c r="S148" s="1902" t="s">
        <v>179</v>
      </c>
      <c r="T148" s="232" t="s">
        <v>179</v>
      </c>
      <c r="U148" s="234">
        <v>7142857.0999999996</v>
      </c>
      <c r="V148" s="1902" t="s">
        <v>2451</v>
      </c>
      <c r="W148" s="1902" t="s">
        <v>2408</v>
      </c>
      <c r="X148" s="1876" t="s">
        <v>2452</v>
      </c>
      <c r="Y148" s="1902" t="s">
        <v>2373</v>
      </c>
      <c r="Z148" s="1902" t="s">
        <v>2374</v>
      </c>
      <c r="AA148" s="234"/>
      <c r="AB148" s="1912" t="s">
        <v>2375</v>
      </c>
      <c r="AC148" s="1912" t="s">
        <v>2376</v>
      </c>
    </row>
    <row r="149" spans="1:29" s="62" customFormat="1" x14ac:dyDescent="0.2">
      <c r="A149" s="3289"/>
      <c r="B149" s="230"/>
      <c r="C149" s="166"/>
      <c r="D149" s="3292"/>
      <c r="E149" s="232"/>
      <c r="F149" s="255"/>
      <c r="G149" s="255"/>
      <c r="H149" s="246"/>
      <c r="I149" s="255"/>
      <c r="J149" s="1912"/>
      <c r="K149" s="256"/>
      <c r="L149" s="1912"/>
      <c r="M149" s="1912"/>
      <c r="N149" s="1912"/>
      <c r="O149" s="1912"/>
      <c r="P149" s="1912"/>
      <c r="Q149" s="232"/>
      <c r="R149" s="232"/>
      <c r="S149" s="247"/>
      <c r="T149" s="232"/>
      <c r="U149" s="234"/>
      <c r="V149" s="247"/>
      <c r="W149" s="232"/>
      <c r="X149" s="261"/>
      <c r="Y149" s="232"/>
      <c r="Z149" s="232"/>
      <c r="AA149" s="234"/>
      <c r="AB149" s="1912"/>
      <c r="AC149" s="1912"/>
    </row>
    <row r="150" spans="1:29" s="62" customFormat="1" x14ac:dyDescent="0.2">
      <c r="A150" s="2251"/>
      <c r="B150" s="236"/>
      <c r="C150" s="156"/>
      <c r="D150" s="3292"/>
      <c r="E150" s="202"/>
      <c r="F150" s="170"/>
      <c r="G150" s="239"/>
      <c r="H150" s="238"/>
      <c r="I150" s="239"/>
      <c r="J150" s="170"/>
      <c r="K150" s="2249"/>
      <c r="L150" s="170"/>
      <c r="M150" s="170"/>
      <c r="N150" s="170"/>
      <c r="O150" s="170"/>
      <c r="P150" s="170"/>
      <c r="Q150" s="202"/>
      <c r="R150" s="202"/>
      <c r="S150" s="168"/>
      <c r="T150" s="202"/>
      <c r="U150" s="259"/>
      <c r="V150" s="202"/>
      <c r="W150" s="202"/>
      <c r="X150" s="170"/>
      <c r="Y150" s="168"/>
      <c r="Z150" s="168"/>
      <c r="AA150" s="259"/>
      <c r="AB150" s="170"/>
      <c r="AC150" s="170"/>
    </row>
    <row r="151" spans="1:29" s="62" customFormat="1" ht="30" x14ac:dyDescent="0.2">
      <c r="A151" s="3288" t="s">
        <v>2509</v>
      </c>
      <c r="B151" s="230" t="s">
        <v>2359</v>
      </c>
      <c r="C151" s="231" t="s">
        <v>2360</v>
      </c>
      <c r="D151" s="3292"/>
      <c r="E151" s="232" t="s">
        <v>124</v>
      </c>
      <c r="F151" s="1902" t="s">
        <v>2444</v>
      </c>
      <c r="G151" s="1902" t="s">
        <v>2445</v>
      </c>
      <c r="H151" s="1899" t="s">
        <v>179</v>
      </c>
      <c r="I151" s="1899" t="s">
        <v>179</v>
      </c>
      <c r="J151" s="1899" t="s">
        <v>179</v>
      </c>
      <c r="K151" s="1899" t="s">
        <v>179</v>
      </c>
      <c r="L151" s="1902" t="s">
        <v>2446</v>
      </c>
      <c r="M151" s="1902" t="s">
        <v>2122</v>
      </c>
      <c r="N151" s="1902" t="s">
        <v>2447</v>
      </c>
      <c r="O151" s="1902" t="s">
        <v>2448</v>
      </c>
      <c r="P151" s="1902" t="s">
        <v>2449</v>
      </c>
      <c r="Q151" s="1902" t="s">
        <v>2450</v>
      </c>
      <c r="R151" s="1902" t="s">
        <v>2384</v>
      </c>
      <c r="S151" s="1902" t="s">
        <v>179</v>
      </c>
      <c r="T151" s="232" t="s">
        <v>179</v>
      </c>
      <c r="U151" s="234">
        <v>7142857.0999999996</v>
      </c>
      <c r="V151" s="1902" t="s">
        <v>2451</v>
      </c>
      <c r="W151" s="1902" t="s">
        <v>2408</v>
      </c>
      <c r="X151" s="1876" t="s">
        <v>2452</v>
      </c>
      <c r="Y151" s="1902" t="s">
        <v>2373</v>
      </c>
      <c r="Z151" s="1902" t="s">
        <v>2374</v>
      </c>
      <c r="AA151" s="234"/>
      <c r="AB151" s="1912" t="s">
        <v>2375</v>
      </c>
      <c r="AC151" s="1912" t="s">
        <v>2376</v>
      </c>
    </row>
    <row r="152" spans="1:29" s="62" customFormat="1" x14ac:dyDescent="0.2">
      <c r="A152" s="3289"/>
      <c r="B152" s="230"/>
      <c r="C152" s="166"/>
      <c r="D152" s="3292"/>
      <c r="E152" s="232"/>
      <c r="F152" s="1912"/>
      <c r="G152" s="255"/>
      <c r="H152" s="246"/>
      <c r="I152" s="255"/>
      <c r="J152" s="1912"/>
      <c r="K152" s="256"/>
      <c r="L152" s="1912"/>
      <c r="M152" s="1912"/>
      <c r="N152" s="1912"/>
      <c r="O152" s="1912"/>
      <c r="P152" s="1912"/>
      <c r="Q152" s="232"/>
      <c r="R152" s="232"/>
      <c r="S152" s="247"/>
      <c r="T152" s="232"/>
      <c r="U152" s="234"/>
      <c r="V152" s="247"/>
      <c r="W152" s="232"/>
      <c r="X152" s="261"/>
      <c r="Y152" s="1902"/>
      <c r="Z152" s="1902"/>
      <c r="AA152" s="234"/>
      <c r="AB152" s="1912"/>
      <c r="AC152" s="1912"/>
    </row>
    <row r="153" spans="1:29" s="62" customFormat="1" x14ac:dyDescent="0.2">
      <c r="A153" s="2251"/>
      <c r="B153" s="236"/>
      <c r="C153" s="156"/>
      <c r="D153" s="3292"/>
      <c r="E153" s="202"/>
      <c r="F153" s="170"/>
      <c r="G153" s="170"/>
      <c r="H153" s="202"/>
      <c r="I153" s="170"/>
      <c r="J153" s="170"/>
      <c r="K153" s="238"/>
      <c r="L153" s="170"/>
      <c r="M153" s="170"/>
      <c r="N153" s="170"/>
      <c r="O153" s="170"/>
      <c r="P153" s="170"/>
      <c r="Q153" s="202"/>
      <c r="R153" s="202"/>
      <c r="S153" s="168"/>
      <c r="T153" s="202"/>
      <c r="U153" s="244"/>
      <c r="V153" s="168"/>
      <c r="W153" s="202"/>
      <c r="X153" s="170"/>
      <c r="Y153" s="202"/>
      <c r="Z153" s="202"/>
      <c r="AA153" s="244"/>
      <c r="AB153" s="170"/>
      <c r="AC153" s="170"/>
    </row>
    <row r="154" spans="1:29" s="62" customFormat="1" ht="30" x14ac:dyDescent="0.2">
      <c r="A154" s="3288" t="s">
        <v>2510</v>
      </c>
      <c r="B154" s="230" t="s">
        <v>2359</v>
      </c>
      <c r="C154" s="231" t="s">
        <v>2360</v>
      </c>
      <c r="D154" s="3292"/>
      <c r="E154" s="232" t="s">
        <v>124</v>
      </c>
      <c r="F154" s="1902" t="s">
        <v>2444</v>
      </c>
      <c r="G154" s="1902" t="s">
        <v>2445</v>
      </c>
      <c r="H154" s="1899" t="s">
        <v>179</v>
      </c>
      <c r="I154" s="1899" t="s">
        <v>179</v>
      </c>
      <c r="J154" s="1899" t="s">
        <v>179</v>
      </c>
      <c r="K154" s="1899" t="s">
        <v>179</v>
      </c>
      <c r="L154" s="1902" t="s">
        <v>2446</v>
      </c>
      <c r="M154" s="1902" t="s">
        <v>2122</v>
      </c>
      <c r="N154" s="1902" t="s">
        <v>2447</v>
      </c>
      <c r="O154" s="1902" t="s">
        <v>2448</v>
      </c>
      <c r="P154" s="1902" t="s">
        <v>2449</v>
      </c>
      <c r="Q154" s="1902" t="s">
        <v>2450</v>
      </c>
      <c r="R154" s="1902" t="s">
        <v>2384</v>
      </c>
      <c r="S154" s="1902" t="s">
        <v>179</v>
      </c>
      <c r="T154" s="232" t="s">
        <v>179</v>
      </c>
      <c r="U154" s="234">
        <v>7142857.0999999996</v>
      </c>
      <c r="V154" s="1902" t="s">
        <v>2451</v>
      </c>
      <c r="W154" s="1902" t="s">
        <v>2408</v>
      </c>
      <c r="X154" s="1876" t="s">
        <v>2452</v>
      </c>
      <c r="Y154" s="1902" t="s">
        <v>2373</v>
      </c>
      <c r="Z154" s="1902" t="s">
        <v>2374</v>
      </c>
      <c r="AA154" s="234"/>
      <c r="AB154" s="1912" t="s">
        <v>2375</v>
      </c>
      <c r="AC154" s="1912" t="s">
        <v>2376</v>
      </c>
    </row>
    <row r="155" spans="1:29" s="62" customFormat="1" x14ac:dyDescent="0.2">
      <c r="A155" s="3289"/>
      <c r="B155" s="230"/>
      <c r="C155" s="166"/>
      <c r="D155" s="3292"/>
      <c r="E155" s="232"/>
      <c r="F155" s="1912"/>
      <c r="G155" s="255"/>
      <c r="H155" s="246"/>
      <c r="I155" s="255"/>
      <c r="J155" s="1912"/>
      <c r="K155" s="256"/>
      <c r="L155" s="1912"/>
      <c r="M155" s="1912"/>
      <c r="N155" s="1912"/>
      <c r="O155" s="1912"/>
      <c r="P155" s="1912"/>
      <c r="Q155" s="232"/>
      <c r="R155" s="232"/>
      <c r="S155" s="247"/>
      <c r="T155" s="232"/>
      <c r="U155" s="234"/>
      <c r="V155" s="247"/>
      <c r="W155" s="232"/>
      <c r="X155" s="261"/>
      <c r="Y155" s="232"/>
      <c r="Z155" s="232"/>
      <c r="AA155" s="234"/>
      <c r="AB155" s="1912"/>
      <c r="AC155" s="1912"/>
    </row>
    <row r="156" spans="1:29" s="62" customFormat="1" x14ac:dyDescent="0.2">
      <c r="A156" s="2251"/>
      <c r="B156" s="236"/>
      <c r="C156" s="156"/>
      <c r="D156" s="3292"/>
      <c r="E156" s="202"/>
      <c r="F156" s="170"/>
      <c r="G156" s="170"/>
      <c r="H156" s="202"/>
      <c r="I156" s="170"/>
      <c r="J156" s="170"/>
      <c r="K156" s="238"/>
      <c r="L156" s="170"/>
      <c r="M156" s="170"/>
      <c r="N156" s="170"/>
      <c r="O156" s="170"/>
      <c r="P156" s="170"/>
      <c r="Q156" s="202"/>
      <c r="R156" s="202"/>
      <c r="S156" s="168"/>
      <c r="T156" s="202"/>
      <c r="U156" s="244"/>
      <c r="V156" s="168"/>
      <c r="W156" s="202"/>
      <c r="X156" s="170"/>
      <c r="Y156" s="202"/>
      <c r="Z156" s="202"/>
      <c r="AA156" s="244"/>
      <c r="AB156" s="170"/>
      <c r="AC156" s="170"/>
    </row>
    <row r="157" spans="1:29" s="62" customFormat="1" ht="30" x14ac:dyDescent="0.2">
      <c r="A157" s="3288" t="s">
        <v>2511</v>
      </c>
      <c r="B157" s="230" t="s">
        <v>2359</v>
      </c>
      <c r="C157" s="231" t="s">
        <v>2360</v>
      </c>
      <c r="D157" s="3292"/>
      <c r="E157" s="232" t="s">
        <v>124</v>
      </c>
      <c r="F157" s="1902" t="s">
        <v>2444</v>
      </c>
      <c r="G157" s="1902" t="s">
        <v>2445</v>
      </c>
      <c r="H157" s="1899" t="s">
        <v>179</v>
      </c>
      <c r="I157" s="1899" t="s">
        <v>179</v>
      </c>
      <c r="J157" s="1899" t="s">
        <v>179</v>
      </c>
      <c r="K157" s="1899" t="s">
        <v>179</v>
      </c>
      <c r="L157" s="1902" t="s">
        <v>2446</v>
      </c>
      <c r="M157" s="1902" t="s">
        <v>2122</v>
      </c>
      <c r="N157" s="1902" t="s">
        <v>2447</v>
      </c>
      <c r="O157" s="1902" t="s">
        <v>2448</v>
      </c>
      <c r="P157" s="1902" t="s">
        <v>2449</v>
      </c>
      <c r="Q157" s="1902" t="s">
        <v>2450</v>
      </c>
      <c r="R157" s="1902" t="s">
        <v>2384</v>
      </c>
      <c r="S157" s="1902" t="s">
        <v>179</v>
      </c>
      <c r="T157" s="232" t="s">
        <v>179</v>
      </c>
      <c r="U157" s="234">
        <v>7142857.0999999996</v>
      </c>
      <c r="V157" s="1902" t="s">
        <v>2451</v>
      </c>
      <c r="W157" s="1902" t="s">
        <v>2408</v>
      </c>
      <c r="X157" s="1876" t="s">
        <v>2452</v>
      </c>
      <c r="Y157" s="1902" t="s">
        <v>2373</v>
      </c>
      <c r="Z157" s="1902" t="s">
        <v>2374</v>
      </c>
      <c r="AA157" s="234"/>
      <c r="AB157" s="1912" t="s">
        <v>2375</v>
      </c>
      <c r="AC157" s="1912" t="s">
        <v>2376</v>
      </c>
    </row>
    <row r="158" spans="1:29" s="62" customFormat="1" x14ac:dyDescent="0.2">
      <c r="A158" s="3289"/>
      <c r="B158" s="230"/>
      <c r="C158" s="166"/>
      <c r="D158" s="3291"/>
      <c r="E158" s="232"/>
      <c r="F158" s="1912"/>
      <c r="G158" s="255"/>
      <c r="H158" s="246"/>
      <c r="I158" s="255"/>
      <c r="J158" s="1912"/>
      <c r="K158" s="256"/>
      <c r="L158" s="1912"/>
      <c r="M158" s="1912"/>
      <c r="N158" s="1912"/>
      <c r="O158" s="1912"/>
      <c r="P158" s="1912"/>
      <c r="Q158" s="232"/>
      <c r="R158" s="232"/>
      <c r="S158" s="247"/>
      <c r="T158" s="232"/>
      <c r="U158" s="234"/>
      <c r="V158" s="247"/>
      <c r="W158" s="232"/>
      <c r="X158" s="261"/>
      <c r="Y158" s="261"/>
      <c r="Z158" s="261"/>
      <c r="AA158" s="264"/>
      <c r="AB158" s="1912"/>
      <c r="AC158" s="1912"/>
    </row>
    <row r="159" spans="1:29" s="62" customFormat="1" x14ac:dyDescent="0.2">
      <c r="A159" s="2251"/>
      <c r="B159" s="230"/>
      <c r="C159" s="194"/>
      <c r="D159" s="2257"/>
      <c r="E159" s="1901"/>
      <c r="F159" s="1870"/>
      <c r="G159" s="1826"/>
      <c r="H159" s="2258"/>
      <c r="I159" s="1826"/>
      <c r="J159" s="1870"/>
      <c r="K159" s="2259"/>
      <c r="L159" s="1870"/>
      <c r="M159" s="1870"/>
      <c r="N159" s="1870"/>
      <c r="O159" s="1870"/>
      <c r="P159" s="1870"/>
      <c r="Q159" s="1901"/>
      <c r="R159" s="1901"/>
      <c r="S159" s="2253"/>
      <c r="T159" s="1901"/>
      <c r="U159" s="1765"/>
      <c r="V159" s="2253"/>
      <c r="W159" s="1901"/>
      <c r="X159" s="263"/>
      <c r="Y159" s="263"/>
      <c r="Z159" s="263"/>
      <c r="AA159" s="263"/>
      <c r="AB159" s="1870"/>
      <c r="AC159" s="1870"/>
    </row>
    <row r="160" spans="1:29" s="62" customFormat="1" x14ac:dyDescent="0.2">
      <c r="A160" s="2255" t="s">
        <v>2512</v>
      </c>
      <c r="B160" s="230"/>
      <c r="C160" s="194"/>
      <c r="D160" s="2257"/>
      <c r="E160" s="1901"/>
      <c r="F160" s="1870"/>
      <c r="G160" s="1826"/>
      <c r="H160" s="2258"/>
      <c r="I160" s="1826"/>
      <c r="J160" s="1870"/>
      <c r="K160" s="2259"/>
      <c r="L160" s="1870"/>
      <c r="M160" s="1870"/>
      <c r="N160" s="1870"/>
      <c r="O160" s="1870"/>
      <c r="P160" s="1870"/>
      <c r="Q160" s="1901"/>
      <c r="R160" s="1901"/>
      <c r="S160" s="2253"/>
      <c r="T160" s="1901"/>
      <c r="U160" s="1765"/>
      <c r="V160" s="2253"/>
      <c r="W160" s="1901"/>
      <c r="X160" s="263"/>
      <c r="Y160" s="263"/>
      <c r="Z160" s="263"/>
      <c r="AA160" s="263"/>
      <c r="AB160" s="1870"/>
      <c r="AC160" s="1870"/>
    </row>
    <row r="161" spans="1:29" s="62" customFormat="1" x14ac:dyDescent="0.2">
      <c r="A161" s="2255"/>
      <c r="B161" s="230"/>
      <c r="C161" s="194"/>
      <c r="D161" s="2257"/>
      <c r="E161" s="1901"/>
      <c r="F161" s="1870"/>
      <c r="G161" s="1826"/>
      <c r="H161" s="2258"/>
      <c r="I161" s="1826"/>
      <c r="J161" s="1870"/>
      <c r="K161" s="2259"/>
      <c r="L161" s="1870"/>
      <c r="M161" s="1870"/>
      <c r="N161" s="1870"/>
      <c r="O161" s="1870"/>
      <c r="P161" s="1870"/>
      <c r="Q161" s="1901"/>
      <c r="R161" s="1901"/>
      <c r="S161" s="2253"/>
      <c r="T161" s="1901"/>
      <c r="U161" s="1765"/>
      <c r="V161" s="2253"/>
      <c r="W161" s="1901"/>
      <c r="X161" s="263"/>
      <c r="Y161" s="263"/>
      <c r="Z161" s="263"/>
      <c r="AA161" s="263"/>
      <c r="AB161" s="1870"/>
      <c r="AC161" s="1870"/>
    </row>
    <row r="162" spans="1:29" s="62" customFormat="1" ht="30" x14ac:dyDescent="0.2">
      <c r="A162" s="3288" t="s">
        <v>2513</v>
      </c>
      <c r="B162" s="230" t="s">
        <v>2359</v>
      </c>
      <c r="C162" s="231" t="s">
        <v>2360</v>
      </c>
      <c r="D162" s="2257"/>
      <c r="E162" s="232" t="s">
        <v>124</v>
      </c>
      <c r="F162" s="1902" t="s">
        <v>2444</v>
      </c>
      <c r="G162" s="1902" t="s">
        <v>2445</v>
      </c>
      <c r="H162" s="1899" t="s">
        <v>179</v>
      </c>
      <c r="I162" s="1899" t="s">
        <v>179</v>
      </c>
      <c r="J162" s="1899" t="s">
        <v>179</v>
      </c>
      <c r="K162" s="1899" t="s">
        <v>179</v>
      </c>
      <c r="L162" s="1902" t="s">
        <v>2446</v>
      </c>
      <c r="M162" s="1902" t="s">
        <v>2122</v>
      </c>
      <c r="N162" s="1902" t="s">
        <v>2447</v>
      </c>
      <c r="O162" s="1902" t="s">
        <v>2448</v>
      </c>
      <c r="P162" s="1902" t="s">
        <v>2449</v>
      </c>
      <c r="Q162" s="1902" t="s">
        <v>2450</v>
      </c>
      <c r="R162" s="1902" t="s">
        <v>2384</v>
      </c>
      <c r="S162" s="1902" t="s">
        <v>179</v>
      </c>
      <c r="T162" s="232" t="s">
        <v>179</v>
      </c>
      <c r="U162" s="234">
        <v>10000000</v>
      </c>
      <c r="V162" s="1902" t="s">
        <v>2451</v>
      </c>
      <c r="W162" s="1902" t="s">
        <v>2408</v>
      </c>
      <c r="X162" s="1876" t="s">
        <v>2452</v>
      </c>
      <c r="Y162" s="1902" t="s">
        <v>2373</v>
      </c>
      <c r="Z162" s="1902" t="s">
        <v>2374</v>
      </c>
      <c r="AA162" s="234"/>
      <c r="AB162" s="1912" t="s">
        <v>2375</v>
      </c>
      <c r="AC162" s="1912" t="s">
        <v>2376</v>
      </c>
    </row>
    <row r="163" spans="1:29" s="62" customFormat="1" x14ac:dyDescent="0.2">
      <c r="A163" s="3289"/>
      <c r="B163" s="230"/>
      <c r="C163" s="166"/>
      <c r="D163" s="2257"/>
      <c r="E163" s="232"/>
      <c r="F163" s="1912"/>
      <c r="G163" s="255"/>
      <c r="H163" s="246"/>
      <c r="I163" s="255"/>
      <c r="J163" s="1912"/>
      <c r="K163" s="256"/>
      <c r="L163" s="1912"/>
      <c r="M163" s="1912"/>
      <c r="N163" s="1912"/>
      <c r="O163" s="1912"/>
      <c r="P163" s="1912"/>
      <c r="Q163" s="232"/>
      <c r="R163" s="232"/>
      <c r="S163" s="247"/>
      <c r="T163" s="232"/>
      <c r="U163" s="234"/>
      <c r="V163" s="247"/>
      <c r="W163" s="232"/>
      <c r="X163" s="261"/>
      <c r="Y163" s="232"/>
      <c r="Z163" s="232"/>
      <c r="AA163" s="234"/>
      <c r="AB163" s="1912"/>
      <c r="AC163" s="1912"/>
    </row>
    <row r="164" spans="1:29" s="62" customFormat="1" x14ac:dyDescent="0.2">
      <c r="A164" s="2251"/>
      <c r="B164" s="236"/>
      <c r="C164" s="156"/>
      <c r="D164" s="2257">
        <v>90000000</v>
      </c>
      <c r="E164" s="202"/>
      <c r="F164" s="170"/>
      <c r="G164" s="170"/>
      <c r="H164" s="202"/>
      <c r="I164" s="170"/>
      <c r="J164" s="170"/>
      <c r="K164" s="238"/>
      <c r="L164" s="170"/>
      <c r="M164" s="170"/>
      <c r="N164" s="170"/>
      <c r="O164" s="170"/>
      <c r="P164" s="170"/>
      <c r="Q164" s="202"/>
      <c r="R164" s="202"/>
      <c r="S164" s="168"/>
      <c r="T164" s="202"/>
      <c r="U164" s="244"/>
      <c r="V164" s="202"/>
      <c r="W164" s="202"/>
      <c r="X164" s="170"/>
      <c r="Y164" s="202"/>
      <c r="Z164" s="202"/>
      <c r="AA164" s="244"/>
      <c r="AB164" s="170"/>
      <c r="AC164" s="170"/>
    </row>
    <row r="165" spans="1:29" s="62" customFormat="1" ht="30" x14ac:dyDescent="0.2">
      <c r="A165" s="3288" t="s">
        <v>2514</v>
      </c>
      <c r="B165" s="230" t="s">
        <v>2359</v>
      </c>
      <c r="C165" s="231" t="s">
        <v>2360</v>
      </c>
      <c r="D165" s="2257"/>
      <c r="E165" s="232" t="s">
        <v>124</v>
      </c>
      <c r="F165" s="1902" t="s">
        <v>2444</v>
      </c>
      <c r="G165" s="1902" t="s">
        <v>2445</v>
      </c>
      <c r="H165" s="1899" t="s">
        <v>179</v>
      </c>
      <c r="I165" s="1899" t="s">
        <v>179</v>
      </c>
      <c r="J165" s="1899" t="s">
        <v>179</v>
      </c>
      <c r="K165" s="1899" t="s">
        <v>179</v>
      </c>
      <c r="L165" s="1902" t="s">
        <v>2446</v>
      </c>
      <c r="M165" s="1902" t="s">
        <v>2122</v>
      </c>
      <c r="N165" s="1902" t="s">
        <v>2447</v>
      </c>
      <c r="O165" s="1902" t="s">
        <v>2448</v>
      </c>
      <c r="P165" s="1902" t="s">
        <v>2449</v>
      </c>
      <c r="Q165" s="1902" t="s">
        <v>2450</v>
      </c>
      <c r="R165" s="1902" t="s">
        <v>2384</v>
      </c>
      <c r="S165" s="1902" t="s">
        <v>179</v>
      </c>
      <c r="T165" s="232" t="s">
        <v>179</v>
      </c>
      <c r="U165" s="234">
        <v>10000000</v>
      </c>
      <c r="V165" s="1902" t="s">
        <v>2451</v>
      </c>
      <c r="W165" s="1902" t="s">
        <v>2408</v>
      </c>
      <c r="X165" s="1876" t="s">
        <v>2452</v>
      </c>
      <c r="Y165" s="1902" t="s">
        <v>2373</v>
      </c>
      <c r="Z165" s="1902" t="s">
        <v>2374</v>
      </c>
      <c r="AA165" s="234"/>
      <c r="AB165" s="1912" t="s">
        <v>2375</v>
      </c>
      <c r="AC165" s="1912" t="s">
        <v>2376</v>
      </c>
    </row>
    <row r="166" spans="1:29" s="62" customFormat="1" x14ac:dyDescent="0.2">
      <c r="A166" s="3289"/>
      <c r="B166" s="230"/>
      <c r="C166" s="166"/>
      <c r="D166" s="2257"/>
      <c r="E166" s="232"/>
      <c r="F166" s="255"/>
      <c r="G166" s="255"/>
      <c r="H166" s="246"/>
      <c r="I166" s="255"/>
      <c r="J166" s="1912"/>
      <c r="K166" s="256"/>
      <c r="L166" s="1912"/>
      <c r="M166" s="1912"/>
      <c r="N166" s="1912"/>
      <c r="O166" s="1912"/>
      <c r="P166" s="1912"/>
      <c r="Q166" s="232"/>
      <c r="R166" s="232"/>
      <c r="S166" s="247"/>
      <c r="T166" s="232"/>
      <c r="U166" s="234"/>
      <c r="V166" s="247"/>
      <c r="W166" s="232"/>
      <c r="X166" s="261"/>
      <c r="Y166" s="232"/>
      <c r="Z166" s="232"/>
      <c r="AA166" s="234"/>
      <c r="AB166" s="1912"/>
      <c r="AC166" s="1912"/>
    </row>
    <row r="167" spans="1:29" s="62" customFormat="1" x14ac:dyDescent="0.2">
      <c r="A167" s="2251"/>
      <c r="B167" s="236"/>
      <c r="C167" s="156"/>
      <c r="D167" s="2257"/>
      <c r="E167" s="202"/>
      <c r="F167" s="170"/>
      <c r="G167" s="239"/>
      <c r="H167" s="238"/>
      <c r="I167" s="239"/>
      <c r="J167" s="170"/>
      <c r="K167" s="2249"/>
      <c r="L167" s="170"/>
      <c r="M167" s="170"/>
      <c r="N167" s="170"/>
      <c r="O167" s="170"/>
      <c r="P167" s="170"/>
      <c r="Q167" s="202"/>
      <c r="R167" s="202"/>
      <c r="S167" s="168"/>
      <c r="T167" s="202"/>
      <c r="U167" s="259"/>
      <c r="V167" s="168"/>
      <c r="W167" s="202"/>
      <c r="X167" s="170"/>
      <c r="Y167" s="168"/>
      <c r="Z167" s="168"/>
      <c r="AA167" s="259"/>
      <c r="AB167" s="170"/>
      <c r="AC167" s="170"/>
    </row>
    <row r="168" spans="1:29" s="62" customFormat="1" ht="30" x14ac:dyDescent="0.2">
      <c r="A168" s="3288" t="s">
        <v>2515</v>
      </c>
      <c r="B168" s="230" t="s">
        <v>2359</v>
      </c>
      <c r="C168" s="231" t="s">
        <v>2360</v>
      </c>
      <c r="D168" s="2257"/>
      <c r="E168" s="232" t="s">
        <v>124</v>
      </c>
      <c r="F168" s="1902" t="s">
        <v>2444</v>
      </c>
      <c r="G168" s="1902" t="s">
        <v>2445</v>
      </c>
      <c r="H168" s="1899" t="s">
        <v>179</v>
      </c>
      <c r="I168" s="1899" t="s">
        <v>179</v>
      </c>
      <c r="J168" s="1899" t="s">
        <v>179</v>
      </c>
      <c r="K168" s="1899" t="s">
        <v>179</v>
      </c>
      <c r="L168" s="1902" t="s">
        <v>2446</v>
      </c>
      <c r="M168" s="1902" t="s">
        <v>2122</v>
      </c>
      <c r="N168" s="1902" t="s">
        <v>2447</v>
      </c>
      <c r="O168" s="1902" t="s">
        <v>2448</v>
      </c>
      <c r="P168" s="1902" t="s">
        <v>2449</v>
      </c>
      <c r="Q168" s="1902" t="s">
        <v>2450</v>
      </c>
      <c r="R168" s="1902" t="s">
        <v>2384</v>
      </c>
      <c r="S168" s="1902" t="s">
        <v>179</v>
      </c>
      <c r="T168" s="232" t="s">
        <v>179</v>
      </c>
      <c r="U168" s="234">
        <v>10000000</v>
      </c>
      <c r="V168" s="1902" t="s">
        <v>2451</v>
      </c>
      <c r="W168" s="1902" t="s">
        <v>2408</v>
      </c>
      <c r="X168" s="1876" t="s">
        <v>2452</v>
      </c>
      <c r="Y168" s="1902" t="s">
        <v>2373</v>
      </c>
      <c r="Z168" s="1902" t="s">
        <v>2374</v>
      </c>
      <c r="AA168" s="234"/>
      <c r="AB168" s="1912" t="s">
        <v>2375</v>
      </c>
      <c r="AC168" s="1912" t="s">
        <v>2376</v>
      </c>
    </row>
    <row r="169" spans="1:29" s="62" customFormat="1" x14ac:dyDescent="0.2">
      <c r="A169" s="3289"/>
      <c r="B169" s="230"/>
      <c r="C169" s="166"/>
      <c r="D169" s="2257"/>
      <c r="E169" s="232"/>
      <c r="F169" s="1912"/>
      <c r="G169" s="255"/>
      <c r="H169" s="246"/>
      <c r="I169" s="255"/>
      <c r="J169" s="1912"/>
      <c r="K169" s="256"/>
      <c r="L169" s="1912"/>
      <c r="M169" s="1912"/>
      <c r="N169" s="1912"/>
      <c r="O169" s="1912"/>
      <c r="P169" s="1912"/>
      <c r="Q169" s="232"/>
      <c r="R169" s="232"/>
      <c r="S169" s="247"/>
      <c r="T169" s="232"/>
      <c r="U169" s="234"/>
      <c r="V169" s="247"/>
      <c r="W169" s="232"/>
      <c r="X169" s="261"/>
      <c r="Y169" s="1902"/>
      <c r="Z169" s="1902"/>
      <c r="AA169" s="234"/>
      <c r="AB169" s="1912"/>
      <c r="AC169" s="1912"/>
    </row>
    <row r="170" spans="1:29" s="62" customFormat="1" x14ac:dyDescent="0.2">
      <c r="A170" s="2251"/>
      <c r="B170" s="236"/>
      <c r="C170" s="156"/>
      <c r="D170" s="2257"/>
      <c r="E170" s="202"/>
      <c r="F170" s="170"/>
      <c r="G170" s="170"/>
      <c r="H170" s="202"/>
      <c r="I170" s="170"/>
      <c r="J170" s="170"/>
      <c r="K170" s="238"/>
      <c r="L170" s="170"/>
      <c r="M170" s="170"/>
      <c r="N170" s="170"/>
      <c r="O170" s="170"/>
      <c r="P170" s="170"/>
      <c r="Q170" s="202"/>
      <c r="R170" s="202"/>
      <c r="S170" s="168"/>
      <c r="T170" s="202"/>
      <c r="U170" s="244"/>
      <c r="V170" s="168"/>
      <c r="W170" s="202"/>
      <c r="X170" s="170"/>
      <c r="Y170" s="202"/>
      <c r="Z170" s="202"/>
      <c r="AA170" s="244"/>
      <c r="AB170" s="170"/>
      <c r="AC170" s="170"/>
    </row>
    <row r="171" spans="1:29" s="62" customFormat="1" ht="30" x14ac:dyDescent="0.2">
      <c r="A171" s="3288" t="s">
        <v>2516</v>
      </c>
      <c r="B171" s="230" t="s">
        <v>2359</v>
      </c>
      <c r="C171" s="231" t="s">
        <v>2360</v>
      </c>
      <c r="D171" s="2257"/>
      <c r="E171" s="232" t="s">
        <v>124</v>
      </c>
      <c r="F171" s="1902" t="s">
        <v>2444</v>
      </c>
      <c r="G171" s="1902" t="s">
        <v>2445</v>
      </c>
      <c r="H171" s="1899" t="s">
        <v>179</v>
      </c>
      <c r="I171" s="1899" t="s">
        <v>179</v>
      </c>
      <c r="J171" s="1899" t="s">
        <v>179</v>
      </c>
      <c r="K171" s="1899" t="s">
        <v>179</v>
      </c>
      <c r="L171" s="1902" t="s">
        <v>2446</v>
      </c>
      <c r="M171" s="1902" t="s">
        <v>2122</v>
      </c>
      <c r="N171" s="1902" t="s">
        <v>2447</v>
      </c>
      <c r="O171" s="1902" t="s">
        <v>2448</v>
      </c>
      <c r="P171" s="1902" t="s">
        <v>2449</v>
      </c>
      <c r="Q171" s="1902" t="s">
        <v>2450</v>
      </c>
      <c r="R171" s="1902" t="s">
        <v>2384</v>
      </c>
      <c r="S171" s="1902" t="s">
        <v>179</v>
      </c>
      <c r="T171" s="232" t="s">
        <v>179</v>
      </c>
      <c r="U171" s="234">
        <v>10000000</v>
      </c>
      <c r="V171" s="1902" t="s">
        <v>2451</v>
      </c>
      <c r="W171" s="1902" t="s">
        <v>2408</v>
      </c>
      <c r="X171" s="1876" t="s">
        <v>2452</v>
      </c>
      <c r="Y171" s="1902" t="s">
        <v>2373</v>
      </c>
      <c r="Z171" s="1902" t="s">
        <v>2374</v>
      </c>
      <c r="AA171" s="234"/>
      <c r="AB171" s="1912" t="s">
        <v>2375</v>
      </c>
      <c r="AC171" s="1912" t="s">
        <v>2376</v>
      </c>
    </row>
    <row r="172" spans="1:29" s="62" customFormat="1" x14ac:dyDescent="0.2">
      <c r="A172" s="3289"/>
      <c r="B172" s="230"/>
      <c r="C172" s="166"/>
      <c r="D172" s="2257"/>
      <c r="E172" s="232"/>
      <c r="F172" s="1912"/>
      <c r="G172" s="255"/>
      <c r="H172" s="246"/>
      <c r="I172" s="255"/>
      <c r="J172" s="1912"/>
      <c r="K172" s="256"/>
      <c r="L172" s="1912"/>
      <c r="M172" s="1912"/>
      <c r="N172" s="1912"/>
      <c r="O172" s="1912"/>
      <c r="P172" s="1912"/>
      <c r="Q172" s="232"/>
      <c r="R172" s="232"/>
      <c r="S172" s="247"/>
      <c r="T172" s="232"/>
      <c r="U172" s="234"/>
      <c r="V172" s="247"/>
      <c r="W172" s="232"/>
      <c r="X172" s="261"/>
      <c r="Y172" s="232"/>
      <c r="Z172" s="232"/>
      <c r="AA172" s="234"/>
      <c r="AB172" s="1912"/>
      <c r="AC172" s="1912"/>
    </row>
    <row r="173" spans="1:29" s="62" customFormat="1" x14ac:dyDescent="0.2">
      <c r="A173" s="2251"/>
      <c r="B173" s="236"/>
      <c r="C173" s="156"/>
      <c r="D173" s="2257"/>
      <c r="E173" s="202"/>
      <c r="F173" s="170"/>
      <c r="G173" s="170"/>
      <c r="H173" s="202"/>
      <c r="I173" s="170"/>
      <c r="J173" s="170"/>
      <c r="K173" s="238"/>
      <c r="L173" s="170"/>
      <c r="M173" s="170"/>
      <c r="N173" s="170"/>
      <c r="O173" s="170"/>
      <c r="P173" s="170"/>
      <c r="Q173" s="202"/>
      <c r="R173" s="202"/>
      <c r="S173" s="168"/>
      <c r="T173" s="202"/>
      <c r="U173" s="259"/>
      <c r="V173" s="202"/>
      <c r="W173" s="202"/>
      <c r="X173" s="170"/>
      <c r="Y173" s="202"/>
      <c r="Z173" s="202"/>
      <c r="AA173" s="259"/>
      <c r="AB173" s="170"/>
      <c r="AC173" s="170"/>
    </row>
    <row r="174" spans="1:29" s="62" customFormat="1" ht="30" x14ac:dyDescent="0.2">
      <c r="A174" s="3288" t="s">
        <v>2517</v>
      </c>
      <c r="B174" s="230" t="s">
        <v>2359</v>
      </c>
      <c r="C174" s="231" t="s">
        <v>2360</v>
      </c>
      <c r="D174" s="2257"/>
      <c r="E174" s="232" t="s">
        <v>124</v>
      </c>
      <c r="F174" s="1902" t="s">
        <v>2444</v>
      </c>
      <c r="G174" s="1902" t="s">
        <v>2445</v>
      </c>
      <c r="H174" s="1899" t="s">
        <v>179</v>
      </c>
      <c r="I174" s="1899" t="s">
        <v>179</v>
      </c>
      <c r="J174" s="1899" t="s">
        <v>179</v>
      </c>
      <c r="K174" s="1899" t="s">
        <v>179</v>
      </c>
      <c r="L174" s="1902" t="s">
        <v>2446</v>
      </c>
      <c r="M174" s="1902" t="s">
        <v>2122</v>
      </c>
      <c r="N174" s="1902" t="s">
        <v>2447</v>
      </c>
      <c r="O174" s="1902" t="s">
        <v>2448</v>
      </c>
      <c r="P174" s="1902" t="s">
        <v>2449</v>
      </c>
      <c r="Q174" s="1902" t="s">
        <v>2450</v>
      </c>
      <c r="R174" s="1902" t="s">
        <v>2384</v>
      </c>
      <c r="S174" s="1902" t="s">
        <v>179</v>
      </c>
      <c r="T174" s="232" t="s">
        <v>179</v>
      </c>
      <c r="U174" s="234">
        <v>10000000</v>
      </c>
      <c r="V174" s="1902" t="s">
        <v>2451</v>
      </c>
      <c r="W174" s="1902" t="s">
        <v>2408</v>
      </c>
      <c r="X174" s="1876" t="s">
        <v>2452</v>
      </c>
      <c r="Y174" s="1902" t="s">
        <v>2373</v>
      </c>
      <c r="Z174" s="1902" t="s">
        <v>2374</v>
      </c>
      <c r="AA174" s="234"/>
      <c r="AB174" s="1912" t="s">
        <v>2375</v>
      </c>
      <c r="AC174" s="1912" t="s">
        <v>2376</v>
      </c>
    </row>
    <row r="175" spans="1:29" s="62" customFormat="1" x14ac:dyDescent="0.2">
      <c r="A175" s="3289"/>
      <c r="B175" s="230"/>
      <c r="C175" s="166"/>
      <c r="D175" s="2257"/>
      <c r="E175" s="232"/>
      <c r="F175" s="255"/>
      <c r="G175" s="255"/>
      <c r="H175" s="246"/>
      <c r="I175" s="255"/>
      <c r="J175" s="1912"/>
      <c r="K175" s="256"/>
      <c r="L175" s="1912"/>
      <c r="M175" s="1912"/>
      <c r="N175" s="1912"/>
      <c r="O175" s="1912"/>
      <c r="P175" s="1912"/>
      <c r="Q175" s="232"/>
      <c r="R175" s="232"/>
      <c r="S175" s="247"/>
      <c r="T175" s="232"/>
      <c r="U175" s="234"/>
      <c r="V175" s="247"/>
      <c r="W175" s="232"/>
      <c r="X175" s="261"/>
      <c r="Y175" s="232"/>
      <c r="Z175" s="232"/>
      <c r="AA175" s="234"/>
      <c r="AB175" s="1912"/>
      <c r="AC175" s="1912"/>
    </row>
    <row r="176" spans="1:29" s="62" customFormat="1" x14ac:dyDescent="0.2">
      <c r="A176" s="2251"/>
      <c r="B176" s="236"/>
      <c r="C176" s="156"/>
      <c r="D176" s="2257"/>
      <c r="E176" s="202"/>
      <c r="F176" s="170"/>
      <c r="G176" s="239"/>
      <c r="H176" s="238"/>
      <c r="I176" s="239"/>
      <c r="J176" s="170"/>
      <c r="K176" s="2249"/>
      <c r="L176" s="170"/>
      <c r="M176" s="170"/>
      <c r="N176" s="170"/>
      <c r="O176" s="170"/>
      <c r="P176" s="170"/>
      <c r="Q176" s="202"/>
      <c r="R176" s="202"/>
      <c r="S176" s="168"/>
      <c r="T176" s="202"/>
      <c r="U176" s="259"/>
      <c r="V176" s="202"/>
      <c r="W176" s="202"/>
      <c r="X176" s="170"/>
      <c r="Y176" s="168"/>
      <c r="Z176" s="168"/>
      <c r="AA176" s="259"/>
      <c r="AB176" s="170"/>
      <c r="AC176" s="170"/>
    </row>
    <row r="177" spans="1:29" s="62" customFormat="1" ht="30" x14ac:dyDescent="0.2">
      <c r="A177" s="3288" t="s">
        <v>2518</v>
      </c>
      <c r="B177" s="230" t="s">
        <v>2359</v>
      </c>
      <c r="C177" s="231" t="s">
        <v>2360</v>
      </c>
      <c r="D177" s="2257"/>
      <c r="E177" s="232" t="s">
        <v>124</v>
      </c>
      <c r="F177" s="1902" t="s">
        <v>2444</v>
      </c>
      <c r="G177" s="1902" t="s">
        <v>2445</v>
      </c>
      <c r="H177" s="1899" t="s">
        <v>179</v>
      </c>
      <c r="I177" s="1899" t="s">
        <v>179</v>
      </c>
      <c r="J177" s="1899" t="s">
        <v>179</v>
      </c>
      <c r="K177" s="1899" t="s">
        <v>179</v>
      </c>
      <c r="L177" s="1902" t="s">
        <v>2446</v>
      </c>
      <c r="M177" s="1902" t="s">
        <v>2122</v>
      </c>
      <c r="N177" s="1902" t="s">
        <v>2447</v>
      </c>
      <c r="O177" s="1902" t="s">
        <v>2448</v>
      </c>
      <c r="P177" s="1902" t="s">
        <v>2449</v>
      </c>
      <c r="Q177" s="1902" t="s">
        <v>2450</v>
      </c>
      <c r="R177" s="1902" t="s">
        <v>2384</v>
      </c>
      <c r="S177" s="1902" t="s">
        <v>179</v>
      </c>
      <c r="T177" s="232" t="s">
        <v>179</v>
      </c>
      <c r="U177" s="234">
        <v>10000000</v>
      </c>
      <c r="V177" s="1902" t="s">
        <v>2451</v>
      </c>
      <c r="W177" s="1902" t="s">
        <v>2408</v>
      </c>
      <c r="X177" s="1876" t="s">
        <v>2452</v>
      </c>
      <c r="Y177" s="1902" t="s">
        <v>2373</v>
      </c>
      <c r="Z177" s="1902" t="s">
        <v>2374</v>
      </c>
      <c r="AA177" s="234"/>
      <c r="AB177" s="1912" t="s">
        <v>2375</v>
      </c>
      <c r="AC177" s="1912" t="s">
        <v>2376</v>
      </c>
    </row>
    <row r="178" spans="1:29" s="62" customFormat="1" x14ac:dyDescent="0.2">
      <c r="A178" s="3289"/>
      <c r="B178" s="230"/>
      <c r="C178" s="166"/>
      <c r="D178" s="2257"/>
      <c r="E178" s="232"/>
      <c r="F178" s="1912"/>
      <c r="G178" s="255"/>
      <c r="H178" s="246"/>
      <c r="I178" s="255"/>
      <c r="J178" s="1912"/>
      <c r="K178" s="256"/>
      <c r="L178" s="1912"/>
      <c r="M178" s="1912"/>
      <c r="N178" s="1912"/>
      <c r="O178" s="1912"/>
      <c r="P178" s="1912"/>
      <c r="Q178" s="232"/>
      <c r="R178" s="232"/>
      <c r="S178" s="247"/>
      <c r="T178" s="232"/>
      <c r="U178" s="234"/>
      <c r="V178" s="247"/>
      <c r="W178" s="232"/>
      <c r="X178" s="261"/>
      <c r="Y178" s="1902"/>
      <c r="Z178" s="1902"/>
      <c r="AA178" s="234"/>
      <c r="AB178" s="1912"/>
      <c r="AC178" s="1912"/>
    </row>
    <row r="179" spans="1:29" s="62" customFormat="1" x14ac:dyDescent="0.2">
      <c r="A179" s="2251"/>
      <c r="B179" s="236"/>
      <c r="C179" s="156"/>
      <c r="D179" s="2257"/>
      <c r="E179" s="202"/>
      <c r="F179" s="170"/>
      <c r="G179" s="170"/>
      <c r="H179" s="202"/>
      <c r="I179" s="170"/>
      <c r="J179" s="170"/>
      <c r="K179" s="238"/>
      <c r="L179" s="170"/>
      <c r="M179" s="170"/>
      <c r="N179" s="170"/>
      <c r="O179" s="170"/>
      <c r="P179" s="170"/>
      <c r="Q179" s="202"/>
      <c r="R179" s="202"/>
      <c r="S179" s="168"/>
      <c r="T179" s="202"/>
      <c r="U179" s="244"/>
      <c r="V179" s="168"/>
      <c r="W179" s="202"/>
      <c r="X179" s="170"/>
      <c r="Y179" s="202"/>
      <c r="Z179" s="202"/>
      <c r="AA179" s="244"/>
      <c r="AB179" s="170"/>
      <c r="AC179" s="170"/>
    </row>
    <row r="180" spans="1:29" s="62" customFormat="1" ht="30" x14ac:dyDescent="0.2">
      <c r="A180" s="3288" t="s">
        <v>2519</v>
      </c>
      <c r="B180" s="230" t="s">
        <v>2359</v>
      </c>
      <c r="C180" s="231" t="s">
        <v>2360</v>
      </c>
      <c r="D180" s="2257"/>
      <c r="E180" s="232" t="s">
        <v>124</v>
      </c>
      <c r="F180" s="1902" t="s">
        <v>2444</v>
      </c>
      <c r="G180" s="1902" t="s">
        <v>2445</v>
      </c>
      <c r="H180" s="1899" t="s">
        <v>179</v>
      </c>
      <c r="I180" s="1899" t="s">
        <v>179</v>
      </c>
      <c r="J180" s="1899" t="s">
        <v>179</v>
      </c>
      <c r="K180" s="1899" t="s">
        <v>179</v>
      </c>
      <c r="L180" s="1902" t="s">
        <v>2446</v>
      </c>
      <c r="M180" s="1902" t="s">
        <v>2122</v>
      </c>
      <c r="N180" s="1902" t="s">
        <v>2447</v>
      </c>
      <c r="O180" s="1902" t="s">
        <v>2448</v>
      </c>
      <c r="P180" s="1902" t="s">
        <v>2449</v>
      </c>
      <c r="Q180" s="1902" t="s">
        <v>2450</v>
      </c>
      <c r="R180" s="1902" t="s">
        <v>2384</v>
      </c>
      <c r="S180" s="1902" t="s">
        <v>179</v>
      </c>
      <c r="T180" s="232" t="s">
        <v>179</v>
      </c>
      <c r="U180" s="234">
        <v>10000000</v>
      </c>
      <c r="V180" s="1902" t="s">
        <v>2451</v>
      </c>
      <c r="W180" s="1902" t="s">
        <v>2408</v>
      </c>
      <c r="X180" s="1876" t="s">
        <v>2452</v>
      </c>
      <c r="Y180" s="1902" t="s">
        <v>2373</v>
      </c>
      <c r="Z180" s="1902" t="s">
        <v>2374</v>
      </c>
      <c r="AA180" s="234"/>
      <c r="AB180" s="1912" t="s">
        <v>2375</v>
      </c>
      <c r="AC180" s="1912" t="s">
        <v>2376</v>
      </c>
    </row>
    <row r="181" spans="1:29" s="62" customFormat="1" x14ac:dyDescent="0.2">
      <c r="A181" s="3289"/>
      <c r="B181" s="230"/>
      <c r="C181" s="166"/>
      <c r="D181" s="2257"/>
      <c r="E181" s="232"/>
      <c r="F181" s="1912"/>
      <c r="G181" s="255"/>
      <c r="H181" s="246"/>
      <c r="I181" s="255"/>
      <c r="J181" s="1912"/>
      <c r="K181" s="256"/>
      <c r="L181" s="1912"/>
      <c r="M181" s="1912"/>
      <c r="N181" s="1912"/>
      <c r="O181" s="1912"/>
      <c r="P181" s="1912"/>
      <c r="Q181" s="232"/>
      <c r="R181" s="232"/>
      <c r="S181" s="247"/>
      <c r="T181" s="232"/>
      <c r="U181" s="234"/>
      <c r="V181" s="247"/>
      <c r="W181" s="232"/>
      <c r="X181" s="261"/>
      <c r="Y181" s="232"/>
      <c r="Z181" s="232"/>
      <c r="AA181" s="234"/>
      <c r="AB181" s="1912"/>
      <c r="AC181" s="1912"/>
    </row>
    <row r="182" spans="1:29" s="62" customFormat="1" x14ac:dyDescent="0.2">
      <c r="A182" s="156"/>
      <c r="B182" s="236"/>
      <c r="C182" s="156"/>
      <c r="D182" s="2257"/>
      <c r="E182" s="202"/>
      <c r="F182" s="170"/>
      <c r="G182" s="170"/>
      <c r="H182" s="202"/>
      <c r="I182" s="170"/>
      <c r="J182" s="170"/>
      <c r="K182" s="238"/>
      <c r="L182" s="170"/>
      <c r="M182" s="170"/>
      <c r="N182" s="170"/>
      <c r="O182" s="170"/>
      <c r="P182" s="170"/>
      <c r="Q182" s="202"/>
      <c r="R182" s="202"/>
      <c r="S182" s="168"/>
      <c r="T182" s="202"/>
      <c r="U182" s="244"/>
      <c r="V182" s="168"/>
      <c r="W182" s="202"/>
      <c r="X182" s="170"/>
      <c r="Y182" s="202"/>
      <c r="Z182" s="202"/>
      <c r="AA182" s="244"/>
      <c r="AB182" s="170"/>
      <c r="AC182" s="170"/>
    </row>
    <row r="183" spans="1:29" s="62" customFormat="1" ht="30" x14ac:dyDescent="0.2">
      <c r="A183" s="2251" t="s">
        <v>2520</v>
      </c>
      <c r="B183" s="230" t="s">
        <v>2359</v>
      </c>
      <c r="C183" s="231" t="s">
        <v>2360</v>
      </c>
      <c r="D183" s="2257"/>
      <c r="E183" s="232" t="s">
        <v>124</v>
      </c>
      <c r="F183" s="1902" t="s">
        <v>2444</v>
      </c>
      <c r="G183" s="1902" t="s">
        <v>2445</v>
      </c>
      <c r="H183" s="1899" t="s">
        <v>179</v>
      </c>
      <c r="I183" s="1899" t="s">
        <v>179</v>
      </c>
      <c r="J183" s="1899" t="s">
        <v>179</v>
      </c>
      <c r="K183" s="1899" t="s">
        <v>179</v>
      </c>
      <c r="L183" s="1902" t="s">
        <v>2446</v>
      </c>
      <c r="M183" s="1902" t="s">
        <v>2122</v>
      </c>
      <c r="N183" s="1902" t="s">
        <v>2447</v>
      </c>
      <c r="O183" s="1902" t="s">
        <v>2448</v>
      </c>
      <c r="P183" s="1902" t="s">
        <v>2449</v>
      </c>
      <c r="Q183" s="1902" t="s">
        <v>2450</v>
      </c>
      <c r="R183" s="1902" t="s">
        <v>2384</v>
      </c>
      <c r="S183" s="1902" t="s">
        <v>179</v>
      </c>
      <c r="T183" s="232" t="s">
        <v>179</v>
      </c>
      <c r="U183" s="234">
        <v>10000000</v>
      </c>
      <c r="V183" s="1902" t="s">
        <v>2451</v>
      </c>
      <c r="W183" s="1902" t="s">
        <v>2408</v>
      </c>
      <c r="X183" s="1876" t="s">
        <v>2452</v>
      </c>
      <c r="Y183" s="1902" t="s">
        <v>2373</v>
      </c>
      <c r="Z183" s="1902" t="s">
        <v>2374</v>
      </c>
      <c r="AA183" s="234"/>
      <c r="AB183" s="1912" t="s">
        <v>2375</v>
      </c>
      <c r="AC183" s="1912" t="s">
        <v>2376</v>
      </c>
    </row>
    <row r="184" spans="1:29" s="62" customFormat="1" x14ac:dyDescent="0.2">
      <c r="A184" s="2251"/>
      <c r="B184" s="230"/>
      <c r="C184" s="166"/>
      <c r="D184" s="2257"/>
      <c r="E184" s="232"/>
      <c r="F184" s="1912"/>
      <c r="G184" s="255"/>
      <c r="H184" s="246"/>
      <c r="I184" s="255"/>
      <c r="J184" s="1912"/>
      <c r="K184" s="256"/>
      <c r="L184" s="1912"/>
      <c r="M184" s="1912"/>
      <c r="N184" s="1912"/>
      <c r="O184" s="1912"/>
      <c r="P184" s="1912"/>
      <c r="Q184" s="232"/>
      <c r="R184" s="232"/>
      <c r="S184" s="247"/>
      <c r="T184" s="232"/>
      <c r="U184" s="234"/>
      <c r="V184" s="247"/>
      <c r="W184" s="232"/>
      <c r="X184" s="261"/>
      <c r="Y184" s="261"/>
      <c r="Z184" s="261"/>
      <c r="AA184" s="234"/>
      <c r="AB184" s="1912"/>
      <c r="AC184" s="1912"/>
    </row>
    <row r="185" spans="1:29" s="62" customFormat="1" x14ac:dyDescent="0.2">
      <c r="A185" s="156"/>
      <c r="B185" s="236"/>
      <c r="C185" s="156"/>
      <c r="D185" s="257"/>
      <c r="E185" s="202"/>
      <c r="F185" s="170"/>
      <c r="G185" s="170"/>
      <c r="H185" s="202"/>
      <c r="I185" s="170"/>
      <c r="J185" s="170"/>
      <c r="K185" s="238"/>
      <c r="L185" s="170"/>
      <c r="M185" s="170"/>
      <c r="N185" s="170"/>
      <c r="O185" s="170"/>
      <c r="P185" s="170"/>
      <c r="Q185" s="202"/>
      <c r="R185" s="202"/>
      <c r="S185" s="168"/>
      <c r="T185" s="202"/>
      <c r="U185" s="244"/>
      <c r="V185" s="168"/>
      <c r="W185" s="202"/>
      <c r="X185" s="170"/>
      <c r="Y185" s="202"/>
      <c r="Z185" s="202"/>
      <c r="AA185" s="244"/>
      <c r="AB185" s="170"/>
      <c r="AC185" s="170"/>
    </row>
    <row r="186" spans="1:29" s="62" customFormat="1" ht="30" x14ac:dyDescent="0.2">
      <c r="A186" s="2261" t="s">
        <v>2521</v>
      </c>
      <c r="B186" s="230" t="s">
        <v>2359</v>
      </c>
      <c r="C186" s="231" t="s">
        <v>2360</v>
      </c>
      <c r="D186" s="2257"/>
      <c r="E186" s="232" t="s">
        <v>124</v>
      </c>
      <c r="F186" s="1902" t="s">
        <v>2444</v>
      </c>
      <c r="G186" s="1902" t="s">
        <v>2445</v>
      </c>
      <c r="H186" s="1899" t="s">
        <v>179</v>
      </c>
      <c r="I186" s="1899" t="s">
        <v>179</v>
      </c>
      <c r="J186" s="1899" t="s">
        <v>179</v>
      </c>
      <c r="K186" s="1899" t="s">
        <v>179</v>
      </c>
      <c r="L186" s="1902" t="s">
        <v>2446</v>
      </c>
      <c r="M186" s="1902" t="s">
        <v>2122</v>
      </c>
      <c r="N186" s="1902" t="s">
        <v>2447</v>
      </c>
      <c r="O186" s="1902" t="s">
        <v>2448</v>
      </c>
      <c r="P186" s="1902" t="s">
        <v>2449</v>
      </c>
      <c r="Q186" s="1902" t="s">
        <v>2450</v>
      </c>
      <c r="R186" s="1902" t="s">
        <v>2384</v>
      </c>
      <c r="S186" s="1902" t="s">
        <v>179</v>
      </c>
      <c r="T186" s="232" t="s">
        <v>179</v>
      </c>
      <c r="U186" s="234">
        <v>10000000</v>
      </c>
      <c r="V186" s="1902" t="s">
        <v>2451</v>
      </c>
      <c r="W186" s="1902" t="s">
        <v>2408</v>
      </c>
      <c r="X186" s="1876" t="s">
        <v>2452</v>
      </c>
      <c r="Y186" s="1902" t="s">
        <v>2373</v>
      </c>
      <c r="Z186" s="1902" t="s">
        <v>2374</v>
      </c>
      <c r="AA186" s="234"/>
      <c r="AB186" s="1912" t="s">
        <v>2375</v>
      </c>
      <c r="AC186" s="1912" t="s">
        <v>2376</v>
      </c>
    </row>
    <row r="187" spans="1:29" s="62" customFormat="1" x14ac:dyDescent="0.2">
      <c r="A187" s="2261"/>
      <c r="B187" s="230"/>
      <c r="C187" s="231"/>
      <c r="D187" s="2257"/>
      <c r="E187" s="232"/>
      <c r="F187" s="1902"/>
      <c r="G187" s="1902"/>
      <c r="H187" s="1899"/>
      <c r="I187" s="1899"/>
      <c r="J187" s="1899"/>
      <c r="K187" s="1717"/>
      <c r="L187" s="1902"/>
      <c r="M187" s="1902"/>
      <c r="N187" s="1902"/>
      <c r="O187" s="1902"/>
      <c r="P187" s="1902"/>
      <c r="Q187" s="1902"/>
      <c r="R187" s="1902"/>
      <c r="S187" s="214"/>
      <c r="T187" s="232"/>
      <c r="U187" s="234"/>
      <c r="V187" s="214"/>
      <c r="W187" s="1902"/>
      <c r="X187" s="1876"/>
      <c r="Y187" s="1902"/>
      <c r="Z187" s="1902"/>
      <c r="AA187" s="234"/>
      <c r="AB187" s="1912"/>
      <c r="AC187" s="1912"/>
    </row>
    <row r="188" spans="1:29" s="62" customFormat="1" x14ac:dyDescent="0.2">
      <c r="A188" s="156"/>
      <c r="B188" s="236"/>
      <c r="C188" s="156"/>
      <c r="D188" s="257"/>
      <c r="E188" s="202"/>
      <c r="F188" s="170"/>
      <c r="G188" s="170"/>
      <c r="H188" s="202"/>
      <c r="I188" s="170"/>
      <c r="J188" s="170"/>
      <c r="K188" s="238"/>
      <c r="L188" s="170"/>
      <c r="M188" s="170"/>
      <c r="N188" s="170"/>
      <c r="O188" s="170"/>
      <c r="P188" s="170"/>
      <c r="Q188" s="202"/>
      <c r="R188" s="202"/>
      <c r="S188" s="168"/>
      <c r="T188" s="202"/>
      <c r="U188" s="244"/>
      <c r="V188" s="168"/>
      <c r="W188" s="202"/>
      <c r="X188" s="170"/>
      <c r="Y188" s="202"/>
      <c r="Z188" s="202"/>
      <c r="AA188" s="244"/>
      <c r="AB188" s="170"/>
      <c r="AC188" s="170"/>
    </row>
    <row r="189" spans="1:29" s="62" customFormat="1" x14ac:dyDescent="0.2">
      <c r="A189" s="3259" t="s">
        <v>2379</v>
      </c>
      <c r="B189" s="230"/>
      <c r="C189" s="166"/>
      <c r="D189" s="3261"/>
      <c r="E189" s="232"/>
      <c r="F189" s="1912"/>
      <c r="G189" s="255"/>
      <c r="H189" s="246"/>
      <c r="I189" s="255"/>
      <c r="J189" s="1912"/>
      <c r="K189" s="256"/>
      <c r="L189" s="1912"/>
      <c r="M189" s="1912"/>
      <c r="N189" s="1912"/>
      <c r="O189" s="1912"/>
      <c r="P189" s="1912"/>
      <c r="Q189" s="232"/>
      <c r="R189" s="232"/>
      <c r="S189" s="247"/>
      <c r="T189" s="232"/>
      <c r="U189" s="234">
        <f>SUM(U8:U188)</f>
        <v>891182625.54000044</v>
      </c>
      <c r="V189" s="247"/>
      <c r="W189" s="232"/>
      <c r="X189" s="261"/>
      <c r="Y189" s="232"/>
      <c r="Z189" s="232"/>
      <c r="AA189" s="234"/>
      <c r="AB189" s="1912"/>
      <c r="AC189" s="1912"/>
    </row>
    <row r="190" spans="1:29" s="62" customFormat="1" x14ac:dyDescent="0.2">
      <c r="A190" s="3260"/>
      <c r="B190" s="236"/>
      <c r="C190" s="156"/>
      <c r="D190" s="3262"/>
      <c r="E190" s="202"/>
      <c r="F190" s="170"/>
      <c r="G190" s="170"/>
      <c r="H190" s="202"/>
      <c r="I190" s="170"/>
      <c r="J190" s="170"/>
      <c r="K190" s="238"/>
      <c r="L190" s="170"/>
      <c r="M190" s="170"/>
      <c r="N190" s="170"/>
      <c r="O190" s="170"/>
      <c r="P190" s="170"/>
      <c r="Q190" s="202"/>
      <c r="R190" s="202"/>
      <c r="S190" s="168"/>
      <c r="T190" s="202"/>
      <c r="U190" s="259"/>
      <c r="V190" s="202"/>
      <c r="W190" s="202"/>
      <c r="X190" s="170"/>
      <c r="Y190" s="202"/>
      <c r="Z190" s="202"/>
      <c r="AA190" s="259"/>
      <c r="AB190" s="170"/>
      <c r="AC190" s="170"/>
    </row>
    <row r="195" spans="1:25" s="19" customFormat="1" x14ac:dyDescent="0.25">
      <c r="A195" s="1892" t="s">
        <v>6436</v>
      </c>
      <c r="B195" s="2262"/>
      <c r="C195" s="371"/>
      <c r="D195" s="371"/>
      <c r="E195" s="1063"/>
      <c r="F195" s="1063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66"/>
      <c r="U195" s="371"/>
      <c r="V195" s="371"/>
      <c r="W195" s="371"/>
      <c r="X195" s="371"/>
      <c r="Y195" s="371"/>
    </row>
    <row r="196" spans="1:25" s="19" customFormat="1" x14ac:dyDescent="0.25">
      <c r="A196" s="1874" t="s">
        <v>2531</v>
      </c>
      <c r="B196" s="212"/>
      <c r="C196" s="371"/>
      <c r="D196" s="371"/>
      <c r="E196" s="1063"/>
      <c r="F196" s="1063"/>
      <c r="G196" s="371"/>
      <c r="H196" s="2888" t="s">
        <v>147</v>
      </c>
      <c r="I196" s="2958"/>
      <c r="J196" s="69"/>
      <c r="K196" s="1730"/>
      <c r="L196" s="1724"/>
      <c r="M196" s="371"/>
      <c r="N196" s="371"/>
      <c r="O196" s="371"/>
      <c r="P196" s="371"/>
      <c r="Q196" s="371"/>
      <c r="R196" s="371"/>
      <c r="S196" s="66"/>
      <c r="T196" s="371"/>
      <c r="U196" s="371"/>
      <c r="V196" s="371"/>
      <c r="W196" s="66"/>
      <c r="X196" s="66"/>
    </row>
    <row r="197" spans="1:25" s="19" customFormat="1" ht="45" x14ac:dyDescent="0.25">
      <c r="A197" s="370" t="s">
        <v>571</v>
      </c>
      <c r="B197" s="213"/>
      <c r="C197" s="3257" t="s">
        <v>149</v>
      </c>
      <c r="D197" s="3258"/>
      <c r="E197" s="3258"/>
      <c r="F197" s="3258"/>
      <c r="G197" s="3265"/>
      <c r="H197" s="2959"/>
      <c r="I197" s="2960"/>
      <c r="J197" s="432" t="s">
        <v>150</v>
      </c>
      <c r="K197" s="3258" t="s">
        <v>151</v>
      </c>
      <c r="L197" s="3265"/>
      <c r="M197" s="3257" t="s">
        <v>152</v>
      </c>
      <c r="N197" s="3265"/>
      <c r="O197" s="3257" t="s">
        <v>84</v>
      </c>
      <c r="P197" s="3258"/>
      <c r="Q197" s="3258"/>
      <c r="R197" s="3258"/>
      <c r="S197" s="1920"/>
      <c r="T197" s="1919" t="s">
        <v>85</v>
      </c>
      <c r="U197" s="1921"/>
      <c r="V197" s="1890"/>
      <c r="W197" s="1903"/>
    </row>
    <row r="198" spans="1:25" s="19" customFormat="1" ht="60.75" thickBot="1" x14ac:dyDescent="0.3">
      <c r="A198" s="433" t="s">
        <v>512</v>
      </c>
      <c r="B198" s="434" t="s">
        <v>153</v>
      </c>
      <c r="C198" s="434" t="s">
        <v>154</v>
      </c>
      <c r="D198" s="434" t="s">
        <v>155</v>
      </c>
      <c r="E198" s="434" t="s">
        <v>156</v>
      </c>
      <c r="F198" s="434" t="s">
        <v>157</v>
      </c>
      <c r="G198" s="435" t="s">
        <v>158</v>
      </c>
      <c r="H198" s="436" t="s">
        <v>92</v>
      </c>
      <c r="I198" s="437" t="s">
        <v>93</v>
      </c>
      <c r="J198" s="434" t="s">
        <v>159</v>
      </c>
      <c r="K198" s="434" t="s">
        <v>160</v>
      </c>
      <c r="L198" s="434" t="s">
        <v>161</v>
      </c>
      <c r="M198" s="434" t="s">
        <v>162</v>
      </c>
      <c r="N198" s="436" t="s">
        <v>163</v>
      </c>
      <c r="O198" s="436" t="s">
        <v>164</v>
      </c>
      <c r="P198" s="436" t="s">
        <v>104</v>
      </c>
      <c r="Q198" s="436" t="s">
        <v>165</v>
      </c>
      <c r="R198" s="438" t="s">
        <v>166</v>
      </c>
      <c r="S198" s="1921" t="s">
        <v>167</v>
      </c>
      <c r="T198" s="432" t="s">
        <v>168</v>
      </c>
      <c r="U198" s="432" t="s">
        <v>169</v>
      </c>
      <c r="V198" s="432" t="s">
        <v>112</v>
      </c>
      <c r="W198" s="432" t="s">
        <v>113</v>
      </c>
    </row>
    <row r="199" spans="1:25" s="19" customFormat="1" ht="15.75" thickTop="1" x14ac:dyDescent="0.25">
      <c r="A199" s="2918" t="s">
        <v>114</v>
      </c>
      <c r="B199" s="1899"/>
      <c r="C199" s="1860"/>
      <c r="D199" s="356"/>
      <c r="E199" s="1899"/>
      <c r="F199" s="1899" t="s">
        <v>170</v>
      </c>
      <c r="G199" s="1860"/>
      <c r="H199" s="1860" t="s">
        <v>171</v>
      </c>
      <c r="I199" s="1860" t="s">
        <v>116</v>
      </c>
      <c r="J199" s="1860" t="s">
        <v>117</v>
      </c>
      <c r="K199" s="1899" t="s">
        <v>172</v>
      </c>
      <c r="L199" s="1899" t="s">
        <v>173</v>
      </c>
      <c r="M199" s="1899" t="s">
        <v>117</v>
      </c>
      <c r="N199" s="1899" t="s">
        <v>116</v>
      </c>
      <c r="O199" s="356"/>
      <c r="P199" s="1899" t="s">
        <v>117</v>
      </c>
      <c r="Q199" s="1899" t="s">
        <v>116</v>
      </c>
      <c r="R199" s="1899" t="s">
        <v>117</v>
      </c>
      <c r="S199" s="1899" t="s">
        <v>171</v>
      </c>
      <c r="T199" s="1899" t="s">
        <v>174</v>
      </c>
      <c r="U199" s="1899" t="s">
        <v>117</v>
      </c>
      <c r="V199" s="1899"/>
      <c r="W199" s="1899"/>
    </row>
    <row r="200" spans="1:25" s="19" customFormat="1" x14ac:dyDescent="0.25">
      <c r="A200" s="2919"/>
      <c r="B200" s="2119"/>
      <c r="C200" s="1861"/>
      <c r="D200" s="220"/>
      <c r="E200" s="2119"/>
      <c r="F200" s="1899" t="s">
        <v>175</v>
      </c>
      <c r="G200" s="1861"/>
      <c r="H200" s="1860"/>
      <c r="I200" s="1861"/>
      <c r="J200" s="1861"/>
      <c r="K200" s="1861"/>
      <c r="L200" s="1861"/>
      <c r="M200" s="1861"/>
      <c r="N200" s="1861"/>
      <c r="O200" s="220"/>
      <c r="P200" s="1861"/>
      <c r="Q200" s="1861"/>
      <c r="R200" s="1861"/>
      <c r="S200" s="1860"/>
      <c r="T200" s="1860"/>
      <c r="U200" s="1860"/>
      <c r="V200" s="1860"/>
      <c r="W200" s="1860"/>
    </row>
    <row r="201" spans="1:25" s="19" customFormat="1" ht="15.75" thickBot="1" x14ac:dyDescent="0.3">
      <c r="A201" s="441" t="s">
        <v>121</v>
      </c>
      <c r="B201" s="430"/>
      <c r="C201" s="429"/>
      <c r="D201" s="1067"/>
      <c r="E201" s="430"/>
      <c r="F201" s="430"/>
      <c r="G201" s="429"/>
      <c r="H201" s="429"/>
      <c r="I201" s="429"/>
      <c r="J201" s="535"/>
      <c r="K201" s="535"/>
      <c r="L201" s="429"/>
      <c r="M201" s="429"/>
      <c r="N201" s="429"/>
      <c r="O201" s="1067"/>
      <c r="P201" s="429"/>
      <c r="Q201" s="429"/>
      <c r="R201" s="429"/>
      <c r="S201" s="429"/>
      <c r="T201" s="429"/>
      <c r="U201" s="429"/>
      <c r="V201" s="429"/>
      <c r="W201" s="429"/>
    </row>
    <row r="202" spans="1:25" s="19" customFormat="1" ht="30" x14ac:dyDescent="0.2">
      <c r="A202" s="3296" t="s">
        <v>2522</v>
      </c>
      <c r="B202" s="1902"/>
      <c r="C202" s="1876" t="s">
        <v>1026</v>
      </c>
      <c r="D202" s="2263">
        <v>1500000000</v>
      </c>
      <c r="E202" s="1902" t="s">
        <v>2359</v>
      </c>
      <c r="F202" s="1902" t="s">
        <v>179</v>
      </c>
      <c r="G202" s="1902" t="s">
        <v>576</v>
      </c>
      <c r="H202" s="1902" t="s">
        <v>2523</v>
      </c>
      <c r="I202" s="1902" t="s">
        <v>2418</v>
      </c>
      <c r="J202" s="1902" t="s">
        <v>2362</v>
      </c>
      <c r="K202" s="1902" t="s">
        <v>2420</v>
      </c>
      <c r="L202" s="1902" t="s">
        <v>2524</v>
      </c>
      <c r="M202" s="1902" t="s">
        <v>2525</v>
      </c>
      <c r="N202" s="1902" t="s">
        <v>2526</v>
      </c>
      <c r="O202" s="2263">
        <v>1500000000</v>
      </c>
      <c r="P202" s="1902" t="s">
        <v>2527</v>
      </c>
      <c r="Q202" s="1902" t="s">
        <v>2528</v>
      </c>
      <c r="R202" s="1902" t="s">
        <v>2529</v>
      </c>
      <c r="S202" s="1902" t="s">
        <v>2530</v>
      </c>
      <c r="T202" s="1902" t="s">
        <v>2389</v>
      </c>
      <c r="U202" s="1902" t="s">
        <v>2390</v>
      </c>
      <c r="V202" s="1908" t="s">
        <v>2375</v>
      </c>
      <c r="W202" s="1912" t="s">
        <v>2376</v>
      </c>
    </row>
    <row r="203" spans="1:25" s="19" customFormat="1" x14ac:dyDescent="0.25">
      <c r="A203" s="3296"/>
      <c r="B203" s="2119"/>
      <c r="C203" s="1861"/>
      <c r="D203" s="220"/>
      <c r="E203" s="2119"/>
      <c r="F203" s="1899"/>
      <c r="G203" s="2119"/>
      <c r="H203" s="1899"/>
      <c r="I203" s="1899"/>
      <c r="J203" s="1899"/>
      <c r="K203" s="1861"/>
      <c r="L203" s="1861"/>
      <c r="M203" s="1861"/>
      <c r="N203" s="1861"/>
      <c r="O203" s="220"/>
      <c r="P203" s="1861"/>
      <c r="Q203" s="1861"/>
      <c r="R203" s="1861"/>
      <c r="S203" s="1861"/>
      <c r="T203" s="1861"/>
      <c r="U203" s="2119"/>
      <c r="V203" s="2123"/>
      <c r="W203" s="2123"/>
    </row>
    <row r="204" spans="1:25" s="19" customFormat="1" x14ac:dyDescent="0.2">
      <c r="A204" s="2264"/>
      <c r="B204" s="227"/>
      <c r="C204" s="1862"/>
      <c r="D204" s="1723"/>
      <c r="E204" s="227"/>
      <c r="F204" s="227"/>
      <c r="G204" s="227"/>
      <c r="H204" s="227"/>
      <c r="I204" s="227"/>
      <c r="J204" s="227"/>
      <c r="K204" s="69"/>
      <c r="L204" s="1862"/>
      <c r="M204" s="1862"/>
      <c r="N204" s="1862"/>
      <c r="O204" s="1723"/>
      <c r="P204" s="1862"/>
      <c r="Q204" s="1862"/>
      <c r="R204" s="1862"/>
      <c r="S204" s="1862"/>
      <c r="T204" s="1862"/>
      <c r="U204" s="227"/>
      <c r="V204" s="229"/>
      <c r="W204" s="229"/>
    </row>
    <row r="210" spans="1:27" s="62" customFormat="1" x14ac:dyDescent="0.2">
      <c r="A210" s="1896" t="s">
        <v>2442</v>
      </c>
      <c r="B210" s="149"/>
      <c r="C210" s="154"/>
      <c r="E210" s="252"/>
      <c r="F210" s="252"/>
      <c r="G210" s="252"/>
      <c r="H210" s="253"/>
      <c r="I210" s="252"/>
      <c r="J210" s="252"/>
      <c r="K210" s="252"/>
      <c r="L210" s="253"/>
      <c r="M210" s="252"/>
      <c r="N210" s="252"/>
      <c r="O210" s="253"/>
      <c r="P210" s="252"/>
      <c r="Q210" s="252"/>
      <c r="R210" s="252"/>
      <c r="S210" s="252"/>
      <c r="T210" s="253"/>
      <c r="U210" s="253"/>
      <c r="V210" s="253"/>
      <c r="W210" s="253"/>
      <c r="X210" s="252"/>
      <c r="Y210" s="1068"/>
      <c r="Z210" s="252"/>
      <c r="AA210" s="252"/>
    </row>
    <row r="211" spans="1:27" s="62" customFormat="1" x14ac:dyDescent="0.2">
      <c r="A211" s="1886" t="s">
        <v>6368</v>
      </c>
      <c r="B211" s="63"/>
      <c r="C211" s="154"/>
      <c r="E211" s="252"/>
      <c r="F211" s="252"/>
      <c r="G211" s="252"/>
      <c r="H211" s="253"/>
      <c r="I211" s="2845" t="s">
        <v>147</v>
      </c>
      <c r="J211" s="2846"/>
      <c r="K211" s="3172"/>
      <c r="L211" s="3173"/>
      <c r="M211" s="3174"/>
      <c r="N211" s="253"/>
      <c r="O211" s="252"/>
      <c r="P211" s="252"/>
      <c r="Q211" s="252"/>
      <c r="R211" s="252"/>
      <c r="S211" s="253"/>
      <c r="T211" s="253"/>
      <c r="U211" s="253"/>
      <c r="V211" s="253"/>
      <c r="W211" s="252"/>
      <c r="X211" s="1068"/>
      <c r="Y211" s="252"/>
      <c r="Z211" s="252"/>
    </row>
    <row r="212" spans="1:27" s="62" customFormat="1" ht="45" x14ac:dyDescent="0.2">
      <c r="A212" s="95" t="s">
        <v>571</v>
      </c>
      <c r="B212" s="151"/>
      <c r="C212" s="2902" t="s">
        <v>215</v>
      </c>
      <c r="D212" s="2902"/>
      <c r="E212" s="2902"/>
      <c r="F212" s="2902"/>
      <c r="G212" s="2902"/>
      <c r="H212" s="2903"/>
      <c r="I212" s="2847"/>
      <c r="J212" s="2848"/>
      <c r="K212" s="1907" t="s">
        <v>150</v>
      </c>
      <c r="L212" s="2841" t="s">
        <v>151</v>
      </c>
      <c r="M212" s="2838"/>
      <c r="N212" s="2837" t="s">
        <v>152</v>
      </c>
      <c r="O212" s="2838"/>
      <c r="P212" s="87"/>
      <c r="Q212" s="2837" t="s">
        <v>84</v>
      </c>
      <c r="R212" s="2841"/>
      <c r="S212" s="2841"/>
      <c r="T212" s="2841"/>
      <c r="U212" s="2841" t="s">
        <v>85</v>
      </c>
      <c r="V212" s="2841"/>
      <c r="W212" s="2841"/>
      <c r="X212" s="2838"/>
      <c r="Y212" s="252"/>
      <c r="Z212" s="252"/>
    </row>
    <row r="213" spans="1:27" s="458" customFormat="1" ht="45.75" thickBot="1" x14ac:dyDescent="0.3">
      <c r="A213" s="1905" t="s">
        <v>512</v>
      </c>
      <c r="B213" s="506" t="s">
        <v>153</v>
      </c>
      <c r="C213" s="451" t="s">
        <v>217</v>
      </c>
      <c r="D213" s="451" t="s">
        <v>218</v>
      </c>
      <c r="E213" s="451" t="s">
        <v>156</v>
      </c>
      <c r="F213" s="451" t="s">
        <v>219</v>
      </c>
      <c r="G213" s="451" t="s">
        <v>220</v>
      </c>
      <c r="H213" s="451" t="s">
        <v>90</v>
      </c>
      <c r="I213" s="437" t="s">
        <v>92</v>
      </c>
      <c r="J213" s="437" t="s">
        <v>93</v>
      </c>
      <c r="K213" s="453" t="s">
        <v>159</v>
      </c>
      <c r="L213" s="453" t="s">
        <v>160</v>
      </c>
      <c r="M213" s="453" t="s">
        <v>161</v>
      </c>
      <c r="N213" s="453" t="s">
        <v>162</v>
      </c>
      <c r="O213" s="437" t="s">
        <v>93</v>
      </c>
      <c r="P213" s="451" t="s">
        <v>91</v>
      </c>
      <c r="Q213" s="437" t="s">
        <v>4325</v>
      </c>
      <c r="R213" s="437" t="s">
        <v>104</v>
      </c>
      <c r="S213" s="457" t="s">
        <v>221</v>
      </c>
      <c r="T213" s="1907" t="s">
        <v>166</v>
      </c>
      <c r="U213" s="453" t="s">
        <v>108</v>
      </c>
      <c r="V213" s="453" t="s">
        <v>222</v>
      </c>
      <c r="W213" s="453" t="s">
        <v>223</v>
      </c>
      <c r="X213" s="454" t="s">
        <v>111</v>
      </c>
      <c r="Y213" s="453" t="s">
        <v>112</v>
      </c>
      <c r="Z213" s="453" t="s">
        <v>113</v>
      </c>
    </row>
    <row r="214" spans="1:27" s="62" customFormat="1" ht="15.75" thickTop="1" x14ac:dyDescent="0.2">
      <c r="A214" s="2825" t="s">
        <v>114</v>
      </c>
      <c r="B214" s="459"/>
      <c r="C214" s="231"/>
      <c r="D214" s="160"/>
      <c r="E214" s="1876"/>
      <c r="F214" s="345"/>
      <c r="G214" s="1876" t="s">
        <v>170</v>
      </c>
      <c r="H214" s="1902"/>
      <c r="I214" s="1902" t="s">
        <v>171</v>
      </c>
      <c r="J214" s="1902" t="s">
        <v>116</v>
      </c>
      <c r="K214" s="1902" t="s">
        <v>117</v>
      </c>
      <c r="L214" s="1902" t="s">
        <v>224</v>
      </c>
      <c r="M214" s="1902" t="s">
        <v>173</v>
      </c>
      <c r="N214" s="1902" t="s">
        <v>171</v>
      </c>
      <c r="O214" s="1902" t="s">
        <v>116</v>
      </c>
      <c r="P214" s="165" t="s">
        <v>27</v>
      </c>
      <c r="Q214" s="1876"/>
      <c r="R214" s="1902" t="s">
        <v>225</v>
      </c>
      <c r="S214" s="235" t="s">
        <v>116</v>
      </c>
      <c r="T214" s="232" t="s">
        <v>118</v>
      </c>
      <c r="U214" s="214"/>
      <c r="V214" s="1902"/>
      <c r="W214" s="1876" t="s">
        <v>2400</v>
      </c>
      <c r="X214" s="248"/>
      <c r="Y214" s="1876"/>
      <c r="Z214" s="1902"/>
    </row>
    <row r="215" spans="1:27" s="62" customFormat="1" x14ac:dyDescent="0.2">
      <c r="A215" s="2826"/>
      <c r="B215" s="166"/>
      <c r="C215" s="230"/>
      <c r="D215" s="166"/>
      <c r="E215" s="1912"/>
      <c r="F215" s="244"/>
      <c r="G215" s="1876" t="s">
        <v>175</v>
      </c>
      <c r="H215" s="232"/>
      <c r="I215" s="1876"/>
      <c r="J215" s="1912"/>
      <c r="K215" s="232"/>
      <c r="L215" s="1912"/>
      <c r="M215" s="1912"/>
      <c r="N215" s="232"/>
      <c r="O215" s="1912"/>
      <c r="P215" s="168" t="s">
        <v>31</v>
      </c>
      <c r="Q215" s="244"/>
      <c r="R215" s="1912"/>
      <c r="S215" s="246"/>
      <c r="T215" s="232"/>
      <c r="U215" s="247"/>
      <c r="V215" s="232"/>
      <c r="W215" s="1912"/>
      <c r="X215" s="243"/>
      <c r="Y215" s="1912"/>
      <c r="Z215" s="1912"/>
    </row>
    <row r="216" spans="1:27" s="62" customFormat="1" ht="15.75" thickBot="1" x14ac:dyDescent="0.25">
      <c r="A216" s="1060" t="s">
        <v>121</v>
      </c>
      <c r="B216" s="161"/>
      <c r="C216" s="500"/>
      <c r="D216" s="460"/>
      <c r="E216" s="400"/>
      <c r="F216" s="399"/>
      <c r="G216" s="400"/>
      <c r="H216" s="1028"/>
      <c r="I216" s="400"/>
      <c r="J216" s="400"/>
      <c r="K216" s="1074"/>
      <c r="L216" s="544"/>
      <c r="M216" s="400"/>
      <c r="N216" s="1028"/>
      <c r="O216" s="400"/>
      <c r="P216" s="400"/>
      <c r="Q216" s="399"/>
      <c r="R216" s="400"/>
      <c r="S216" s="1074"/>
      <c r="T216" s="202"/>
      <c r="U216" s="1075"/>
      <c r="V216" s="1028"/>
      <c r="W216" s="400"/>
      <c r="X216" s="1076"/>
      <c r="Y216" s="400"/>
      <c r="Z216" s="400"/>
    </row>
    <row r="217" spans="1:27" s="62" customFormat="1" ht="45" x14ac:dyDescent="0.2">
      <c r="A217" s="2265" t="s">
        <v>2532</v>
      </c>
      <c r="B217" s="230"/>
      <c r="C217" s="230" t="s">
        <v>1026</v>
      </c>
      <c r="D217" s="231" t="s">
        <v>1675</v>
      </c>
      <c r="E217" s="232" t="s">
        <v>2359</v>
      </c>
      <c r="F217" s="233">
        <v>90000000</v>
      </c>
      <c r="G217" s="1902" t="s">
        <v>179</v>
      </c>
      <c r="H217" s="1902" t="s">
        <v>124</v>
      </c>
      <c r="I217" s="1902" t="s">
        <v>2402</v>
      </c>
      <c r="J217" s="1902" t="s">
        <v>2418</v>
      </c>
      <c r="K217" s="1902"/>
      <c r="L217" s="1902" t="s">
        <v>2420</v>
      </c>
      <c r="M217" s="1902" t="s">
        <v>2421</v>
      </c>
      <c r="N217" s="1902" t="s">
        <v>2422</v>
      </c>
      <c r="O217" s="1902" t="s">
        <v>2423</v>
      </c>
      <c r="P217" s="165" t="s">
        <v>27</v>
      </c>
      <c r="Q217" s="233">
        <v>90000000</v>
      </c>
      <c r="R217" s="1876" t="s">
        <v>2408</v>
      </c>
      <c r="S217" s="1902" t="s">
        <v>2409</v>
      </c>
      <c r="T217" s="232" t="s">
        <v>2410</v>
      </c>
      <c r="U217" s="214" t="s">
        <v>2411</v>
      </c>
      <c r="V217" s="1902" t="s">
        <v>2412</v>
      </c>
      <c r="W217" s="1876" t="s">
        <v>2413</v>
      </c>
      <c r="X217" s="233"/>
      <c r="Y217" s="1908" t="s">
        <v>2375</v>
      </c>
      <c r="Z217" s="1912" t="s">
        <v>2376</v>
      </c>
    </row>
    <row r="218" spans="1:27" s="62" customFormat="1" x14ac:dyDescent="0.2">
      <c r="A218" s="219"/>
      <c r="B218" s="230"/>
      <c r="C218" s="230"/>
      <c r="D218" s="166"/>
      <c r="E218" s="1912"/>
      <c r="F218" s="234"/>
      <c r="G218" s="1876"/>
      <c r="H218" s="232"/>
      <c r="I218" s="1876"/>
      <c r="J218" s="1876"/>
      <c r="K218" s="1902"/>
      <c r="L218" s="1876"/>
      <c r="M218" s="1876"/>
      <c r="N218" s="1902"/>
      <c r="O218" s="1876"/>
      <c r="P218" s="168" t="s">
        <v>31</v>
      </c>
      <c r="Q218" s="234"/>
      <c r="R218" s="1876"/>
      <c r="S218" s="235"/>
      <c r="T218" s="232"/>
      <c r="U218" s="214"/>
      <c r="V218" s="1902"/>
      <c r="W218" s="1876"/>
      <c r="X218" s="234"/>
      <c r="Y218" s="1876" t="s">
        <v>365</v>
      </c>
      <c r="Z218" s="1876"/>
    </row>
    <row r="219" spans="1:27" s="62" customFormat="1" x14ac:dyDescent="0.2">
      <c r="A219" s="219"/>
      <c r="B219" s="236"/>
      <c r="C219" s="236"/>
      <c r="D219" s="156"/>
      <c r="E219" s="170"/>
      <c r="F219" s="237"/>
      <c r="G219" s="170"/>
      <c r="H219" s="202"/>
      <c r="I219" s="170"/>
      <c r="J219" s="170"/>
      <c r="K219" s="238"/>
      <c r="L219" s="239"/>
      <c r="M219" s="170"/>
      <c r="N219" s="202"/>
      <c r="O219" s="170"/>
      <c r="P219" s="170"/>
      <c r="Q219" s="237"/>
      <c r="R219" s="170"/>
      <c r="S219" s="238"/>
      <c r="T219" s="202"/>
      <c r="U219" s="168"/>
      <c r="V219" s="202"/>
      <c r="W219" s="170"/>
      <c r="X219" s="237"/>
      <c r="Y219" s="170"/>
      <c r="Z219" s="170"/>
    </row>
    <row r="220" spans="1:27" s="62" customFormat="1" ht="105" customHeight="1" x14ac:dyDescent="0.2">
      <c r="A220" s="2265" t="s">
        <v>2533</v>
      </c>
      <c r="B220" s="230"/>
      <c r="C220" s="230" t="s">
        <v>1039</v>
      </c>
      <c r="D220" s="231" t="s">
        <v>1675</v>
      </c>
      <c r="E220" s="232" t="s">
        <v>2359</v>
      </c>
      <c r="F220" s="1765">
        <v>70000000</v>
      </c>
      <c r="G220" s="1902" t="s">
        <v>179</v>
      </c>
      <c r="H220" s="1902" t="s">
        <v>124</v>
      </c>
      <c r="I220" s="1902" t="s">
        <v>2402</v>
      </c>
      <c r="J220" s="1902" t="s">
        <v>2418</v>
      </c>
      <c r="K220" s="1902"/>
      <c r="L220" s="1902" t="s">
        <v>2420</v>
      </c>
      <c r="M220" s="1902" t="s">
        <v>2421</v>
      </c>
      <c r="N220" s="1902" t="s">
        <v>2422</v>
      </c>
      <c r="O220" s="1902" t="s">
        <v>2423</v>
      </c>
      <c r="P220" s="168" t="s">
        <v>27</v>
      </c>
      <c r="Q220" s="1765">
        <v>70000000</v>
      </c>
      <c r="R220" s="1876" t="s">
        <v>2408</v>
      </c>
      <c r="S220" s="1902" t="s">
        <v>2409</v>
      </c>
      <c r="T220" s="232" t="s">
        <v>2410</v>
      </c>
      <c r="U220" s="214" t="s">
        <v>2411</v>
      </c>
      <c r="V220" s="1902" t="s">
        <v>2412</v>
      </c>
      <c r="W220" s="1876" t="s">
        <v>2413</v>
      </c>
      <c r="X220" s="1765"/>
      <c r="Y220" s="1908" t="s">
        <v>2375</v>
      </c>
      <c r="Z220" s="1912" t="s">
        <v>2376</v>
      </c>
    </row>
    <row r="221" spans="1:27" s="62" customFormat="1" x14ac:dyDescent="0.2">
      <c r="A221" s="219"/>
      <c r="B221" s="230"/>
      <c r="C221" s="230"/>
      <c r="D221" s="166"/>
      <c r="E221" s="1912"/>
      <c r="F221" s="234"/>
      <c r="G221" s="1876"/>
      <c r="H221" s="232"/>
      <c r="I221" s="1876"/>
      <c r="J221" s="1912"/>
      <c r="K221" s="232"/>
      <c r="L221" s="1912"/>
      <c r="M221" s="1912"/>
      <c r="N221" s="232"/>
      <c r="O221" s="1912"/>
      <c r="P221" s="168" t="s">
        <v>31</v>
      </c>
      <c r="Q221" s="234"/>
      <c r="R221" s="1912"/>
      <c r="S221" s="235"/>
      <c r="T221" s="232"/>
      <c r="U221" s="214"/>
      <c r="V221" s="1902"/>
      <c r="W221" s="1912"/>
      <c r="X221" s="234"/>
      <c r="Y221" s="1912"/>
      <c r="Z221" s="1876"/>
    </row>
    <row r="222" spans="1:27" s="62" customFormat="1" x14ac:dyDescent="0.2">
      <c r="A222" s="219"/>
      <c r="B222" s="236"/>
      <c r="C222" s="236"/>
      <c r="D222" s="156"/>
      <c r="E222" s="170"/>
      <c r="F222" s="237"/>
      <c r="G222" s="170"/>
      <c r="H222" s="202"/>
      <c r="I222" s="170"/>
      <c r="J222" s="239"/>
      <c r="K222" s="238"/>
      <c r="L222" s="170"/>
      <c r="M222" s="170"/>
      <c r="N222" s="202"/>
      <c r="O222" s="170"/>
      <c r="P222" s="170"/>
      <c r="Q222" s="237"/>
      <c r="R222" s="170"/>
      <c r="S222" s="238"/>
      <c r="T222" s="202"/>
      <c r="U222" s="168"/>
      <c r="V222" s="202"/>
      <c r="W222" s="170"/>
      <c r="X222" s="237"/>
      <c r="Y222" s="170"/>
      <c r="Z222" s="170"/>
    </row>
    <row r="223" spans="1:27" s="62" customFormat="1" ht="84" customHeight="1" x14ac:dyDescent="0.2">
      <c r="A223" s="2265" t="s">
        <v>2534</v>
      </c>
      <c r="B223" s="230"/>
      <c r="C223" s="230" t="s">
        <v>1042</v>
      </c>
      <c r="D223" s="231" t="s">
        <v>1675</v>
      </c>
      <c r="E223" s="232" t="s">
        <v>2359</v>
      </c>
      <c r="F223" s="2266">
        <v>101532418.58</v>
      </c>
      <c r="G223" s="1902" t="s">
        <v>179</v>
      </c>
      <c r="H223" s="1902" t="s">
        <v>124</v>
      </c>
      <c r="I223" s="1902" t="s">
        <v>2402</v>
      </c>
      <c r="J223" s="1902" t="s">
        <v>2418</v>
      </c>
      <c r="K223" s="1902"/>
      <c r="L223" s="1902" t="s">
        <v>2420</v>
      </c>
      <c r="M223" s="1902" t="s">
        <v>2421</v>
      </c>
      <c r="N223" s="1902" t="s">
        <v>2422</v>
      </c>
      <c r="O223" s="1902" t="s">
        <v>2423</v>
      </c>
      <c r="P223" s="165" t="s">
        <v>27</v>
      </c>
      <c r="Q223" s="2266">
        <v>101532418.58</v>
      </c>
      <c r="R223" s="1876" t="s">
        <v>2408</v>
      </c>
      <c r="S223" s="1902" t="s">
        <v>2409</v>
      </c>
      <c r="T223" s="232" t="s">
        <v>2410</v>
      </c>
      <c r="U223" s="214" t="s">
        <v>2411</v>
      </c>
      <c r="V223" s="1902" t="s">
        <v>2412</v>
      </c>
      <c r="W223" s="1876" t="s">
        <v>2413</v>
      </c>
      <c r="X223" s="2266"/>
      <c r="Y223" s="1908" t="s">
        <v>2375</v>
      </c>
      <c r="Z223" s="1912" t="s">
        <v>2376</v>
      </c>
    </row>
    <row r="224" spans="1:27" s="62" customFormat="1" x14ac:dyDescent="0.2">
      <c r="A224" s="2267"/>
      <c r="B224" s="230"/>
      <c r="C224" s="230"/>
      <c r="D224" s="166"/>
      <c r="E224" s="1912"/>
      <c r="F224" s="234"/>
      <c r="G224" s="1876"/>
      <c r="H224" s="232"/>
      <c r="I224" s="1876"/>
      <c r="J224" s="1876"/>
      <c r="K224" s="1902"/>
      <c r="L224" s="1876"/>
      <c r="M224" s="1876"/>
      <c r="N224" s="1902"/>
      <c r="O224" s="1876"/>
      <c r="P224" s="168" t="s">
        <v>31</v>
      </c>
      <c r="Q224" s="234"/>
      <c r="R224" s="1876"/>
      <c r="S224" s="235"/>
      <c r="T224" s="232"/>
      <c r="U224" s="214"/>
      <c r="V224" s="1902"/>
      <c r="W224" s="1876"/>
      <c r="X224" s="234"/>
      <c r="Y224" s="1876"/>
      <c r="Z224" s="1876"/>
    </row>
    <row r="225" spans="1:26" s="62" customFormat="1" x14ac:dyDescent="0.2">
      <c r="A225" s="1906"/>
      <c r="B225" s="236"/>
      <c r="C225" s="236"/>
      <c r="D225" s="156"/>
      <c r="E225" s="170"/>
      <c r="F225" s="237"/>
      <c r="G225" s="170"/>
      <c r="H225" s="202"/>
      <c r="I225" s="170"/>
      <c r="J225" s="170"/>
      <c r="K225" s="238"/>
      <c r="L225" s="239"/>
      <c r="M225" s="170"/>
      <c r="N225" s="202"/>
      <c r="O225" s="170"/>
      <c r="P225" s="170"/>
      <c r="Q225" s="237"/>
      <c r="R225" s="170"/>
      <c r="S225" s="238"/>
      <c r="T225" s="202"/>
      <c r="U225" s="168"/>
      <c r="V225" s="202"/>
      <c r="W225" s="170"/>
      <c r="X225" s="237"/>
      <c r="Y225" s="170"/>
      <c r="Z225" s="170"/>
    </row>
    <row r="226" spans="1:26" s="62" customFormat="1" ht="80.25" customHeight="1" x14ac:dyDescent="0.2">
      <c r="A226" s="2265" t="s">
        <v>2535</v>
      </c>
      <c r="B226" s="230"/>
      <c r="C226" s="230" t="s">
        <v>1046</v>
      </c>
      <c r="D226" s="231" t="s">
        <v>1675</v>
      </c>
      <c r="E226" s="232" t="s">
        <v>2359</v>
      </c>
      <c r="F226" s="1765">
        <v>50000000</v>
      </c>
      <c r="G226" s="1902" t="s">
        <v>179</v>
      </c>
      <c r="H226" s="232" t="s">
        <v>124</v>
      </c>
      <c r="I226" s="1902" t="s">
        <v>2402</v>
      </c>
      <c r="J226" s="1902" t="s">
        <v>2418</v>
      </c>
      <c r="K226" s="1902"/>
      <c r="L226" s="1902" t="s">
        <v>2420</v>
      </c>
      <c r="M226" s="1902" t="s">
        <v>2421</v>
      </c>
      <c r="N226" s="1902" t="s">
        <v>2422</v>
      </c>
      <c r="O226" s="1902" t="s">
        <v>2423</v>
      </c>
      <c r="P226" s="168" t="s">
        <v>27</v>
      </c>
      <c r="Q226" s="1765">
        <v>50000000</v>
      </c>
      <c r="R226" s="1876" t="s">
        <v>2408</v>
      </c>
      <c r="S226" s="1902" t="s">
        <v>2409</v>
      </c>
      <c r="T226" s="232" t="s">
        <v>2410</v>
      </c>
      <c r="U226" s="214" t="s">
        <v>2411</v>
      </c>
      <c r="V226" s="1902" t="s">
        <v>2412</v>
      </c>
      <c r="W226" s="1876" t="s">
        <v>2413</v>
      </c>
      <c r="X226" s="1765"/>
      <c r="Y226" s="1908" t="s">
        <v>2375</v>
      </c>
      <c r="Z226" s="1912" t="s">
        <v>2376</v>
      </c>
    </row>
    <row r="227" spans="1:26" s="62" customFormat="1" x14ac:dyDescent="0.2">
      <c r="A227" s="1906"/>
      <c r="B227" s="230"/>
      <c r="C227" s="230"/>
      <c r="D227" s="166"/>
      <c r="E227" s="1912"/>
      <c r="F227" s="234"/>
      <c r="G227" s="1876"/>
      <c r="H227" s="232"/>
      <c r="I227" s="1876"/>
      <c r="J227" s="1912"/>
      <c r="K227" s="232"/>
      <c r="L227" s="1912"/>
      <c r="M227" s="1912"/>
      <c r="N227" s="232"/>
      <c r="O227" s="1912"/>
      <c r="P227" s="168" t="s">
        <v>31</v>
      </c>
      <c r="Q227" s="234"/>
      <c r="R227" s="1876"/>
      <c r="S227" s="235"/>
      <c r="T227" s="232"/>
      <c r="U227" s="214"/>
      <c r="V227" s="1902"/>
      <c r="W227" s="1912"/>
      <c r="X227" s="234"/>
      <c r="Y227" s="1912"/>
      <c r="Z227" s="1876"/>
    </row>
    <row r="228" spans="1:26" s="62" customFormat="1" x14ac:dyDescent="0.2">
      <c r="A228" s="1906"/>
      <c r="B228" s="236"/>
      <c r="C228" s="236"/>
      <c r="D228" s="156"/>
      <c r="E228" s="170"/>
      <c r="F228" s="237"/>
      <c r="G228" s="170"/>
      <c r="H228" s="202"/>
      <c r="I228" s="170"/>
      <c r="J228" s="239"/>
      <c r="K228" s="238"/>
      <c r="L228" s="170"/>
      <c r="M228" s="170"/>
      <c r="N228" s="202"/>
      <c r="O228" s="170"/>
      <c r="P228" s="170"/>
      <c r="Q228" s="237"/>
      <c r="R228" s="170"/>
      <c r="S228" s="238"/>
      <c r="T228" s="202"/>
      <c r="U228" s="168"/>
      <c r="V228" s="202"/>
      <c r="W228" s="170"/>
      <c r="X228" s="237"/>
      <c r="Y228" s="170"/>
      <c r="Z228" s="170"/>
    </row>
    <row r="229" spans="1:26" s="62" customFormat="1" ht="71.25" customHeight="1" x14ac:dyDescent="0.2">
      <c r="A229" s="2268" t="s">
        <v>2536</v>
      </c>
      <c r="B229" s="230"/>
      <c r="C229" s="230" t="s">
        <v>1049</v>
      </c>
      <c r="D229" s="231" t="s">
        <v>1675</v>
      </c>
      <c r="E229" s="232" t="s">
        <v>2359</v>
      </c>
      <c r="F229" s="1765">
        <v>50000000</v>
      </c>
      <c r="G229" s="1902" t="s">
        <v>179</v>
      </c>
      <c r="H229" s="232" t="s">
        <v>124</v>
      </c>
      <c r="I229" s="1902" t="s">
        <v>2402</v>
      </c>
      <c r="J229" s="1902" t="s">
        <v>2418</v>
      </c>
      <c r="K229" s="1902"/>
      <c r="L229" s="1902" t="s">
        <v>2420</v>
      </c>
      <c r="M229" s="1902" t="s">
        <v>2421</v>
      </c>
      <c r="N229" s="1902" t="s">
        <v>2422</v>
      </c>
      <c r="O229" s="1902" t="s">
        <v>2423</v>
      </c>
      <c r="P229" s="165" t="s">
        <v>27</v>
      </c>
      <c r="Q229" s="1765">
        <v>50000000</v>
      </c>
      <c r="R229" s="1876" t="s">
        <v>2408</v>
      </c>
      <c r="S229" s="1902" t="s">
        <v>2409</v>
      </c>
      <c r="T229" s="232" t="s">
        <v>2410</v>
      </c>
      <c r="U229" s="214" t="s">
        <v>2411</v>
      </c>
      <c r="V229" s="1902" t="s">
        <v>2412</v>
      </c>
      <c r="W229" s="1876" t="s">
        <v>2413</v>
      </c>
      <c r="X229" s="1765"/>
      <c r="Y229" s="1908" t="s">
        <v>2375</v>
      </c>
      <c r="Z229" s="1912" t="s">
        <v>2376</v>
      </c>
    </row>
    <row r="230" spans="1:26" s="62" customFormat="1" x14ac:dyDescent="0.2">
      <c r="A230" s="1906"/>
      <c r="B230" s="230"/>
      <c r="C230" s="230"/>
      <c r="D230" s="166"/>
      <c r="E230" s="1912"/>
      <c r="F230" s="234"/>
      <c r="G230" s="1876"/>
      <c r="H230" s="232"/>
      <c r="I230" s="1876"/>
      <c r="J230" s="1876"/>
      <c r="K230" s="1902"/>
      <c r="L230" s="1876"/>
      <c r="M230" s="1876"/>
      <c r="N230" s="1902"/>
      <c r="O230" s="1876"/>
      <c r="P230" s="168" t="s">
        <v>31</v>
      </c>
      <c r="Q230" s="234"/>
      <c r="R230" s="1912"/>
      <c r="S230" s="246"/>
      <c r="T230" s="232"/>
      <c r="U230" s="247"/>
      <c r="V230" s="232"/>
      <c r="W230" s="1876"/>
      <c r="X230" s="234"/>
      <c r="Y230" s="1876"/>
      <c r="Z230" s="1876"/>
    </row>
    <row r="231" spans="1:26" s="62" customFormat="1" x14ac:dyDescent="0.2">
      <c r="A231" s="1906"/>
      <c r="B231" s="236"/>
      <c r="C231" s="236"/>
      <c r="D231" s="156"/>
      <c r="E231" s="170"/>
      <c r="F231" s="237"/>
      <c r="G231" s="170"/>
      <c r="H231" s="202"/>
      <c r="I231" s="170"/>
      <c r="J231" s="170"/>
      <c r="K231" s="238"/>
      <c r="L231" s="239"/>
      <c r="M231" s="170"/>
      <c r="N231" s="202"/>
      <c r="O231" s="170"/>
      <c r="P231" s="170"/>
      <c r="Q231" s="237"/>
      <c r="R231" s="170"/>
      <c r="S231" s="238"/>
      <c r="T231" s="202"/>
      <c r="U231" s="168"/>
      <c r="V231" s="202"/>
      <c r="W231" s="170"/>
      <c r="X231" s="237"/>
      <c r="Y231" s="170"/>
      <c r="Z231" s="170"/>
    </row>
    <row r="232" spans="1:26" s="62" customFormat="1" ht="30" x14ac:dyDescent="0.2">
      <c r="A232" s="2265" t="s">
        <v>2537</v>
      </c>
      <c r="B232" s="230"/>
      <c r="C232" s="230" t="s">
        <v>1052</v>
      </c>
      <c r="D232" s="231" t="s">
        <v>1675</v>
      </c>
      <c r="E232" s="232" t="s">
        <v>2359</v>
      </c>
      <c r="F232" s="1765">
        <v>100000000</v>
      </c>
      <c r="G232" s="1902" t="s">
        <v>179</v>
      </c>
      <c r="H232" s="232" t="s">
        <v>124</v>
      </c>
      <c r="I232" s="1902" t="s">
        <v>2402</v>
      </c>
      <c r="J232" s="1902" t="s">
        <v>2418</v>
      </c>
      <c r="K232" s="1902"/>
      <c r="L232" s="1902" t="s">
        <v>2420</v>
      </c>
      <c r="M232" s="1902" t="s">
        <v>2421</v>
      </c>
      <c r="N232" s="1902" t="s">
        <v>2422</v>
      </c>
      <c r="O232" s="1902" t="s">
        <v>2423</v>
      </c>
      <c r="P232" s="168" t="s">
        <v>27</v>
      </c>
      <c r="Q232" s="1765">
        <v>100000000</v>
      </c>
      <c r="R232" s="1876" t="s">
        <v>2408</v>
      </c>
      <c r="S232" s="1902" t="s">
        <v>2409</v>
      </c>
      <c r="T232" s="232" t="s">
        <v>2410</v>
      </c>
      <c r="U232" s="214" t="s">
        <v>2411</v>
      </c>
      <c r="V232" s="1902" t="s">
        <v>2412</v>
      </c>
      <c r="W232" s="1876" t="s">
        <v>2413</v>
      </c>
      <c r="X232" s="1765"/>
      <c r="Y232" s="1908" t="s">
        <v>2375</v>
      </c>
      <c r="Z232" s="1912" t="s">
        <v>2376</v>
      </c>
    </row>
    <row r="233" spans="1:26" s="62" customFormat="1" x14ac:dyDescent="0.2">
      <c r="A233" s="2265"/>
      <c r="B233" s="230"/>
      <c r="C233" s="230"/>
      <c r="D233" s="166"/>
      <c r="E233" s="1912"/>
      <c r="F233" s="234"/>
      <c r="G233" s="1876"/>
      <c r="H233" s="232"/>
      <c r="I233" s="1876"/>
      <c r="J233" s="1912"/>
      <c r="K233" s="232"/>
      <c r="L233" s="1912"/>
      <c r="M233" s="1912"/>
      <c r="N233" s="232"/>
      <c r="O233" s="1912"/>
      <c r="P233" s="168" t="s">
        <v>31</v>
      </c>
      <c r="Q233" s="234"/>
      <c r="R233" s="1876"/>
      <c r="S233" s="235"/>
      <c r="T233" s="232"/>
      <c r="U233" s="214"/>
      <c r="V233" s="1902"/>
      <c r="W233" s="1912"/>
      <c r="X233" s="234"/>
      <c r="Y233" s="1912"/>
      <c r="Z233" s="1876"/>
    </row>
    <row r="234" spans="1:26" s="62" customFormat="1" x14ac:dyDescent="0.2">
      <c r="A234" s="2265"/>
      <c r="B234" s="236"/>
      <c r="C234" s="236"/>
      <c r="D234" s="156"/>
      <c r="E234" s="170"/>
      <c r="F234" s="237"/>
      <c r="G234" s="170"/>
      <c r="H234" s="202"/>
      <c r="I234" s="170"/>
      <c r="J234" s="239"/>
      <c r="K234" s="238"/>
      <c r="L234" s="170"/>
      <c r="M234" s="170"/>
      <c r="N234" s="202"/>
      <c r="O234" s="170"/>
      <c r="P234" s="170"/>
      <c r="Q234" s="237"/>
      <c r="R234" s="170"/>
      <c r="S234" s="238"/>
      <c r="T234" s="202"/>
      <c r="U234" s="168"/>
      <c r="V234" s="202"/>
      <c r="W234" s="170"/>
      <c r="X234" s="237"/>
      <c r="Y234" s="170"/>
      <c r="Z234" s="170"/>
    </row>
    <row r="235" spans="1:26" s="62" customFormat="1" ht="95.25" customHeight="1" x14ac:dyDescent="0.2">
      <c r="A235" s="2265" t="s">
        <v>2538</v>
      </c>
      <c r="B235" s="230"/>
      <c r="C235" s="230" t="s">
        <v>1058</v>
      </c>
      <c r="D235" s="231" t="s">
        <v>1675</v>
      </c>
      <c r="E235" s="232" t="s">
        <v>2359</v>
      </c>
      <c r="F235" s="1765">
        <v>100000000</v>
      </c>
      <c r="G235" s="1902" t="s">
        <v>179</v>
      </c>
      <c r="H235" s="1902" t="s">
        <v>124</v>
      </c>
      <c r="I235" s="1902" t="s">
        <v>2402</v>
      </c>
      <c r="J235" s="1902" t="s">
        <v>2418</v>
      </c>
      <c r="K235" s="1902"/>
      <c r="L235" s="1902" t="s">
        <v>2420</v>
      </c>
      <c r="M235" s="1902" t="s">
        <v>2421</v>
      </c>
      <c r="N235" s="1902" t="s">
        <v>2422</v>
      </c>
      <c r="O235" s="1902" t="s">
        <v>2423</v>
      </c>
      <c r="P235" s="168" t="s">
        <v>27</v>
      </c>
      <c r="Q235" s="1765">
        <v>100000000</v>
      </c>
      <c r="R235" s="1876" t="s">
        <v>2408</v>
      </c>
      <c r="S235" s="1902" t="s">
        <v>2409</v>
      </c>
      <c r="T235" s="232" t="s">
        <v>2410</v>
      </c>
      <c r="U235" s="214" t="s">
        <v>2411</v>
      </c>
      <c r="V235" s="1902" t="s">
        <v>2412</v>
      </c>
      <c r="W235" s="1876" t="s">
        <v>2413</v>
      </c>
      <c r="X235" s="1765"/>
      <c r="Y235" s="1908" t="s">
        <v>2375</v>
      </c>
      <c r="Z235" s="1912" t="s">
        <v>2376</v>
      </c>
    </row>
    <row r="236" spans="1:26" s="62" customFormat="1" x14ac:dyDescent="0.2">
      <c r="A236" s="2265"/>
      <c r="B236" s="230"/>
      <c r="C236" s="230"/>
      <c r="D236" s="166"/>
      <c r="E236" s="1912"/>
      <c r="F236" s="234"/>
      <c r="G236" s="1876"/>
      <c r="H236" s="232"/>
      <c r="I236" s="1876"/>
      <c r="J236" s="1912"/>
      <c r="K236" s="232"/>
      <c r="L236" s="1912"/>
      <c r="M236" s="1912"/>
      <c r="N236" s="232"/>
      <c r="O236" s="1912"/>
      <c r="P236" s="168" t="s">
        <v>31</v>
      </c>
      <c r="Q236" s="234"/>
      <c r="R236" s="1912"/>
      <c r="S236" s="246"/>
      <c r="T236" s="232"/>
      <c r="U236" s="247"/>
      <c r="V236" s="232"/>
      <c r="W236" s="1912"/>
      <c r="X236" s="234"/>
      <c r="Y236" s="1912"/>
      <c r="Z236" s="1876"/>
    </row>
    <row r="237" spans="1:26" s="62" customFormat="1" x14ac:dyDescent="0.2">
      <c r="A237" s="2265"/>
      <c r="B237" s="236"/>
      <c r="C237" s="236"/>
      <c r="D237" s="156"/>
      <c r="E237" s="170"/>
      <c r="F237" s="237"/>
      <c r="G237" s="170"/>
      <c r="H237" s="202"/>
      <c r="I237" s="170"/>
      <c r="J237" s="239"/>
      <c r="K237" s="238"/>
      <c r="L237" s="170"/>
      <c r="M237" s="170"/>
      <c r="N237" s="202"/>
      <c r="O237" s="170"/>
      <c r="P237" s="170"/>
      <c r="Q237" s="237"/>
      <c r="R237" s="170"/>
      <c r="S237" s="238"/>
      <c r="T237" s="202"/>
      <c r="U237" s="168"/>
      <c r="V237" s="202"/>
      <c r="W237" s="170"/>
      <c r="X237" s="237"/>
      <c r="Y237" s="170"/>
      <c r="Z237" s="170"/>
    </row>
    <row r="238" spans="1:26" s="62" customFormat="1" ht="75" x14ac:dyDescent="0.2">
      <c r="A238" s="2265" t="s">
        <v>2539</v>
      </c>
      <c r="B238" s="230"/>
      <c r="C238" s="230" t="s">
        <v>1064</v>
      </c>
      <c r="D238" s="231" t="s">
        <v>1675</v>
      </c>
      <c r="E238" s="232" t="s">
        <v>2359</v>
      </c>
      <c r="F238" s="1765">
        <v>100000000</v>
      </c>
      <c r="G238" s="1902" t="s">
        <v>179</v>
      </c>
      <c r="H238" s="1902" t="s">
        <v>124</v>
      </c>
      <c r="I238" s="1902" t="s">
        <v>2402</v>
      </c>
      <c r="J238" s="1902" t="s">
        <v>2418</v>
      </c>
      <c r="K238" s="1902"/>
      <c r="L238" s="1902" t="s">
        <v>2420</v>
      </c>
      <c r="M238" s="1902" t="s">
        <v>2421</v>
      </c>
      <c r="N238" s="1902" t="s">
        <v>2422</v>
      </c>
      <c r="O238" s="1902" t="s">
        <v>2423</v>
      </c>
      <c r="P238" s="165" t="s">
        <v>27</v>
      </c>
      <c r="Q238" s="1765">
        <v>100000000</v>
      </c>
      <c r="R238" s="1876" t="s">
        <v>2408</v>
      </c>
      <c r="S238" s="1902" t="s">
        <v>2409</v>
      </c>
      <c r="T238" s="232" t="s">
        <v>2410</v>
      </c>
      <c r="U238" s="214" t="s">
        <v>2411</v>
      </c>
      <c r="V238" s="1902" t="s">
        <v>2412</v>
      </c>
      <c r="W238" s="1876" t="s">
        <v>2413</v>
      </c>
      <c r="X238" s="1765"/>
      <c r="Y238" s="1908" t="s">
        <v>2375</v>
      </c>
      <c r="Z238" s="1912" t="s">
        <v>2376</v>
      </c>
    </row>
    <row r="239" spans="1:26" s="62" customFormat="1" x14ac:dyDescent="0.2">
      <c r="A239" s="2265"/>
      <c r="B239" s="230"/>
      <c r="C239" s="230"/>
      <c r="D239" s="166"/>
      <c r="E239" s="1912"/>
      <c r="F239" s="234"/>
      <c r="G239" s="1876"/>
      <c r="H239" s="232"/>
      <c r="I239" s="1876"/>
      <c r="J239" s="1876"/>
      <c r="K239" s="1902"/>
      <c r="L239" s="1876"/>
      <c r="M239" s="1876"/>
      <c r="N239" s="1902"/>
      <c r="O239" s="1876"/>
      <c r="P239" s="168" t="s">
        <v>31</v>
      </c>
      <c r="Q239" s="234"/>
      <c r="R239" s="1876"/>
      <c r="S239" s="235"/>
      <c r="T239" s="232"/>
      <c r="U239" s="214"/>
      <c r="V239" s="1902"/>
      <c r="W239" s="1876"/>
      <c r="X239" s="234"/>
      <c r="Y239" s="1876"/>
      <c r="Z239" s="1876"/>
    </row>
    <row r="240" spans="1:26" s="62" customFormat="1" x14ac:dyDescent="0.2">
      <c r="A240" s="2265"/>
      <c r="B240" s="236"/>
      <c r="C240" s="236"/>
      <c r="D240" s="156"/>
      <c r="E240" s="170"/>
      <c r="F240" s="237"/>
      <c r="G240" s="170"/>
      <c r="H240" s="202"/>
      <c r="I240" s="170"/>
      <c r="J240" s="239"/>
      <c r="K240" s="238"/>
      <c r="L240" s="170"/>
      <c r="M240" s="170"/>
      <c r="N240" s="202"/>
      <c r="O240" s="170"/>
      <c r="P240" s="170"/>
      <c r="Q240" s="237"/>
      <c r="R240" s="170"/>
      <c r="S240" s="238"/>
      <c r="T240" s="202"/>
      <c r="U240" s="168"/>
      <c r="V240" s="202"/>
      <c r="W240" s="170"/>
      <c r="X240" s="237"/>
      <c r="Y240" s="170"/>
      <c r="Z240" s="170"/>
    </row>
    <row r="241" spans="1:26" s="62" customFormat="1" ht="75" x14ac:dyDescent="0.2">
      <c r="A241" s="2265" t="s">
        <v>2540</v>
      </c>
      <c r="B241" s="230"/>
      <c r="C241" s="230" t="s">
        <v>1067</v>
      </c>
      <c r="D241" s="231" t="s">
        <v>1675</v>
      </c>
      <c r="E241" s="232" t="s">
        <v>2359</v>
      </c>
      <c r="F241" s="1765">
        <v>100000000</v>
      </c>
      <c r="G241" s="1902" t="s">
        <v>179</v>
      </c>
      <c r="H241" s="1902" t="s">
        <v>124</v>
      </c>
      <c r="I241" s="1902" t="s">
        <v>2402</v>
      </c>
      <c r="J241" s="1902" t="s">
        <v>2418</v>
      </c>
      <c r="K241" s="1902"/>
      <c r="L241" s="1902" t="s">
        <v>2420</v>
      </c>
      <c r="M241" s="1902" t="s">
        <v>2421</v>
      </c>
      <c r="N241" s="1902" t="s">
        <v>2422</v>
      </c>
      <c r="O241" s="1902" t="s">
        <v>2423</v>
      </c>
      <c r="P241" s="165" t="s">
        <v>27</v>
      </c>
      <c r="Q241" s="1765">
        <v>100000000</v>
      </c>
      <c r="R241" s="1876" t="s">
        <v>2408</v>
      </c>
      <c r="S241" s="1902" t="s">
        <v>2409</v>
      </c>
      <c r="T241" s="232" t="s">
        <v>2410</v>
      </c>
      <c r="U241" s="214" t="s">
        <v>2411</v>
      </c>
      <c r="V241" s="1902" t="s">
        <v>2412</v>
      </c>
      <c r="W241" s="1876" t="s">
        <v>2413</v>
      </c>
      <c r="X241" s="1765"/>
      <c r="Y241" s="1908" t="s">
        <v>2375</v>
      </c>
      <c r="Z241" s="1912" t="s">
        <v>2376</v>
      </c>
    </row>
    <row r="242" spans="1:26" s="62" customFormat="1" x14ac:dyDescent="0.2">
      <c r="A242" s="2265"/>
      <c r="B242" s="230"/>
      <c r="C242" s="230"/>
      <c r="D242" s="166"/>
      <c r="E242" s="1912"/>
      <c r="F242" s="234"/>
      <c r="G242" s="1876"/>
      <c r="H242" s="232"/>
      <c r="I242" s="1876"/>
      <c r="J242" s="1876"/>
      <c r="K242" s="1902"/>
      <c r="L242" s="1876"/>
      <c r="M242" s="1876"/>
      <c r="N242" s="1902"/>
      <c r="O242" s="1876"/>
      <c r="P242" s="168" t="s">
        <v>31</v>
      </c>
      <c r="Q242" s="234"/>
      <c r="R242" s="1876"/>
      <c r="S242" s="235"/>
      <c r="T242" s="232"/>
      <c r="U242" s="214"/>
      <c r="V242" s="1902"/>
      <c r="W242" s="1876"/>
      <c r="X242" s="234"/>
      <c r="Y242" s="1876"/>
      <c r="Z242" s="1876"/>
    </row>
    <row r="243" spans="1:26" s="62" customFormat="1" x14ac:dyDescent="0.2">
      <c r="A243" s="2265"/>
      <c r="B243" s="236"/>
      <c r="C243" s="236"/>
      <c r="D243" s="156"/>
      <c r="E243" s="170"/>
      <c r="F243" s="237"/>
      <c r="G243" s="170"/>
      <c r="H243" s="202"/>
      <c r="I243" s="170"/>
      <c r="J243" s="170"/>
      <c r="K243" s="238"/>
      <c r="L243" s="239"/>
      <c r="M243" s="170"/>
      <c r="N243" s="202"/>
      <c r="O243" s="170"/>
      <c r="P243" s="170"/>
      <c r="Q243" s="237"/>
      <c r="R243" s="170"/>
      <c r="S243" s="238"/>
      <c r="T243" s="202"/>
      <c r="U243" s="168"/>
      <c r="V243" s="202"/>
      <c r="W243" s="170"/>
      <c r="X243" s="237"/>
      <c r="Y243" s="170"/>
      <c r="Z243" s="170"/>
    </row>
    <row r="244" spans="1:26" s="62" customFormat="1" ht="75" x14ac:dyDescent="0.2">
      <c r="A244" s="2265" t="s">
        <v>2541</v>
      </c>
      <c r="B244" s="230"/>
      <c r="C244" s="230" t="s">
        <v>1517</v>
      </c>
      <c r="D244" s="231" t="s">
        <v>1675</v>
      </c>
      <c r="E244" s="232" t="s">
        <v>2359</v>
      </c>
      <c r="F244" s="1765">
        <v>100000000</v>
      </c>
      <c r="G244" s="1902" t="s">
        <v>179</v>
      </c>
      <c r="H244" s="1902" t="s">
        <v>124</v>
      </c>
      <c r="I244" s="1902" t="s">
        <v>2402</v>
      </c>
      <c r="J244" s="1902" t="s">
        <v>2418</v>
      </c>
      <c r="K244" s="1902"/>
      <c r="L244" s="1902" t="s">
        <v>2420</v>
      </c>
      <c r="M244" s="1902" t="s">
        <v>2421</v>
      </c>
      <c r="N244" s="1902" t="s">
        <v>2422</v>
      </c>
      <c r="O244" s="1902" t="s">
        <v>2423</v>
      </c>
      <c r="P244" s="168" t="s">
        <v>27</v>
      </c>
      <c r="Q244" s="1765">
        <v>100000000</v>
      </c>
      <c r="R244" s="1876" t="s">
        <v>2408</v>
      </c>
      <c r="S244" s="1902" t="s">
        <v>2409</v>
      </c>
      <c r="T244" s="232" t="s">
        <v>2410</v>
      </c>
      <c r="U244" s="214" t="s">
        <v>2411</v>
      </c>
      <c r="V244" s="1902" t="s">
        <v>2412</v>
      </c>
      <c r="W244" s="1876" t="s">
        <v>2413</v>
      </c>
      <c r="X244" s="1765"/>
      <c r="Y244" s="1908" t="s">
        <v>2375</v>
      </c>
      <c r="Z244" s="1912" t="s">
        <v>2376</v>
      </c>
    </row>
    <row r="245" spans="1:26" s="62" customFormat="1" x14ac:dyDescent="0.2">
      <c r="A245" s="2265"/>
      <c r="B245" s="230"/>
      <c r="C245" s="230"/>
      <c r="D245" s="166"/>
      <c r="E245" s="1912"/>
      <c r="F245" s="234"/>
      <c r="G245" s="1876"/>
      <c r="H245" s="232"/>
      <c r="I245" s="1876"/>
      <c r="J245" s="1912"/>
      <c r="K245" s="232"/>
      <c r="L245" s="1912"/>
      <c r="M245" s="1912"/>
      <c r="N245" s="232"/>
      <c r="O245" s="1912"/>
      <c r="P245" s="168" t="s">
        <v>31</v>
      </c>
      <c r="Q245" s="234"/>
      <c r="R245" s="1912"/>
      <c r="S245" s="246"/>
      <c r="T245" s="232"/>
      <c r="U245" s="247"/>
      <c r="V245" s="232"/>
      <c r="W245" s="1912"/>
      <c r="X245" s="234"/>
      <c r="Y245" s="1912"/>
      <c r="Z245" s="1912"/>
    </row>
    <row r="246" spans="1:26" s="62" customFormat="1" x14ac:dyDescent="0.2">
      <c r="A246" s="2265"/>
      <c r="B246" s="236"/>
      <c r="C246" s="236"/>
      <c r="D246" s="156"/>
      <c r="E246" s="170"/>
      <c r="F246" s="170"/>
      <c r="G246" s="170"/>
      <c r="H246" s="202"/>
      <c r="I246" s="170"/>
      <c r="J246" s="239"/>
      <c r="K246" s="238"/>
      <c r="L246" s="170"/>
      <c r="M246" s="170"/>
      <c r="N246" s="202"/>
      <c r="O246" s="170"/>
      <c r="P246" s="170"/>
      <c r="Q246" s="170"/>
      <c r="R246" s="170"/>
      <c r="S246" s="238"/>
      <c r="T246" s="202"/>
      <c r="U246" s="168"/>
      <c r="V246" s="202"/>
      <c r="W246" s="170"/>
      <c r="X246" s="170"/>
      <c r="Y246" s="170"/>
      <c r="Z246" s="170"/>
    </row>
    <row r="247" spans="1:26" s="62" customFormat="1" ht="60" x14ac:dyDescent="0.2">
      <c r="A247" s="2265" t="s">
        <v>2542</v>
      </c>
      <c r="B247" s="230"/>
      <c r="C247" s="230" t="s">
        <v>1541</v>
      </c>
      <c r="D247" s="231" t="s">
        <v>1675</v>
      </c>
      <c r="E247" s="232" t="s">
        <v>2359</v>
      </c>
      <c r="F247" s="248">
        <v>100000000</v>
      </c>
      <c r="G247" s="1902" t="s">
        <v>179</v>
      </c>
      <c r="H247" s="232" t="s">
        <v>124</v>
      </c>
      <c r="I247" s="1902" t="s">
        <v>2402</v>
      </c>
      <c r="J247" s="1902" t="s">
        <v>2418</v>
      </c>
      <c r="K247" s="1902"/>
      <c r="L247" s="1902" t="s">
        <v>2420</v>
      </c>
      <c r="M247" s="1902" t="s">
        <v>2421</v>
      </c>
      <c r="N247" s="1902" t="s">
        <v>2422</v>
      </c>
      <c r="O247" s="1902" t="s">
        <v>2423</v>
      </c>
      <c r="P247" s="165" t="s">
        <v>27</v>
      </c>
      <c r="Q247" s="248">
        <v>100000000</v>
      </c>
      <c r="R247" s="1876" t="s">
        <v>2408</v>
      </c>
      <c r="S247" s="1902" t="s">
        <v>2409</v>
      </c>
      <c r="T247" s="232" t="s">
        <v>2410</v>
      </c>
      <c r="U247" s="214" t="s">
        <v>2411</v>
      </c>
      <c r="V247" s="1902" t="s">
        <v>2412</v>
      </c>
      <c r="W247" s="1876" t="s">
        <v>2413</v>
      </c>
      <c r="X247" s="248"/>
      <c r="Y247" s="1908" t="s">
        <v>2375</v>
      </c>
      <c r="Z247" s="1912" t="s">
        <v>2376</v>
      </c>
    </row>
    <row r="248" spans="1:26" s="62" customFormat="1" x14ac:dyDescent="0.2">
      <c r="A248" s="2265"/>
      <c r="B248" s="230"/>
      <c r="C248" s="230"/>
      <c r="D248" s="166"/>
      <c r="E248" s="1912"/>
      <c r="F248" s="1876"/>
      <c r="G248" s="1876"/>
      <c r="H248" s="232"/>
      <c r="I248" s="1876"/>
      <c r="J248" s="1876"/>
      <c r="K248" s="1902"/>
      <c r="L248" s="1876"/>
      <c r="M248" s="1876"/>
      <c r="N248" s="1902"/>
      <c r="O248" s="1876"/>
      <c r="P248" s="168" t="s">
        <v>31</v>
      </c>
      <c r="Q248" s="1876"/>
      <c r="R248" s="1876"/>
      <c r="S248" s="235"/>
      <c r="T248" s="232"/>
      <c r="U248" s="214"/>
      <c r="V248" s="1902"/>
      <c r="W248" s="1876"/>
      <c r="X248" s="1876"/>
      <c r="Y248" s="1876"/>
      <c r="Z248" s="1876"/>
    </row>
    <row r="249" spans="1:26" s="62" customFormat="1" x14ac:dyDescent="0.2">
      <c r="A249" s="2265"/>
      <c r="B249" s="236"/>
      <c r="C249" s="236"/>
      <c r="D249" s="156"/>
      <c r="E249" s="170"/>
      <c r="F249" s="170"/>
      <c r="G249" s="170"/>
      <c r="H249" s="202"/>
      <c r="I249" s="170"/>
      <c r="J249" s="170"/>
      <c r="K249" s="238"/>
      <c r="L249" s="239"/>
      <c r="M249" s="170"/>
      <c r="N249" s="202"/>
      <c r="O249" s="170"/>
      <c r="P249" s="170"/>
      <c r="Q249" s="170"/>
      <c r="R249" s="170"/>
      <c r="S249" s="238"/>
      <c r="T249" s="202"/>
      <c r="U249" s="168"/>
      <c r="V249" s="202"/>
      <c r="W249" s="170"/>
      <c r="X249" s="170"/>
      <c r="Y249" s="170"/>
      <c r="Z249" s="170"/>
    </row>
    <row r="250" spans="1:26" s="62" customFormat="1" ht="30" x14ac:dyDescent="0.2">
      <c r="A250" s="2265" t="s">
        <v>2543</v>
      </c>
      <c r="B250" s="230"/>
      <c r="C250" s="230" t="s">
        <v>1488</v>
      </c>
      <c r="D250" s="231" t="s">
        <v>1675</v>
      </c>
      <c r="E250" s="232" t="s">
        <v>2359</v>
      </c>
      <c r="F250" s="248">
        <v>200000000</v>
      </c>
      <c r="G250" s="1902" t="s">
        <v>179</v>
      </c>
      <c r="H250" s="232" t="s">
        <v>124</v>
      </c>
      <c r="I250" s="1902" t="s">
        <v>2402</v>
      </c>
      <c r="J250" s="1902" t="s">
        <v>2418</v>
      </c>
      <c r="K250" s="1902"/>
      <c r="L250" s="1902" t="s">
        <v>2420</v>
      </c>
      <c r="M250" s="1902" t="s">
        <v>2421</v>
      </c>
      <c r="N250" s="1902" t="s">
        <v>2422</v>
      </c>
      <c r="O250" s="1902" t="s">
        <v>2423</v>
      </c>
      <c r="P250" s="168" t="s">
        <v>27</v>
      </c>
      <c r="Q250" s="248">
        <v>200000000</v>
      </c>
      <c r="R250" s="1876" t="s">
        <v>2408</v>
      </c>
      <c r="S250" s="1902" t="s">
        <v>2409</v>
      </c>
      <c r="T250" s="232" t="s">
        <v>2410</v>
      </c>
      <c r="U250" s="214" t="s">
        <v>2411</v>
      </c>
      <c r="V250" s="1902" t="s">
        <v>2412</v>
      </c>
      <c r="W250" s="1876" t="s">
        <v>2413</v>
      </c>
      <c r="X250" s="248"/>
      <c r="Y250" s="1908" t="s">
        <v>2375</v>
      </c>
      <c r="Z250" s="1912" t="s">
        <v>2376</v>
      </c>
    </row>
    <row r="251" spans="1:26" s="62" customFormat="1" x14ac:dyDescent="0.2">
      <c r="A251" s="2265"/>
      <c r="B251" s="230"/>
      <c r="C251" s="230"/>
      <c r="D251" s="166"/>
      <c r="E251" s="1912"/>
      <c r="F251" s="243"/>
      <c r="G251" s="1876"/>
      <c r="H251" s="232"/>
      <c r="I251" s="1876"/>
      <c r="J251" s="1912"/>
      <c r="K251" s="232"/>
      <c r="L251" s="1912"/>
      <c r="M251" s="1912"/>
      <c r="N251" s="232"/>
      <c r="O251" s="1912"/>
      <c r="P251" s="168" t="s">
        <v>31</v>
      </c>
      <c r="Q251" s="243"/>
      <c r="R251" s="1876"/>
      <c r="S251" s="235"/>
      <c r="T251" s="232"/>
      <c r="U251" s="214"/>
      <c r="V251" s="1902"/>
      <c r="W251" s="1912"/>
      <c r="X251" s="243"/>
      <c r="Y251" s="1912"/>
      <c r="Z251" s="1876"/>
    </row>
    <row r="252" spans="1:26" s="62" customFormat="1" x14ac:dyDescent="0.2">
      <c r="A252" s="2265"/>
      <c r="B252" s="236"/>
      <c r="C252" s="236"/>
      <c r="D252" s="156"/>
      <c r="E252" s="170"/>
      <c r="F252" s="249"/>
      <c r="G252" s="170"/>
      <c r="H252" s="202"/>
      <c r="I252" s="170"/>
      <c r="J252" s="239"/>
      <c r="K252" s="238"/>
      <c r="L252" s="170"/>
      <c r="M252" s="170"/>
      <c r="N252" s="202"/>
      <c r="O252" s="170"/>
      <c r="P252" s="170"/>
      <c r="Q252" s="249"/>
      <c r="R252" s="170"/>
      <c r="S252" s="238"/>
      <c r="T252" s="202"/>
      <c r="U252" s="168"/>
      <c r="V252" s="202"/>
      <c r="W252" s="170"/>
      <c r="X252" s="249"/>
      <c r="Y252" s="1908" t="s">
        <v>2375</v>
      </c>
      <c r="Z252" s="1912" t="s">
        <v>2376</v>
      </c>
    </row>
    <row r="253" spans="1:26" s="62" customFormat="1" ht="30" x14ac:dyDescent="0.2">
      <c r="A253" s="2265" t="s">
        <v>2537</v>
      </c>
      <c r="B253" s="230"/>
      <c r="C253" s="230" t="s">
        <v>1546</v>
      </c>
      <c r="D253" s="231" t="s">
        <v>1675</v>
      </c>
      <c r="E253" s="232" t="s">
        <v>2359</v>
      </c>
      <c r="F253" s="248">
        <v>100000000</v>
      </c>
      <c r="G253" s="1902" t="s">
        <v>179</v>
      </c>
      <c r="H253" s="232" t="s">
        <v>124</v>
      </c>
      <c r="I253" s="1902" t="s">
        <v>2402</v>
      </c>
      <c r="J253" s="1902" t="s">
        <v>2418</v>
      </c>
      <c r="K253" s="1902"/>
      <c r="L253" s="1902" t="s">
        <v>2420</v>
      </c>
      <c r="M253" s="1902" t="s">
        <v>2421</v>
      </c>
      <c r="N253" s="1902" t="s">
        <v>2422</v>
      </c>
      <c r="O253" s="1902" t="s">
        <v>2423</v>
      </c>
      <c r="P253" s="165" t="s">
        <v>27</v>
      </c>
      <c r="Q253" s="248">
        <v>100000000</v>
      </c>
      <c r="R253" s="1876" t="s">
        <v>2408</v>
      </c>
      <c r="S253" s="1902" t="s">
        <v>2409</v>
      </c>
      <c r="T253" s="232" t="s">
        <v>2410</v>
      </c>
      <c r="U253" s="214" t="s">
        <v>2411</v>
      </c>
      <c r="V253" s="1902" t="s">
        <v>2412</v>
      </c>
      <c r="W253" s="1876" t="s">
        <v>2413</v>
      </c>
      <c r="X253" s="248"/>
      <c r="Y253" s="1908" t="s">
        <v>2375</v>
      </c>
      <c r="Z253" s="1912" t="s">
        <v>2376</v>
      </c>
    </row>
    <row r="254" spans="1:26" s="62" customFormat="1" x14ac:dyDescent="0.2">
      <c r="A254" s="2265"/>
      <c r="B254" s="230"/>
      <c r="C254" s="230"/>
      <c r="D254" s="166"/>
      <c r="E254" s="1912"/>
      <c r="F254" s="2269"/>
      <c r="G254" s="1876"/>
      <c r="H254" s="232"/>
      <c r="I254" s="1876"/>
      <c r="J254" s="1876"/>
      <c r="K254" s="1902"/>
      <c r="L254" s="1876"/>
      <c r="M254" s="1876"/>
      <c r="N254" s="1902"/>
      <c r="O254" s="1876"/>
      <c r="P254" s="168" t="s">
        <v>31</v>
      </c>
      <c r="Q254" s="2269"/>
      <c r="R254" s="1912"/>
      <c r="S254" s="246"/>
      <c r="T254" s="232"/>
      <c r="U254" s="247"/>
      <c r="V254" s="232"/>
      <c r="W254" s="1876"/>
      <c r="X254" s="2269"/>
      <c r="Y254" s="1876"/>
      <c r="Z254" s="1876"/>
    </row>
    <row r="255" spans="1:26" s="62" customFormat="1" x14ac:dyDescent="0.2">
      <c r="A255" s="2265"/>
      <c r="B255" s="236"/>
      <c r="C255" s="236"/>
      <c r="D255" s="156"/>
      <c r="E255" s="170"/>
      <c r="F255" s="249"/>
      <c r="G255" s="170"/>
      <c r="H255" s="202"/>
      <c r="I255" s="170"/>
      <c r="J255" s="170"/>
      <c r="K255" s="238"/>
      <c r="L255" s="239"/>
      <c r="M255" s="170"/>
      <c r="N255" s="202"/>
      <c r="O255" s="170"/>
      <c r="P255" s="170"/>
      <c r="Q255" s="249"/>
      <c r="R255" s="170"/>
      <c r="S255" s="238"/>
      <c r="T255" s="202"/>
      <c r="U255" s="168"/>
      <c r="V255" s="202"/>
      <c r="W255" s="170"/>
      <c r="X255" s="249"/>
      <c r="Y255" s="170"/>
      <c r="Z255" s="170"/>
    </row>
    <row r="256" spans="1:26" s="62" customFormat="1" ht="30" x14ac:dyDescent="0.2">
      <c r="A256" s="2265" t="s">
        <v>2544</v>
      </c>
      <c r="B256" s="230"/>
      <c r="C256" s="230" t="s">
        <v>1554</v>
      </c>
      <c r="D256" s="231" t="s">
        <v>1675</v>
      </c>
      <c r="E256" s="232" t="s">
        <v>2359</v>
      </c>
      <c r="F256" s="248">
        <v>5000000000</v>
      </c>
      <c r="G256" s="1902" t="s">
        <v>2545</v>
      </c>
      <c r="H256" s="1902" t="s">
        <v>576</v>
      </c>
      <c r="I256" s="1902" t="s">
        <v>2402</v>
      </c>
      <c r="J256" s="1902" t="s">
        <v>2418</v>
      </c>
      <c r="K256" s="1902" t="s">
        <v>2419</v>
      </c>
      <c r="L256" s="1902" t="s">
        <v>2420</v>
      </c>
      <c r="M256" s="1902" t="s">
        <v>2421</v>
      </c>
      <c r="N256" s="1902" t="s">
        <v>2422</v>
      </c>
      <c r="O256" s="1902" t="s">
        <v>2423</v>
      </c>
      <c r="P256" s="168" t="s">
        <v>27</v>
      </c>
      <c r="Q256" s="248">
        <v>5000000000</v>
      </c>
      <c r="R256" s="1876" t="s">
        <v>2408</v>
      </c>
      <c r="S256" s="1902" t="s">
        <v>2409</v>
      </c>
      <c r="T256" s="232" t="s">
        <v>2410</v>
      </c>
      <c r="U256" s="214" t="s">
        <v>2411</v>
      </c>
      <c r="V256" s="1902" t="s">
        <v>2412</v>
      </c>
      <c r="W256" s="1876" t="s">
        <v>2413</v>
      </c>
      <c r="X256" s="248"/>
      <c r="Y256" s="1908" t="s">
        <v>2375</v>
      </c>
      <c r="Z256" s="1912" t="s">
        <v>2376</v>
      </c>
    </row>
    <row r="257" spans="1:26" s="62" customFormat="1" x14ac:dyDescent="0.2">
      <c r="A257" s="2265"/>
      <c r="B257" s="230"/>
      <c r="C257" s="230"/>
      <c r="D257" s="166"/>
      <c r="E257" s="1912"/>
      <c r="F257" s="243"/>
      <c r="G257" s="1876"/>
      <c r="H257" s="232"/>
      <c r="I257" s="1876"/>
      <c r="J257" s="1912"/>
      <c r="K257" s="232"/>
      <c r="L257" s="1912"/>
      <c r="M257" s="1912"/>
      <c r="N257" s="232"/>
      <c r="O257" s="1912"/>
      <c r="P257" s="168" t="s">
        <v>31</v>
      </c>
      <c r="Q257" s="243"/>
      <c r="R257" s="1912"/>
      <c r="S257" s="246"/>
      <c r="T257" s="232"/>
      <c r="U257" s="247"/>
      <c r="V257" s="232"/>
      <c r="W257" s="1912"/>
      <c r="X257" s="243"/>
      <c r="Y257" s="1912"/>
      <c r="Z257" s="1876"/>
    </row>
    <row r="258" spans="1:26" s="62" customFormat="1" x14ac:dyDescent="0.2">
      <c r="A258" s="2265"/>
      <c r="B258" s="236"/>
      <c r="C258" s="236"/>
      <c r="D258" s="156"/>
      <c r="E258" s="170"/>
      <c r="F258" s="249"/>
      <c r="G258" s="170"/>
      <c r="H258" s="202"/>
      <c r="I258" s="170"/>
      <c r="J258" s="239"/>
      <c r="K258" s="238"/>
      <c r="L258" s="170"/>
      <c r="M258" s="170"/>
      <c r="N258" s="202"/>
      <c r="O258" s="170"/>
      <c r="P258" s="170"/>
      <c r="Q258" s="249"/>
      <c r="R258" s="170"/>
      <c r="S258" s="238"/>
      <c r="T258" s="202"/>
      <c r="U258" s="168"/>
      <c r="V258" s="202"/>
      <c r="W258" s="170"/>
      <c r="X258" s="249"/>
      <c r="Y258" s="170"/>
      <c r="Z258" s="170"/>
    </row>
    <row r="259" spans="1:26" s="62" customFormat="1" ht="89.25" customHeight="1" x14ac:dyDescent="0.2">
      <c r="A259" s="2265" t="s">
        <v>2546</v>
      </c>
      <c r="B259" s="230"/>
      <c r="C259" s="230" t="s">
        <v>1557</v>
      </c>
      <c r="D259" s="231" t="s">
        <v>1675</v>
      </c>
      <c r="E259" s="232" t="s">
        <v>2359</v>
      </c>
      <c r="F259" s="248">
        <v>100000000</v>
      </c>
      <c r="G259" s="1902" t="s">
        <v>179</v>
      </c>
      <c r="H259" s="232" t="s">
        <v>124</v>
      </c>
      <c r="I259" s="1902" t="s">
        <v>2402</v>
      </c>
      <c r="J259" s="1902" t="s">
        <v>2418</v>
      </c>
      <c r="K259" s="1902"/>
      <c r="L259" s="1902" t="s">
        <v>2420</v>
      </c>
      <c r="M259" s="1902" t="s">
        <v>2421</v>
      </c>
      <c r="N259" s="1902" t="s">
        <v>2422</v>
      </c>
      <c r="O259" s="1902" t="s">
        <v>2423</v>
      </c>
      <c r="P259" s="165" t="s">
        <v>27</v>
      </c>
      <c r="Q259" s="248">
        <v>100000000</v>
      </c>
      <c r="R259" s="1876" t="s">
        <v>2408</v>
      </c>
      <c r="S259" s="1902" t="s">
        <v>2409</v>
      </c>
      <c r="T259" s="232" t="s">
        <v>2410</v>
      </c>
      <c r="U259" s="214" t="s">
        <v>2411</v>
      </c>
      <c r="V259" s="1902" t="s">
        <v>2412</v>
      </c>
      <c r="W259" s="1876" t="s">
        <v>2413</v>
      </c>
      <c r="X259" s="248"/>
      <c r="Y259" s="1908" t="s">
        <v>2375</v>
      </c>
      <c r="Z259" s="1912" t="s">
        <v>2376</v>
      </c>
    </row>
    <row r="260" spans="1:26" s="62" customFormat="1" x14ac:dyDescent="0.2">
      <c r="A260" s="2265"/>
      <c r="B260" s="230"/>
      <c r="C260" s="230"/>
      <c r="D260" s="166"/>
      <c r="E260" s="1912"/>
      <c r="F260" s="2269"/>
      <c r="G260" s="1876"/>
      <c r="H260" s="232"/>
      <c r="I260" s="1876"/>
      <c r="J260" s="1876"/>
      <c r="K260" s="1902"/>
      <c r="L260" s="1876"/>
      <c r="M260" s="1876"/>
      <c r="N260" s="1902"/>
      <c r="O260" s="1876"/>
      <c r="P260" s="168" t="s">
        <v>31</v>
      </c>
      <c r="Q260" s="2269"/>
      <c r="R260" s="1876"/>
      <c r="S260" s="235"/>
      <c r="T260" s="232"/>
      <c r="U260" s="214"/>
      <c r="V260" s="1902"/>
      <c r="W260" s="1876"/>
      <c r="X260" s="2269"/>
      <c r="Y260" s="1876"/>
      <c r="Z260" s="1876"/>
    </row>
    <row r="261" spans="1:26" s="62" customFormat="1" x14ac:dyDescent="0.2">
      <c r="A261" s="2265"/>
      <c r="B261" s="236"/>
      <c r="C261" s="236"/>
      <c r="D261" s="156"/>
      <c r="E261" s="170"/>
      <c r="F261" s="249"/>
      <c r="G261" s="170"/>
      <c r="H261" s="202"/>
      <c r="I261" s="170"/>
      <c r="J261" s="170"/>
      <c r="K261" s="238"/>
      <c r="L261" s="239"/>
      <c r="M261" s="170"/>
      <c r="N261" s="202"/>
      <c r="O261" s="170"/>
      <c r="P261" s="170"/>
      <c r="Q261" s="249"/>
      <c r="R261" s="170"/>
      <c r="S261" s="238"/>
      <c r="T261" s="202"/>
      <c r="U261" s="168"/>
      <c r="V261" s="202"/>
      <c r="W261" s="170"/>
      <c r="X261" s="249"/>
      <c r="Y261" s="170"/>
      <c r="Z261" s="170"/>
    </row>
    <row r="262" spans="1:26" s="62" customFormat="1" ht="86.25" customHeight="1" x14ac:dyDescent="0.2">
      <c r="A262" s="2265" t="s">
        <v>2547</v>
      </c>
      <c r="B262" s="230"/>
      <c r="C262" s="230" t="s">
        <v>2441</v>
      </c>
      <c r="D262" s="231" t="s">
        <v>1675</v>
      </c>
      <c r="E262" s="232" t="s">
        <v>2359</v>
      </c>
      <c r="F262" s="248">
        <v>100000000</v>
      </c>
      <c r="G262" s="1902" t="s">
        <v>179</v>
      </c>
      <c r="H262" s="232" t="s">
        <v>124</v>
      </c>
      <c r="I262" s="1902" t="s">
        <v>2402</v>
      </c>
      <c r="J262" s="1902" t="s">
        <v>2418</v>
      </c>
      <c r="K262" s="1902"/>
      <c r="L262" s="1902" t="s">
        <v>2420</v>
      </c>
      <c r="M262" s="1902" t="s">
        <v>2421</v>
      </c>
      <c r="N262" s="1902" t="s">
        <v>2422</v>
      </c>
      <c r="O262" s="1902" t="s">
        <v>2423</v>
      </c>
      <c r="P262" s="168" t="s">
        <v>27</v>
      </c>
      <c r="Q262" s="248">
        <v>100000000</v>
      </c>
      <c r="R262" s="1876" t="s">
        <v>2408</v>
      </c>
      <c r="S262" s="1902" t="s">
        <v>2409</v>
      </c>
      <c r="T262" s="232" t="s">
        <v>2410</v>
      </c>
      <c r="U262" s="214" t="s">
        <v>2411</v>
      </c>
      <c r="V262" s="1902" t="s">
        <v>2412</v>
      </c>
      <c r="W262" s="1876" t="s">
        <v>2413</v>
      </c>
      <c r="X262" s="248"/>
      <c r="Y262" s="1908" t="s">
        <v>2375</v>
      </c>
      <c r="Z262" s="1912" t="s">
        <v>2376</v>
      </c>
    </row>
    <row r="263" spans="1:26" s="62" customFormat="1" x14ac:dyDescent="0.2">
      <c r="A263" s="2265"/>
      <c r="B263" s="230"/>
      <c r="C263" s="230"/>
      <c r="D263" s="166"/>
      <c r="E263" s="1912"/>
      <c r="F263" s="243"/>
      <c r="G263" s="1876"/>
      <c r="H263" s="232"/>
      <c r="I263" s="1876"/>
      <c r="J263" s="1912"/>
      <c r="K263" s="232"/>
      <c r="L263" s="1912"/>
      <c r="M263" s="1912"/>
      <c r="N263" s="232"/>
      <c r="O263" s="1912"/>
      <c r="P263" s="168" t="s">
        <v>31</v>
      </c>
      <c r="Q263" s="243"/>
      <c r="R263" s="1876"/>
      <c r="S263" s="235"/>
      <c r="T263" s="232"/>
      <c r="U263" s="214"/>
      <c r="V263" s="1902"/>
      <c r="W263" s="1912"/>
      <c r="X263" s="243"/>
      <c r="Y263" s="1912"/>
      <c r="Z263" s="1876"/>
    </row>
    <row r="264" spans="1:26" s="62" customFormat="1" x14ac:dyDescent="0.2">
      <c r="A264" s="2265"/>
      <c r="B264" s="230"/>
      <c r="C264" s="230"/>
      <c r="D264" s="166"/>
      <c r="E264" s="1912"/>
      <c r="F264" s="243"/>
      <c r="G264" s="1876"/>
      <c r="H264" s="232"/>
      <c r="I264" s="1876"/>
      <c r="J264" s="255"/>
      <c r="K264" s="246"/>
      <c r="L264" s="1912"/>
      <c r="M264" s="1912"/>
      <c r="N264" s="232"/>
      <c r="O264" s="1912"/>
      <c r="P264" s="168"/>
      <c r="Q264" s="243"/>
      <c r="R264" s="1876"/>
      <c r="S264" s="235"/>
      <c r="T264" s="232"/>
      <c r="U264" s="214"/>
      <c r="V264" s="1902"/>
      <c r="W264" s="1912"/>
      <c r="X264" s="243"/>
      <c r="Y264" s="1912"/>
      <c r="Z264" s="1876"/>
    </row>
    <row r="265" spans="1:26" s="62" customFormat="1" ht="60" x14ac:dyDescent="0.2">
      <c r="A265" s="2265" t="s">
        <v>2548</v>
      </c>
      <c r="B265" s="230"/>
      <c r="C265" s="230"/>
      <c r="D265" s="231" t="s">
        <v>1675</v>
      </c>
      <c r="E265" s="232" t="s">
        <v>2359</v>
      </c>
      <c r="F265" s="248">
        <v>70000000</v>
      </c>
      <c r="G265" s="1902" t="s">
        <v>179</v>
      </c>
      <c r="H265" s="232" t="s">
        <v>124</v>
      </c>
      <c r="I265" s="1902" t="s">
        <v>2402</v>
      </c>
      <c r="J265" s="1902" t="s">
        <v>2418</v>
      </c>
      <c r="K265" s="1902"/>
      <c r="L265" s="1902" t="s">
        <v>2420</v>
      </c>
      <c r="M265" s="1902" t="s">
        <v>2421</v>
      </c>
      <c r="N265" s="1902" t="s">
        <v>2422</v>
      </c>
      <c r="O265" s="1902" t="s">
        <v>2423</v>
      </c>
      <c r="P265" s="168" t="s">
        <v>27</v>
      </c>
      <c r="Q265" s="248">
        <v>70000000</v>
      </c>
      <c r="R265" s="1876" t="s">
        <v>2408</v>
      </c>
      <c r="S265" s="1902" t="s">
        <v>2409</v>
      </c>
      <c r="T265" s="232" t="s">
        <v>2410</v>
      </c>
      <c r="U265" s="214" t="s">
        <v>2411</v>
      </c>
      <c r="V265" s="1902" t="s">
        <v>2412</v>
      </c>
      <c r="W265" s="1876" t="s">
        <v>2413</v>
      </c>
      <c r="X265" s="248"/>
      <c r="Y265" s="1908" t="s">
        <v>2375</v>
      </c>
      <c r="Z265" s="1912" t="s">
        <v>2376</v>
      </c>
    </row>
    <row r="266" spans="1:26" s="62" customFormat="1" x14ac:dyDescent="0.2">
      <c r="A266" s="2265"/>
      <c r="B266" s="230"/>
      <c r="C266" s="230"/>
      <c r="D266" s="166"/>
      <c r="E266" s="1912"/>
      <c r="F266" s="243"/>
      <c r="G266" s="1876"/>
      <c r="H266" s="232"/>
      <c r="I266" s="1876"/>
      <c r="J266" s="255"/>
      <c r="K266" s="246"/>
      <c r="L266" s="1912"/>
      <c r="M266" s="1912"/>
      <c r="N266" s="232"/>
      <c r="O266" s="1912"/>
      <c r="P266" s="168"/>
      <c r="Q266" s="243"/>
      <c r="R266" s="1876"/>
      <c r="S266" s="235"/>
      <c r="T266" s="232"/>
      <c r="U266" s="214"/>
      <c r="V266" s="1902"/>
      <c r="W266" s="1912"/>
      <c r="X266" s="243"/>
      <c r="Y266" s="1912"/>
      <c r="Z266" s="1876"/>
    </row>
    <row r="267" spans="1:26" s="62" customFormat="1" x14ac:dyDescent="0.2">
      <c r="A267" s="2265"/>
      <c r="B267" s="230"/>
      <c r="C267" s="230"/>
      <c r="D267" s="166"/>
      <c r="E267" s="1912"/>
      <c r="F267" s="243"/>
      <c r="G267" s="1876"/>
      <c r="H267" s="232"/>
      <c r="I267" s="1876"/>
      <c r="J267" s="255"/>
      <c r="K267" s="246"/>
      <c r="L267" s="1912"/>
      <c r="M267" s="1912"/>
      <c r="N267" s="232"/>
      <c r="O267" s="1912"/>
      <c r="P267" s="168"/>
      <c r="Q267" s="243"/>
      <c r="R267" s="1876"/>
      <c r="S267" s="235"/>
      <c r="T267" s="232"/>
      <c r="U267" s="214"/>
      <c r="V267" s="1902"/>
      <c r="W267" s="1912"/>
      <c r="X267" s="243"/>
      <c r="Y267" s="1912"/>
      <c r="Z267" s="1876"/>
    </row>
    <row r="268" spans="1:26" s="62" customFormat="1" ht="30" x14ac:dyDescent="0.2">
      <c r="A268" s="2265" t="s">
        <v>2549</v>
      </c>
      <c r="B268" s="230"/>
      <c r="C268" s="230"/>
      <c r="D268" s="231" t="s">
        <v>1675</v>
      </c>
      <c r="E268" s="232" t="s">
        <v>2359</v>
      </c>
      <c r="F268" s="248">
        <v>90000000</v>
      </c>
      <c r="G268" s="1902" t="s">
        <v>179</v>
      </c>
      <c r="H268" s="232" t="s">
        <v>124</v>
      </c>
      <c r="I268" s="1902" t="s">
        <v>2402</v>
      </c>
      <c r="J268" s="1902" t="s">
        <v>2418</v>
      </c>
      <c r="K268" s="1902"/>
      <c r="L268" s="1902" t="s">
        <v>2420</v>
      </c>
      <c r="M268" s="1902" t="s">
        <v>2421</v>
      </c>
      <c r="N268" s="1902" t="s">
        <v>2422</v>
      </c>
      <c r="O268" s="1902" t="s">
        <v>2423</v>
      </c>
      <c r="P268" s="168" t="s">
        <v>27</v>
      </c>
      <c r="Q268" s="248">
        <v>90000000</v>
      </c>
      <c r="R268" s="1876" t="s">
        <v>2408</v>
      </c>
      <c r="S268" s="1902" t="s">
        <v>2409</v>
      </c>
      <c r="T268" s="232" t="s">
        <v>2410</v>
      </c>
      <c r="U268" s="214" t="s">
        <v>2411</v>
      </c>
      <c r="V268" s="1902" t="s">
        <v>2412</v>
      </c>
      <c r="W268" s="1876" t="s">
        <v>2413</v>
      </c>
      <c r="X268" s="248"/>
      <c r="Y268" s="1908" t="s">
        <v>2375</v>
      </c>
      <c r="Z268" s="1912" t="s">
        <v>2376</v>
      </c>
    </row>
    <row r="269" spans="1:26" s="62" customFormat="1" x14ac:dyDescent="0.2">
      <c r="A269" s="2265"/>
      <c r="B269" s="230"/>
      <c r="C269" s="230"/>
      <c r="D269" s="166"/>
      <c r="E269" s="1912"/>
      <c r="F269" s="243"/>
      <c r="G269" s="1876"/>
      <c r="H269" s="232"/>
      <c r="I269" s="1876"/>
      <c r="J269" s="255"/>
      <c r="K269" s="246"/>
      <c r="L269" s="1912"/>
      <c r="M269" s="1912"/>
      <c r="N269" s="232"/>
      <c r="O269" s="1912"/>
      <c r="P269" s="168"/>
      <c r="Q269" s="243"/>
      <c r="R269" s="1876"/>
      <c r="S269" s="235"/>
      <c r="T269" s="232"/>
      <c r="U269" s="214"/>
      <c r="V269" s="1902"/>
      <c r="W269" s="1912"/>
      <c r="X269" s="243"/>
      <c r="Y269" s="1912"/>
      <c r="Z269" s="1876"/>
    </row>
    <row r="270" spans="1:26" s="62" customFormat="1" x14ac:dyDescent="0.2">
      <c r="A270" s="2265"/>
      <c r="B270" s="230"/>
      <c r="C270" s="230"/>
      <c r="D270" s="166"/>
      <c r="E270" s="1912"/>
      <c r="F270" s="243"/>
      <c r="G270" s="1876"/>
      <c r="H270" s="232"/>
      <c r="I270" s="1876"/>
      <c r="J270" s="255"/>
      <c r="K270" s="246"/>
      <c r="L270" s="1912"/>
      <c r="M270" s="1912"/>
      <c r="N270" s="232"/>
      <c r="O270" s="1912"/>
      <c r="P270" s="168"/>
      <c r="Q270" s="243"/>
      <c r="R270" s="1876"/>
      <c r="S270" s="235"/>
      <c r="T270" s="232"/>
      <c r="U270" s="214"/>
      <c r="V270" s="1902"/>
      <c r="W270" s="1912"/>
      <c r="X270" s="243"/>
      <c r="Y270" s="1912"/>
      <c r="Z270" s="1876"/>
    </row>
    <row r="271" spans="1:26" s="62" customFormat="1" ht="66.75" customHeight="1" x14ac:dyDescent="0.2">
      <c r="A271" s="2265" t="s">
        <v>2550</v>
      </c>
      <c r="B271" s="230"/>
      <c r="C271" s="230"/>
      <c r="D271" s="231" t="s">
        <v>1675</v>
      </c>
      <c r="E271" s="232" t="s">
        <v>2359</v>
      </c>
      <c r="F271" s="248">
        <v>50000000</v>
      </c>
      <c r="G271" s="1902" t="s">
        <v>179</v>
      </c>
      <c r="H271" s="232" t="s">
        <v>124</v>
      </c>
      <c r="I271" s="1902" t="s">
        <v>2402</v>
      </c>
      <c r="J271" s="1902" t="s">
        <v>2418</v>
      </c>
      <c r="K271" s="1902"/>
      <c r="L271" s="1902" t="s">
        <v>2420</v>
      </c>
      <c r="M271" s="1902" t="s">
        <v>2421</v>
      </c>
      <c r="N271" s="1902" t="s">
        <v>2422</v>
      </c>
      <c r="O271" s="1902" t="s">
        <v>2423</v>
      </c>
      <c r="P271" s="168" t="s">
        <v>27</v>
      </c>
      <c r="Q271" s="248">
        <v>50000000</v>
      </c>
      <c r="R271" s="1876" t="s">
        <v>2408</v>
      </c>
      <c r="S271" s="1902" t="s">
        <v>2409</v>
      </c>
      <c r="T271" s="232" t="s">
        <v>2410</v>
      </c>
      <c r="U271" s="214" t="s">
        <v>2411</v>
      </c>
      <c r="V271" s="1902" t="s">
        <v>2412</v>
      </c>
      <c r="W271" s="1876" t="s">
        <v>2413</v>
      </c>
      <c r="X271" s="2263"/>
      <c r="Y271" s="1908" t="s">
        <v>2375</v>
      </c>
      <c r="Z271" s="1912" t="s">
        <v>2376</v>
      </c>
    </row>
    <row r="272" spans="1:26" s="62" customFormat="1" x14ac:dyDescent="0.2">
      <c r="A272" s="2265"/>
      <c r="B272" s="230"/>
      <c r="C272" s="230"/>
      <c r="D272" s="166"/>
      <c r="E272" s="1912"/>
      <c r="F272" s="243"/>
      <c r="G272" s="1876"/>
      <c r="H272" s="232"/>
      <c r="I272" s="1876"/>
      <c r="J272" s="255"/>
      <c r="K272" s="246"/>
      <c r="L272" s="1912"/>
      <c r="M272" s="1912"/>
      <c r="N272" s="232"/>
      <c r="O272" s="1912"/>
      <c r="P272" s="168"/>
      <c r="Q272" s="243"/>
      <c r="R272" s="1876"/>
      <c r="S272" s="235"/>
      <c r="T272" s="232"/>
      <c r="U272" s="214"/>
      <c r="V272" s="1902"/>
      <c r="W272" s="1912"/>
      <c r="X272" s="243"/>
      <c r="Y272" s="1912"/>
      <c r="Z272" s="1876"/>
    </row>
    <row r="273" spans="1:26" s="62" customFormat="1" x14ac:dyDescent="0.2">
      <c r="A273" s="2265"/>
      <c r="B273" s="230"/>
      <c r="C273" s="230"/>
      <c r="D273" s="166"/>
      <c r="E273" s="1912"/>
      <c r="F273" s="243"/>
      <c r="G273" s="1876"/>
      <c r="H273" s="232"/>
      <c r="I273" s="1876"/>
      <c r="J273" s="255"/>
      <c r="K273" s="246"/>
      <c r="L273" s="1912"/>
      <c r="M273" s="1912"/>
      <c r="N273" s="232"/>
      <c r="O273" s="1912"/>
      <c r="P273" s="168"/>
      <c r="Q273" s="243"/>
      <c r="R273" s="1876"/>
      <c r="S273" s="235"/>
      <c r="T273" s="232"/>
      <c r="U273" s="214"/>
      <c r="V273" s="1902"/>
      <c r="W273" s="1912"/>
      <c r="X273" s="243"/>
      <c r="Y273" s="1912"/>
      <c r="Z273" s="1876"/>
    </row>
    <row r="274" spans="1:26" s="62" customFormat="1" ht="56.25" customHeight="1" x14ac:dyDescent="0.2">
      <c r="A274" s="2265" t="s">
        <v>2551</v>
      </c>
      <c r="B274" s="230"/>
      <c r="C274" s="230"/>
      <c r="D274" s="231" t="s">
        <v>1675</v>
      </c>
      <c r="E274" s="232" t="s">
        <v>2359</v>
      </c>
      <c r="F274" s="2263">
        <v>61898245.25</v>
      </c>
      <c r="G274" s="1902" t="s">
        <v>179</v>
      </c>
      <c r="H274" s="232" t="s">
        <v>124</v>
      </c>
      <c r="I274" s="1902" t="s">
        <v>2402</v>
      </c>
      <c r="J274" s="1902" t="s">
        <v>2418</v>
      </c>
      <c r="K274" s="1902"/>
      <c r="L274" s="1902" t="s">
        <v>2420</v>
      </c>
      <c r="M274" s="1902" t="s">
        <v>2421</v>
      </c>
      <c r="N274" s="1902" t="s">
        <v>2422</v>
      </c>
      <c r="O274" s="1902" t="s">
        <v>2423</v>
      </c>
      <c r="P274" s="168" t="s">
        <v>27</v>
      </c>
      <c r="Q274" s="2263">
        <v>61898245.25</v>
      </c>
      <c r="R274" s="1876" t="s">
        <v>2408</v>
      </c>
      <c r="S274" s="1902" t="s">
        <v>2409</v>
      </c>
      <c r="T274" s="232" t="s">
        <v>2410</v>
      </c>
      <c r="U274" s="214" t="s">
        <v>2411</v>
      </c>
      <c r="V274" s="1902" t="s">
        <v>2412</v>
      </c>
      <c r="W274" s="1876" t="s">
        <v>2413</v>
      </c>
      <c r="X274" s="2263"/>
      <c r="Y274" s="1908" t="s">
        <v>2375</v>
      </c>
      <c r="Z274" s="1912" t="s">
        <v>2376</v>
      </c>
    </row>
    <row r="275" spans="1:26" s="62" customFormat="1" x14ac:dyDescent="0.2">
      <c r="A275" s="2265"/>
      <c r="B275" s="230"/>
      <c r="C275" s="230"/>
      <c r="D275" s="166"/>
      <c r="E275" s="1912"/>
      <c r="F275" s="243"/>
      <c r="G275" s="1876"/>
      <c r="H275" s="232"/>
      <c r="I275" s="1876"/>
      <c r="J275" s="255"/>
      <c r="K275" s="246"/>
      <c r="L275" s="1912"/>
      <c r="M275" s="1912"/>
      <c r="N275" s="232"/>
      <c r="O275" s="1912"/>
      <c r="P275" s="168"/>
      <c r="Q275" s="243"/>
      <c r="R275" s="1876"/>
      <c r="S275" s="235"/>
      <c r="T275" s="232"/>
      <c r="U275" s="214"/>
      <c r="V275" s="1902"/>
      <c r="W275" s="1912"/>
      <c r="X275" s="243"/>
      <c r="Y275" s="1912"/>
      <c r="Z275" s="1876"/>
    </row>
    <row r="276" spans="1:26" s="61" customFormat="1" x14ac:dyDescent="0.2">
      <c r="A276" s="3295" t="s">
        <v>2379</v>
      </c>
      <c r="B276" s="240"/>
      <c r="C276" s="241"/>
      <c r="D276" s="156"/>
      <c r="E276" s="170"/>
      <c r="F276" s="242">
        <f>SUM(F217:F275)</f>
        <v>6733430663.8299999</v>
      </c>
      <c r="G276" s="202"/>
      <c r="H276" s="202"/>
      <c r="I276" s="170"/>
      <c r="J276" s="170"/>
      <c r="K276" s="202"/>
      <c r="L276" s="170"/>
      <c r="M276" s="170"/>
      <c r="N276" s="202"/>
      <c r="O276" s="170"/>
      <c r="P276" s="202"/>
      <c r="Q276" s="242">
        <f>SUM(Q217:Q275)</f>
        <v>6733430663.8299999</v>
      </c>
      <c r="R276" s="170"/>
      <c r="S276" s="202"/>
      <c r="T276" s="202"/>
      <c r="U276" s="202"/>
      <c r="V276" s="202"/>
      <c r="W276" s="170"/>
      <c r="X276" s="243"/>
      <c r="Y276" s="170"/>
      <c r="Z276" s="244"/>
    </row>
    <row r="277" spans="1:26" s="61" customFormat="1" x14ac:dyDescent="0.2">
      <c r="A277" s="2944"/>
      <c r="B277" s="240"/>
      <c r="C277" s="241"/>
      <c r="D277" s="177"/>
      <c r="E277" s="170"/>
      <c r="F277" s="244"/>
      <c r="G277" s="202"/>
      <c r="H277" s="202"/>
      <c r="I277" s="170"/>
      <c r="J277" s="170"/>
      <c r="K277" s="202"/>
      <c r="L277" s="170"/>
      <c r="M277" s="170"/>
      <c r="N277" s="202"/>
      <c r="O277" s="170"/>
      <c r="P277" s="202"/>
      <c r="Q277" s="244"/>
      <c r="R277" s="170"/>
      <c r="S277" s="202"/>
      <c r="T277" s="202"/>
      <c r="U277" s="202"/>
      <c r="V277" s="202"/>
      <c r="W277" s="170"/>
      <c r="X277" s="243"/>
      <c r="Y277" s="170"/>
      <c r="Z277" s="244"/>
    </row>
    <row r="278" spans="1:26" s="61" customFormat="1" x14ac:dyDescent="0.2">
      <c r="B278" s="1071"/>
      <c r="C278" s="1072"/>
      <c r="E278" s="64"/>
      <c r="F278" s="64"/>
      <c r="G278" s="64"/>
      <c r="H278" s="115"/>
      <c r="I278" s="64"/>
      <c r="J278" s="64"/>
      <c r="K278" s="115"/>
      <c r="L278" s="64"/>
      <c r="M278" s="64"/>
      <c r="N278" s="115"/>
      <c r="O278" s="64"/>
      <c r="P278" s="64"/>
      <c r="Q278" s="64"/>
      <c r="R278" s="64"/>
      <c r="S278" s="115"/>
      <c r="T278" s="115"/>
      <c r="U278" s="115"/>
      <c r="V278" s="115"/>
      <c r="W278" s="64"/>
      <c r="X278" s="1073"/>
      <c r="Y278" s="64"/>
      <c r="Z278" s="64"/>
    </row>
  </sheetData>
  <mergeCells count="97">
    <mergeCell ref="I2:J2"/>
    <mergeCell ref="U212:X212"/>
    <mergeCell ref="A214:A215"/>
    <mergeCell ref="A276:A277"/>
    <mergeCell ref="A202:A203"/>
    <mergeCell ref="I211:J212"/>
    <mergeCell ref="C212:H212"/>
    <mergeCell ref="L212:M212"/>
    <mergeCell ref="N212:O212"/>
    <mergeCell ref="Q212:T212"/>
    <mergeCell ref="H196:I197"/>
    <mergeCell ref="C197:G197"/>
    <mergeCell ref="K197:L197"/>
    <mergeCell ref="M197:N197"/>
    <mergeCell ref="O197:R197"/>
    <mergeCell ref="A199:A200"/>
    <mergeCell ref="D189:D190"/>
    <mergeCell ref="A151:A152"/>
    <mergeCell ref="A154:A155"/>
    <mergeCell ref="A157:A158"/>
    <mergeCell ref="A162:A163"/>
    <mergeCell ref="A165:A166"/>
    <mergeCell ref="A168:A169"/>
    <mergeCell ref="A171:A172"/>
    <mergeCell ref="A174:A175"/>
    <mergeCell ref="A177:A178"/>
    <mergeCell ref="A180:A181"/>
    <mergeCell ref="A189:A190"/>
    <mergeCell ref="A148:A149"/>
    <mergeCell ref="A107:A108"/>
    <mergeCell ref="D107:D114"/>
    <mergeCell ref="A110:A111"/>
    <mergeCell ref="A113:A114"/>
    <mergeCell ref="A118:A119"/>
    <mergeCell ref="D118:D158"/>
    <mergeCell ref="A121:A122"/>
    <mergeCell ref="A124:A125"/>
    <mergeCell ref="A127:A128"/>
    <mergeCell ref="A130:A131"/>
    <mergeCell ref="A133:A134"/>
    <mergeCell ref="A136:A137"/>
    <mergeCell ref="A139:A140"/>
    <mergeCell ref="A142:A143"/>
    <mergeCell ref="A145:A146"/>
    <mergeCell ref="A75:A76"/>
    <mergeCell ref="A82:A83"/>
    <mergeCell ref="D82:D104"/>
    <mergeCell ref="A85:A86"/>
    <mergeCell ref="A88:A89"/>
    <mergeCell ref="A91:A92"/>
    <mergeCell ref="A94:A95"/>
    <mergeCell ref="A97:A98"/>
    <mergeCell ref="A100:A101"/>
    <mergeCell ref="A103:A104"/>
    <mergeCell ref="D75:D79"/>
    <mergeCell ref="A78:A79"/>
    <mergeCell ref="A38:A39"/>
    <mergeCell ref="D38:D39"/>
    <mergeCell ref="A41:A42"/>
    <mergeCell ref="D41:D72"/>
    <mergeCell ref="A44:A45"/>
    <mergeCell ref="A47:A48"/>
    <mergeCell ref="A50:A51"/>
    <mergeCell ref="A53:A54"/>
    <mergeCell ref="A56:A57"/>
    <mergeCell ref="A59:A60"/>
    <mergeCell ref="A62:A63"/>
    <mergeCell ref="A65:A66"/>
    <mergeCell ref="A68:A69"/>
    <mergeCell ref="A71:A72"/>
    <mergeCell ref="A26:A27"/>
    <mergeCell ref="D26:D27"/>
    <mergeCell ref="A32:A33"/>
    <mergeCell ref="D32:D33"/>
    <mergeCell ref="A35:A36"/>
    <mergeCell ref="D35:D36"/>
    <mergeCell ref="U3:W3"/>
    <mergeCell ref="X3:AA3"/>
    <mergeCell ref="A5:A6"/>
    <mergeCell ref="N3:R3"/>
    <mergeCell ref="S3:T3"/>
    <mergeCell ref="A1:C1"/>
    <mergeCell ref="K211:M211"/>
    <mergeCell ref="A17:A18"/>
    <mergeCell ref="A14:A15"/>
    <mergeCell ref="F3:G3"/>
    <mergeCell ref="J3:K3"/>
    <mergeCell ref="A8:A9"/>
    <mergeCell ref="A11:A12"/>
    <mergeCell ref="L3:M3"/>
    <mergeCell ref="A2:H2"/>
    <mergeCell ref="A20:A21"/>
    <mergeCell ref="D20:D21"/>
    <mergeCell ref="A23:A24"/>
    <mergeCell ref="D23:D24"/>
    <mergeCell ref="A29:A30"/>
    <mergeCell ref="D29:D30"/>
  </mergeCells>
  <pageMargins left="0.25" right="0.25" top="0.75" bottom="0.75" header="0.3" footer="0.3"/>
  <pageSetup paperSize="8" scale="31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3"/>
  <sheetViews>
    <sheetView zoomScale="73" zoomScaleNormal="73" workbookViewId="0">
      <selection activeCell="C4" sqref="C4"/>
    </sheetView>
  </sheetViews>
  <sheetFormatPr defaultRowHeight="15" x14ac:dyDescent="0.2"/>
  <cols>
    <col min="1" max="1" width="40.85546875" style="178" bestFit="1" customWidth="1"/>
    <col min="2" max="2" width="14" style="178" customWidth="1"/>
    <col min="3" max="3" width="16.5703125" style="178" customWidth="1"/>
    <col min="4" max="4" width="17.42578125" style="178" customWidth="1"/>
    <col min="5" max="5" width="18.140625" style="178" customWidth="1"/>
    <col min="6" max="6" width="20.7109375" style="178" customWidth="1"/>
    <col min="7" max="7" width="16.42578125" style="178" customWidth="1"/>
    <col min="8" max="8" width="17.140625" style="178" customWidth="1"/>
    <col min="9" max="9" width="15.140625" style="178" customWidth="1"/>
    <col min="10" max="10" width="27.28515625" style="178" customWidth="1"/>
    <col min="11" max="11" width="19.7109375" style="178" customWidth="1"/>
    <col min="12" max="12" width="15.28515625" style="178" customWidth="1"/>
    <col min="13" max="13" width="18.28515625" style="178" customWidth="1"/>
    <col min="14" max="14" width="17.140625" style="178" customWidth="1"/>
    <col min="15" max="15" width="18.85546875" style="178" customWidth="1"/>
    <col min="16" max="16" width="12.5703125" style="178" customWidth="1"/>
    <col min="17" max="17" width="19" style="178" customWidth="1"/>
    <col min="18" max="18" width="14.7109375" style="178" customWidth="1"/>
    <col min="19" max="19" width="25.28515625" style="178" customWidth="1"/>
    <col min="20" max="20" width="15" style="178" customWidth="1"/>
    <col min="21" max="21" width="22" style="178" customWidth="1"/>
    <col min="22" max="22" width="16.5703125" style="178" bestFit="1" customWidth="1"/>
    <col min="23" max="23" width="21.85546875" style="178" bestFit="1" customWidth="1"/>
    <col min="24" max="24" width="20.28515625" style="178" customWidth="1"/>
    <col min="25" max="25" width="16.5703125" style="178" bestFit="1" customWidth="1"/>
    <col min="26" max="26" width="20.140625" style="178" bestFit="1" customWidth="1"/>
    <col min="27" max="16384" width="9.140625" style="178"/>
  </cols>
  <sheetData>
    <row r="1" spans="1:26" s="16" customFormat="1" ht="18.75" customHeight="1" x14ac:dyDescent="0.25">
      <c r="A1" s="3297" t="s">
        <v>6437</v>
      </c>
      <c r="B1" s="3297"/>
      <c r="C1" s="3297"/>
      <c r="D1" s="3297"/>
      <c r="H1" s="16" t="s">
        <v>146</v>
      </c>
      <c r="R1" s="68"/>
      <c r="S1" s="68"/>
      <c r="T1" s="68"/>
      <c r="U1" s="66"/>
      <c r="V1" s="68"/>
      <c r="W1" s="68"/>
      <c r="X1" s="68"/>
      <c r="Y1" s="68"/>
      <c r="Z1" s="68"/>
    </row>
    <row r="2" spans="1:26" s="16" customFormat="1" ht="18" x14ac:dyDescent="0.25">
      <c r="A2" s="206" t="s">
        <v>4344</v>
      </c>
      <c r="B2" s="1550"/>
      <c r="H2" s="3298" t="s">
        <v>147</v>
      </c>
      <c r="I2" s="3299"/>
      <c r="J2" s="85" t="s">
        <v>148</v>
      </c>
      <c r="K2" s="267"/>
      <c r="L2" s="268"/>
      <c r="M2" s="269"/>
      <c r="Q2" s="68"/>
      <c r="R2" s="68"/>
      <c r="S2" s="68"/>
      <c r="T2" s="66"/>
      <c r="U2" s="68"/>
      <c r="V2" s="68"/>
      <c r="W2" s="68"/>
      <c r="X2" s="207"/>
      <c r="Y2" s="207"/>
    </row>
    <row r="3" spans="1:26" s="16" customFormat="1" ht="34.5" customHeight="1" x14ac:dyDescent="0.25">
      <c r="A3" s="3302" t="s">
        <v>2552</v>
      </c>
      <c r="B3" s="3303"/>
      <c r="C3" s="3304" t="s">
        <v>149</v>
      </c>
      <c r="D3" s="3305"/>
      <c r="E3" s="3305"/>
      <c r="F3" s="3305"/>
      <c r="G3" s="3306"/>
      <c r="H3" s="3300"/>
      <c r="I3" s="3301"/>
      <c r="J3" s="82" t="s">
        <v>150</v>
      </c>
      <c r="K3" s="3305" t="s">
        <v>151</v>
      </c>
      <c r="L3" s="3306"/>
      <c r="M3" s="3304" t="s">
        <v>152</v>
      </c>
      <c r="N3" s="3306"/>
      <c r="O3" s="3304" t="s">
        <v>84</v>
      </c>
      <c r="P3" s="3305"/>
      <c r="Q3" s="3305"/>
      <c r="R3" s="3305"/>
      <c r="S3" s="209"/>
      <c r="T3" s="210" t="s">
        <v>85</v>
      </c>
      <c r="U3" s="208"/>
      <c r="V3" s="270"/>
      <c r="W3" s="271"/>
    </row>
    <row r="4" spans="1:26" s="19" customFormat="1" ht="75" customHeight="1" thickBot="1" x14ac:dyDescent="0.3">
      <c r="A4" s="433" t="s">
        <v>512</v>
      </c>
      <c r="B4" s="434" t="s">
        <v>153</v>
      </c>
      <c r="C4" s="434" t="s">
        <v>154</v>
      </c>
      <c r="D4" s="434" t="s">
        <v>155</v>
      </c>
      <c r="E4" s="434" t="s">
        <v>156</v>
      </c>
      <c r="F4" s="434" t="s">
        <v>157</v>
      </c>
      <c r="G4" s="435" t="s">
        <v>158</v>
      </c>
      <c r="H4" s="436" t="s">
        <v>92</v>
      </c>
      <c r="I4" s="437" t="s">
        <v>93</v>
      </c>
      <c r="J4" s="434" t="s">
        <v>159</v>
      </c>
      <c r="K4" s="434" t="s">
        <v>160</v>
      </c>
      <c r="L4" s="434" t="s">
        <v>161</v>
      </c>
      <c r="M4" s="434" t="s">
        <v>162</v>
      </c>
      <c r="N4" s="436" t="s">
        <v>4807</v>
      </c>
      <c r="O4" s="436" t="s">
        <v>164</v>
      </c>
      <c r="P4" s="436" t="s">
        <v>104</v>
      </c>
      <c r="Q4" s="436" t="s">
        <v>165</v>
      </c>
      <c r="R4" s="438" t="s">
        <v>166</v>
      </c>
      <c r="S4" s="452" t="s">
        <v>167</v>
      </c>
      <c r="T4" s="432" t="s">
        <v>168</v>
      </c>
      <c r="U4" s="432" t="s">
        <v>169</v>
      </c>
      <c r="V4" s="432" t="s">
        <v>112</v>
      </c>
      <c r="W4" s="432" t="s">
        <v>113</v>
      </c>
    </row>
    <row r="5" spans="1:26" s="19" customFormat="1" ht="15.75" thickTop="1" x14ac:dyDescent="0.25">
      <c r="A5" s="2918" t="s">
        <v>114</v>
      </c>
      <c r="B5" s="355"/>
      <c r="C5" s="354"/>
      <c r="D5" s="354"/>
      <c r="E5" s="355"/>
      <c r="F5" s="355" t="s">
        <v>170</v>
      </c>
      <c r="G5" s="355"/>
      <c r="H5" s="355" t="s">
        <v>171</v>
      </c>
      <c r="I5" s="355" t="s">
        <v>116</v>
      </c>
      <c r="J5" s="355" t="s">
        <v>117</v>
      </c>
      <c r="K5" s="440" t="s">
        <v>172</v>
      </c>
      <c r="L5" s="440" t="s">
        <v>173</v>
      </c>
      <c r="M5" s="440" t="s">
        <v>117</v>
      </c>
      <c r="N5" s="440" t="s">
        <v>116</v>
      </c>
      <c r="O5" s="354"/>
      <c r="P5" s="222" t="s">
        <v>117</v>
      </c>
      <c r="Q5" s="222" t="s">
        <v>116</v>
      </c>
      <c r="R5" s="222" t="s">
        <v>117</v>
      </c>
      <c r="S5" s="222" t="s">
        <v>171</v>
      </c>
      <c r="T5" s="222" t="s">
        <v>174</v>
      </c>
      <c r="U5" s="222" t="s">
        <v>117</v>
      </c>
      <c r="V5" s="222"/>
      <c r="W5" s="222"/>
    </row>
    <row r="6" spans="1:26" s="19" customFormat="1" x14ac:dyDescent="0.25">
      <c r="A6" s="2919"/>
      <c r="B6" s="353"/>
      <c r="C6" s="357"/>
      <c r="D6" s="357"/>
      <c r="E6" s="353"/>
      <c r="F6" s="355" t="s">
        <v>175</v>
      </c>
      <c r="G6" s="353"/>
      <c r="H6" s="355"/>
      <c r="I6" s="353"/>
      <c r="J6" s="353"/>
      <c r="K6" s="353"/>
      <c r="L6" s="353"/>
      <c r="M6" s="353"/>
      <c r="N6" s="353"/>
      <c r="O6" s="357"/>
      <c r="P6" s="159"/>
      <c r="Q6" s="159"/>
      <c r="R6" s="159"/>
      <c r="S6" s="186"/>
      <c r="T6" s="186"/>
      <c r="U6" s="186"/>
      <c r="V6" s="186"/>
      <c r="W6" s="186"/>
    </row>
    <row r="7" spans="1:26" s="19" customFormat="1" ht="15.75" thickBot="1" x14ac:dyDescent="0.3">
      <c r="A7" s="441" t="s">
        <v>121</v>
      </c>
      <c r="B7" s="404"/>
      <c r="C7" s="442"/>
      <c r="D7" s="442"/>
      <c r="E7" s="404"/>
      <c r="F7" s="404"/>
      <c r="G7" s="404"/>
      <c r="H7" s="404"/>
      <c r="I7" s="404"/>
      <c r="J7" s="443"/>
      <c r="K7" s="443"/>
      <c r="L7" s="404"/>
      <c r="M7" s="404"/>
      <c r="N7" s="404"/>
      <c r="O7" s="442"/>
      <c r="P7" s="429"/>
      <c r="Q7" s="429"/>
      <c r="R7" s="429"/>
      <c r="S7" s="429"/>
      <c r="T7" s="429"/>
      <c r="U7" s="429"/>
      <c r="V7" s="429"/>
      <c r="W7" s="429"/>
    </row>
    <row r="8" spans="1:26" s="19" customFormat="1" ht="30" x14ac:dyDescent="0.25">
      <c r="A8" s="1156" t="s">
        <v>2553</v>
      </c>
      <c r="B8" s="353"/>
      <c r="C8" s="354">
        <v>1</v>
      </c>
      <c r="D8" s="1077">
        <v>5011094</v>
      </c>
      <c r="E8" s="440" t="s">
        <v>2359</v>
      </c>
      <c r="F8" s="440" t="s">
        <v>179</v>
      </c>
      <c r="G8" s="440" t="s">
        <v>124</v>
      </c>
      <c r="H8" s="186" t="s">
        <v>6369</v>
      </c>
      <c r="I8" s="1155" t="s">
        <v>6370</v>
      </c>
      <c r="J8" s="186"/>
      <c r="K8" s="355" t="s">
        <v>2554</v>
      </c>
      <c r="L8" s="355" t="s">
        <v>2364</v>
      </c>
      <c r="M8" s="186" t="s">
        <v>2555</v>
      </c>
      <c r="N8" s="186" t="s">
        <v>2556</v>
      </c>
      <c r="O8" s="1077">
        <v>5011094</v>
      </c>
      <c r="P8" s="186"/>
      <c r="Q8" s="186" t="s">
        <v>2557</v>
      </c>
      <c r="R8" s="186" t="s">
        <v>2558</v>
      </c>
      <c r="S8" s="186" t="s">
        <v>2559</v>
      </c>
      <c r="T8" s="186" t="s">
        <v>2560</v>
      </c>
      <c r="U8" s="186" t="s">
        <v>2561</v>
      </c>
      <c r="V8" s="186" t="s">
        <v>2562</v>
      </c>
      <c r="W8" s="186" t="s">
        <v>2563</v>
      </c>
    </row>
    <row r="9" spans="1:26" s="19" customFormat="1" ht="15.75" thickBot="1" x14ac:dyDescent="0.3">
      <c r="A9" s="359"/>
      <c r="B9" s="360"/>
      <c r="C9" s="361"/>
      <c r="D9" s="361"/>
      <c r="E9" s="362"/>
      <c r="F9" s="355"/>
      <c r="G9" s="360"/>
      <c r="H9" s="355"/>
      <c r="I9" s="360"/>
      <c r="J9" s="360"/>
      <c r="K9" s="360"/>
      <c r="L9" s="360"/>
      <c r="M9" s="360"/>
      <c r="N9" s="360"/>
      <c r="O9" s="361"/>
      <c r="P9" s="185"/>
      <c r="Q9" s="185"/>
      <c r="R9" s="185"/>
      <c r="S9" s="363"/>
      <c r="T9" s="363"/>
      <c r="U9" s="363"/>
      <c r="V9" s="363"/>
      <c r="W9" s="363"/>
    </row>
    <row r="10" spans="1:26" s="19" customFormat="1" ht="15.75" thickTop="1" x14ac:dyDescent="0.25">
      <c r="A10" s="364" t="s">
        <v>144</v>
      </c>
      <c r="B10" s="365"/>
      <c r="C10" s="366"/>
      <c r="D10" s="1078">
        <v>5011094</v>
      </c>
      <c r="E10" s="367"/>
      <c r="F10" s="368"/>
      <c r="G10" s="365"/>
      <c r="H10" s="368"/>
      <c r="I10" s="365"/>
      <c r="J10" s="365"/>
      <c r="K10" s="365"/>
      <c r="L10" s="365"/>
      <c r="M10" s="365"/>
      <c r="N10" s="365"/>
      <c r="O10" s="366"/>
      <c r="P10" s="369"/>
      <c r="Q10" s="369"/>
      <c r="R10" s="369"/>
      <c r="S10" s="272"/>
      <c r="T10" s="272"/>
      <c r="U10" s="272"/>
      <c r="V10" s="272"/>
      <c r="W10" s="272"/>
      <c r="X10" s="18"/>
    </row>
    <row r="11" spans="1:26" s="19" customFormat="1" x14ac:dyDescent="0.25">
      <c r="A11" s="226"/>
      <c r="B11" s="226"/>
      <c r="C11" s="357"/>
      <c r="D11" s="357"/>
      <c r="E11" s="226"/>
      <c r="F11" s="223"/>
      <c r="G11" s="226"/>
      <c r="H11" s="223"/>
      <c r="I11" s="226"/>
      <c r="J11" s="226"/>
      <c r="K11" s="226"/>
      <c r="L11" s="226"/>
      <c r="M11" s="226"/>
      <c r="N11" s="226"/>
      <c r="O11" s="357"/>
      <c r="P11" s="228"/>
      <c r="Q11" s="228"/>
      <c r="R11" s="228"/>
      <c r="S11" s="228"/>
      <c r="T11" s="228"/>
      <c r="U11" s="228"/>
      <c r="V11" s="228"/>
      <c r="W11" s="228"/>
    </row>
    <row r="12" spans="1:26" s="19" customFormat="1" x14ac:dyDescent="0.25">
      <c r="A12" s="370" t="s">
        <v>145</v>
      </c>
      <c r="R12" s="371"/>
      <c r="S12" s="371"/>
      <c r="T12" s="66"/>
      <c r="U12" s="66"/>
      <c r="V12" s="66"/>
      <c r="W12" s="371"/>
      <c r="X12" s="371"/>
      <c r="Y12" s="371"/>
      <c r="Z12" s="371"/>
    </row>
    <row r="13" spans="1:26" s="205" customFormat="1" x14ac:dyDescent="0.2"/>
    <row r="16" spans="1:26" s="274" customFormat="1" x14ac:dyDescent="0.2">
      <c r="A16" s="273" t="s">
        <v>1917</v>
      </c>
      <c r="X16" s="275"/>
    </row>
    <row r="17" spans="1:26" s="274" customFormat="1" x14ac:dyDescent="0.2">
      <c r="A17" s="276"/>
      <c r="I17" s="3309" t="s">
        <v>147</v>
      </c>
      <c r="J17" s="3310"/>
      <c r="K17" s="277" t="s">
        <v>148</v>
      </c>
      <c r="L17" s="278"/>
      <c r="M17" s="279"/>
      <c r="X17" s="275"/>
    </row>
    <row r="18" spans="1:26" s="274" customFormat="1" ht="45" x14ac:dyDescent="0.2">
      <c r="A18" s="280"/>
      <c r="B18" s="3307" t="s">
        <v>215</v>
      </c>
      <c r="C18" s="3307"/>
      <c r="D18" s="3307"/>
      <c r="E18" s="3307"/>
      <c r="F18" s="3307"/>
      <c r="G18" s="3308"/>
      <c r="H18" s="281"/>
      <c r="I18" s="3311"/>
      <c r="J18" s="3312"/>
      <c r="K18" s="282" t="s">
        <v>150</v>
      </c>
      <c r="L18" s="3307" t="s">
        <v>151</v>
      </c>
      <c r="M18" s="3308"/>
      <c r="N18" s="3313" t="s">
        <v>152</v>
      </c>
      <c r="O18" s="3308"/>
      <c r="P18" s="283"/>
      <c r="Q18" s="3313" t="s">
        <v>84</v>
      </c>
      <c r="R18" s="3307"/>
      <c r="S18" s="3307"/>
      <c r="T18" s="3307"/>
      <c r="U18" s="3307" t="s">
        <v>85</v>
      </c>
      <c r="V18" s="3307"/>
      <c r="W18" s="3307"/>
      <c r="X18" s="3308"/>
    </row>
    <row r="19" spans="1:26" s="290" customFormat="1" ht="45.75" thickBot="1" x14ac:dyDescent="0.3">
      <c r="A19" s="284" t="s">
        <v>153</v>
      </c>
      <c r="B19" s="285" t="s">
        <v>217</v>
      </c>
      <c r="C19" s="285" t="s">
        <v>218</v>
      </c>
      <c r="D19" s="285" t="s">
        <v>156</v>
      </c>
      <c r="E19" s="285" t="s">
        <v>219</v>
      </c>
      <c r="F19" s="285" t="s">
        <v>220</v>
      </c>
      <c r="G19" s="285" t="s">
        <v>90</v>
      </c>
      <c r="H19" s="285" t="s">
        <v>91</v>
      </c>
      <c r="I19" s="286" t="s">
        <v>92</v>
      </c>
      <c r="J19" s="286" t="s">
        <v>93</v>
      </c>
      <c r="K19" s="287" t="s">
        <v>159</v>
      </c>
      <c r="L19" s="287" t="s">
        <v>160</v>
      </c>
      <c r="M19" s="287" t="s">
        <v>161</v>
      </c>
      <c r="N19" s="287" t="s">
        <v>162</v>
      </c>
      <c r="O19" s="286" t="s">
        <v>93</v>
      </c>
      <c r="P19" s="285" t="s">
        <v>91</v>
      </c>
      <c r="Q19" s="286" t="s">
        <v>4325</v>
      </c>
      <c r="R19" s="286" t="s">
        <v>104</v>
      </c>
      <c r="S19" s="288" t="s">
        <v>221</v>
      </c>
      <c r="T19" s="282" t="s">
        <v>166</v>
      </c>
      <c r="U19" s="287" t="s">
        <v>108</v>
      </c>
      <c r="V19" s="287" t="s">
        <v>222</v>
      </c>
      <c r="W19" s="287" t="s">
        <v>223</v>
      </c>
      <c r="X19" s="289" t="s">
        <v>111</v>
      </c>
      <c r="Y19" s="287" t="s">
        <v>112</v>
      </c>
      <c r="Z19" s="287" t="s">
        <v>113</v>
      </c>
    </row>
    <row r="20" spans="1:26" s="274" customFormat="1" ht="15.75" thickTop="1" x14ac:dyDescent="0.2">
      <c r="A20" s="291"/>
      <c r="B20" s="292"/>
      <c r="C20" s="292"/>
      <c r="D20" s="292"/>
      <c r="E20" s="293"/>
      <c r="F20" s="292" t="s">
        <v>170</v>
      </c>
      <c r="G20" s="292"/>
      <c r="H20" s="294" t="s">
        <v>27</v>
      </c>
      <c r="I20" s="295" t="s">
        <v>171</v>
      </c>
      <c r="J20" s="295" t="s">
        <v>116</v>
      </c>
      <c r="K20" s="295" t="s">
        <v>117</v>
      </c>
      <c r="L20" s="295" t="s">
        <v>224</v>
      </c>
      <c r="M20" s="295" t="s">
        <v>173</v>
      </c>
      <c r="N20" s="295" t="s">
        <v>171</v>
      </c>
      <c r="O20" s="295" t="s">
        <v>116</v>
      </c>
      <c r="P20" s="294" t="s">
        <v>27</v>
      </c>
      <c r="Q20" s="292"/>
      <c r="R20" s="295" t="s">
        <v>225</v>
      </c>
      <c r="S20" s="296" t="s">
        <v>116</v>
      </c>
      <c r="T20" s="297" t="s">
        <v>118</v>
      </c>
      <c r="U20" s="298"/>
      <c r="V20" s="292"/>
      <c r="W20" s="292" t="s">
        <v>226</v>
      </c>
      <c r="X20" s="299"/>
      <c r="Y20" s="292"/>
      <c r="Z20" s="295"/>
    </row>
    <row r="21" spans="1:26" s="274" customFormat="1" x14ac:dyDescent="0.2">
      <c r="A21" s="300"/>
      <c r="B21" s="300"/>
      <c r="C21" s="300"/>
      <c r="D21" s="300"/>
      <c r="E21" s="301"/>
      <c r="F21" s="292" t="s">
        <v>175</v>
      </c>
      <c r="G21" s="300"/>
      <c r="H21" s="302" t="s">
        <v>31</v>
      </c>
      <c r="I21" s="292"/>
      <c r="J21" s="300"/>
      <c r="K21" s="300"/>
      <c r="L21" s="300"/>
      <c r="M21" s="300"/>
      <c r="N21" s="300"/>
      <c r="O21" s="300"/>
      <c r="P21" s="302" t="s">
        <v>31</v>
      </c>
      <c r="Q21" s="301"/>
      <c r="R21" s="300"/>
      <c r="S21" s="303"/>
      <c r="T21" s="300"/>
      <c r="U21" s="304"/>
      <c r="V21" s="300"/>
      <c r="W21" s="300"/>
      <c r="X21" s="305"/>
      <c r="Y21" s="300"/>
      <c r="Z21" s="300"/>
    </row>
    <row r="22" spans="1:26" s="274" customFormat="1" ht="15.75" thickBot="1" x14ac:dyDescent="0.25">
      <c r="A22" s="306"/>
      <c r="B22" s="306"/>
      <c r="C22" s="306"/>
      <c r="D22" s="306"/>
      <c r="E22" s="307"/>
      <c r="F22" s="306"/>
      <c r="G22" s="306"/>
      <c r="H22" s="306"/>
      <c r="I22" s="306"/>
      <c r="J22" s="306"/>
      <c r="K22" s="308"/>
      <c r="L22" s="308"/>
      <c r="M22" s="306"/>
      <c r="N22" s="306"/>
      <c r="O22" s="306"/>
      <c r="P22" s="306"/>
      <c r="Q22" s="307"/>
      <c r="R22" s="306"/>
      <c r="S22" s="308"/>
      <c r="T22" s="309"/>
      <c r="U22" s="310"/>
      <c r="V22" s="306"/>
      <c r="W22" s="306"/>
      <c r="X22" s="311"/>
      <c r="Y22" s="306"/>
      <c r="Z22" s="306"/>
    </row>
    <row r="23" spans="1:26" s="274" customFormat="1" ht="30" x14ac:dyDescent="0.2">
      <c r="A23" s="295" t="s">
        <v>1026</v>
      </c>
      <c r="B23" s="292"/>
      <c r="C23" s="292" t="s">
        <v>2564</v>
      </c>
      <c r="D23" s="300" t="s">
        <v>2359</v>
      </c>
      <c r="E23" s="293">
        <v>30000000</v>
      </c>
      <c r="F23" s="292" t="s">
        <v>2565</v>
      </c>
      <c r="G23" s="292" t="s">
        <v>124</v>
      </c>
      <c r="H23" s="294" t="s">
        <v>27</v>
      </c>
      <c r="I23" s="292" t="s">
        <v>2566</v>
      </c>
      <c r="J23" s="300" t="s">
        <v>179</v>
      </c>
      <c r="K23" s="312" t="s">
        <v>2567</v>
      </c>
      <c r="L23" s="292" t="s">
        <v>2568</v>
      </c>
      <c r="M23" s="292" t="s">
        <v>2364</v>
      </c>
      <c r="N23" s="312" t="s">
        <v>2569</v>
      </c>
      <c r="O23" s="292" t="s">
        <v>2570</v>
      </c>
      <c r="P23" s="294" t="s">
        <v>27</v>
      </c>
      <c r="Q23" s="293">
        <v>30000000</v>
      </c>
      <c r="R23" s="292" t="s">
        <v>179</v>
      </c>
      <c r="S23" s="292" t="s">
        <v>2571</v>
      </c>
      <c r="T23" s="313" t="s">
        <v>2572</v>
      </c>
      <c r="U23" s="298" t="s">
        <v>179</v>
      </c>
      <c r="V23" s="312" t="s">
        <v>2573</v>
      </c>
      <c r="W23" s="292" t="s">
        <v>2574</v>
      </c>
      <c r="X23" s="314">
        <v>30000000</v>
      </c>
      <c r="Y23" s="292" t="s">
        <v>2575</v>
      </c>
      <c r="Z23" s="292" t="s">
        <v>2563</v>
      </c>
    </row>
    <row r="24" spans="1:26" s="274" customFormat="1" x14ac:dyDescent="0.2">
      <c r="A24" s="300"/>
      <c r="B24" s="300"/>
      <c r="C24" s="300"/>
      <c r="D24" s="300"/>
      <c r="E24" s="301"/>
      <c r="F24" s="292"/>
      <c r="G24" s="300"/>
      <c r="H24" s="302" t="s">
        <v>31</v>
      </c>
      <c r="I24" s="292"/>
      <c r="J24" s="292"/>
      <c r="K24" s="292"/>
      <c r="L24" s="292"/>
      <c r="M24" s="292"/>
      <c r="N24" s="292"/>
      <c r="O24" s="292"/>
      <c r="P24" s="302" t="s">
        <v>31</v>
      </c>
      <c r="Q24" s="293"/>
      <c r="R24" s="292"/>
      <c r="S24" s="296"/>
      <c r="T24" s="300"/>
      <c r="U24" s="298"/>
      <c r="V24" s="292"/>
      <c r="W24" s="292"/>
      <c r="X24" s="314"/>
      <c r="Y24" s="292"/>
      <c r="Z24" s="292"/>
    </row>
    <row r="25" spans="1:26" s="274" customFormat="1" x14ac:dyDescent="0.2">
      <c r="A25" s="309"/>
      <c r="B25" s="309"/>
      <c r="C25" s="309"/>
      <c r="D25" s="309"/>
      <c r="E25" s="315"/>
      <c r="F25" s="309"/>
      <c r="G25" s="309"/>
      <c r="H25" s="309"/>
      <c r="I25" s="309"/>
      <c r="J25" s="309"/>
      <c r="K25" s="316"/>
      <c r="L25" s="316"/>
      <c r="M25" s="309"/>
      <c r="N25" s="309"/>
      <c r="O25" s="309"/>
      <c r="P25" s="309"/>
      <c r="Q25" s="315"/>
      <c r="R25" s="309"/>
      <c r="S25" s="316"/>
      <c r="T25" s="309"/>
      <c r="U25" s="317"/>
      <c r="V25" s="309"/>
      <c r="W25" s="309"/>
      <c r="X25" s="318"/>
      <c r="Y25" s="309"/>
      <c r="Z25" s="309"/>
    </row>
    <row r="26" spans="1:26" s="274" customFormat="1" ht="30" x14ac:dyDescent="0.2">
      <c r="A26" s="300"/>
      <c r="B26" s="300" t="s">
        <v>1026</v>
      </c>
      <c r="C26" s="300" t="s">
        <v>2564</v>
      </c>
      <c r="D26" s="292" t="s">
        <v>2359</v>
      </c>
      <c r="E26" s="301">
        <v>20000000</v>
      </c>
      <c r="F26" s="292" t="s">
        <v>179</v>
      </c>
      <c r="G26" s="300" t="s">
        <v>124</v>
      </c>
      <c r="H26" s="302" t="s">
        <v>27</v>
      </c>
      <c r="I26" s="292" t="s">
        <v>2566</v>
      </c>
      <c r="J26" s="312" t="s">
        <v>2567</v>
      </c>
      <c r="K26" s="312"/>
      <c r="L26" s="292" t="s">
        <v>2576</v>
      </c>
      <c r="M26" s="292" t="s">
        <v>2577</v>
      </c>
      <c r="N26" s="312" t="s">
        <v>2569</v>
      </c>
      <c r="O26" s="292" t="s">
        <v>2570</v>
      </c>
      <c r="P26" s="302" t="s">
        <v>27</v>
      </c>
      <c r="Q26" s="301">
        <v>20000000</v>
      </c>
      <c r="R26" s="292" t="s">
        <v>179</v>
      </c>
      <c r="S26" s="292" t="s">
        <v>2571</v>
      </c>
      <c r="T26" s="313" t="s">
        <v>2572</v>
      </c>
      <c r="U26" s="298" t="s">
        <v>179</v>
      </c>
      <c r="V26" s="312" t="s">
        <v>2578</v>
      </c>
      <c r="W26" s="292" t="s">
        <v>2579</v>
      </c>
      <c r="X26" s="305"/>
      <c r="Y26" s="292" t="s">
        <v>2575</v>
      </c>
      <c r="Z26" s="292" t="s">
        <v>2563</v>
      </c>
    </row>
    <row r="27" spans="1:26" s="274" customFormat="1" x14ac:dyDescent="0.2">
      <c r="A27" s="300"/>
      <c r="B27" s="300"/>
      <c r="C27" s="300"/>
      <c r="D27" s="300"/>
      <c r="E27" s="301"/>
      <c r="F27" s="292"/>
      <c r="G27" s="300"/>
      <c r="H27" s="302" t="s">
        <v>31</v>
      </c>
      <c r="I27" s="292"/>
      <c r="J27" s="300"/>
      <c r="K27" s="300"/>
      <c r="L27" s="300"/>
      <c r="M27" s="300"/>
      <c r="N27" s="300"/>
      <c r="O27" s="300"/>
      <c r="P27" s="302" t="s">
        <v>31</v>
      </c>
      <c r="Q27" s="301"/>
      <c r="R27" s="300"/>
      <c r="S27" s="303"/>
      <c r="T27" s="300"/>
      <c r="U27" s="304"/>
      <c r="V27" s="300"/>
      <c r="W27" s="300"/>
      <c r="X27" s="305"/>
      <c r="Y27" s="300"/>
      <c r="Z27" s="300"/>
    </row>
    <row r="28" spans="1:26" s="274" customFormat="1" x14ac:dyDescent="0.2">
      <c r="A28" s="309"/>
      <c r="B28" s="309"/>
      <c r="C28" s="309"/>
      <c r="D28" s="309"/>
      <c r="E28" s="315"/>
      <c r="F28" s="309"/>
      <c r="G28" s="309"/>
      <c r="H28" s="309"/>
      <c r="I28" s="309"/>
      <c r="J28" s="316"/>
      <c r="K28" s="316"/>
      <c r="L28" s="309"/>
      <c r="M28" s="309"/>
      <c r="N28" s="309"/>
      <c r="O28" s="309"/>
      <c r="P28" s="309"/>
      <c r="Q28" s="315"/>
      <c r="R28" s="309"/>
      <c r="S28" s="316"/>
      <c r="T28" s="309"/>
      <c r="U28" s="317"/>
      <c r="V28" s="309"/>
      <c r="W28" s="309"/>
      <c r="X28" s="318"/>
      <c r="Y28" s="309"/>
      <c r="Z28" s="309"/>
    </row>
    <row r="29" spans="1:26" s="274" customFormat="1" x14ac:dyDescent="0.2">
      <c r="A29" s="300"/>
      <c r="B29" s="300"/>
      <c r="C29" s="300"/>
      <c r="D29" s="300"/>
      <c r="E29" s="301"/>
      <c r="F29" s="292"/>
      <c r="G29" s="300"/>
      <c r="H29" s="302" t="s">
        <v>27</v>
      </c>
      <c r="I29" s="300"/>
      <c r="J29" s="300"/>
      <c r="K29" s="300"/>
      <c r="L29" s="300"/>
      <c r="M29" s="300"/>
      <c r="N29" s="300"/>
      <c r="O29" s="300"/>
      <c r="P29" s="302" t="s">
        <v>27</v>
      </c>
      <c r="Q29" s="301"/>
      <c r="R29" s="300"/>
      <c r="S29" s="319"/>
      <c r="T29" s="300"/>
      <c r="U29" s="304"/>
      <c r="V29" s="304"/>
      <c r="W29" s="304"/>
      <c r="X29" s="320"/>
      <c r="Y29" s="304"/>
      <c r="Z29" s="304"/>
    </row>
    <row r="30" spans="1:26" s="274" customFormat="1" ht="15.75" thickBot="1" x14ac:dyDescent="0.25">
      <c r="A30" s="321"/>
      <c r="B30" s="321"/>
      <c r="C30" s="321"/>
      <c r="D30" s="321"/>
      <c r="E30" s="322"/>
      <c r="F30" s="292"/>
      <c r="G30" s="321"/>
      <c r="H30" s="323" t="s">
        <v>31</v>
      </c>
      <c r="I30" s="321"/>
      <c r="J30" s="321"/>
      <c r="K30" s="321"/>
      <c r="L30" s="321"/>
      <c r="M30" s="321"/>
      <c r="N30" s="321"/>
      <c r="O30" s="321"/>
      <c r="P30" s="323" t="s">
        <v>31</v>
      </c>
      <c r="Q30" s="322"/>
      <c r="R30" s="321"/>
      <c r="S30" s="324"/>
      <c r="T30" s="300"/>
      <c r="U30" s="325"/>
      <c r="V30" s="325"/>
      <c r="W30" s="325"/>
      <c r="X30" s="326"/>
      <c r="Y30" s="325"/>
      <c r="Z30" s="322"/>
    </row>
    <row r="31" spans="1:26" s="274" customFormat="1" ht="15.75" thickTop="1" x14ac:dyDescent="0.2">
      <c r="A31" s="327"/>
      <c r="B31" s="327"/>
      <c r="C31" s="327"/>
      <c r="D31" s="327"/>
      <c r="E31" s="328" t="e">
        <f>E23+E26+#REF!+#REF!+#REF!+#REF!+#REF!+#REF!+E29</f>
        <v>#REF!</v>
      </c>
      <c r="F31" s="329"/>
      <c r="G31" s="327"/>
      <c r="H31" s="329" t="s">
        <v>27</v>
      </c>
      <c r="I31" s="327"/>
      <c r="J31" s="327"/>
      <c r="K31" s="327"/>
      <c r="L31" s="327"/>
      <c r="M31" s="327"/>
      <c r="N31" s="327"/>
      <c r="O31" s="327"/>
      <c r="P31" s="329" t="s">
        <v>27</v>
      </c>
      <c r="Q31" s="328" t="e">
        <f>Q23+Q26+#REF!+#REF!+#REF!+#REF!+#REF!+#REF!+Q29</f>
        <v>#REF!</v>
      </c>
      <c r="R31" s="327"/>
      <c r="S31" s="330"/>
      <c r="T31" s="331"/>
      <c r="U31" s="332"/>
      <c r="V31" s="327"/>
      <c r="W31" s="327"/>
      <c r="X31" s="333" t="e">
        <f>X23+X26+#REF!+#REF!+#REF!+#REF!+#REF!+#REF!+X29</f>
        <v>#REF!</v>
      </c>
      <c r="Y31" s="327"/>
      <c r="Z31" s="328"/>
    </row>
    <row r="32" spans="1:26" s="274" customFormat="1" x14ac:dyDescent="0.2">
      <c r="A32" s="334"/>
      <c r="B32" s="334"/>
      <c r="C32" s="334"/>
      <c r="D32" s="334"/>
      <c r="E32" s="301" t="e">
        <f>E24+E27+#REF!+#REF!+#REF!+#REF!+#REF!+#REF!+E30</f>
        <v>#REF!</v>
      </c>
      <c r="F32" s="302"/>
      <c r="G32" s="334"/>
      <c r="H32" s="302" t="s">
        <v>31</v>
      </c>
      <c r="I32" s="334"/>
      <c r="J32" s="334"/>
      <c r="K32" s="334"/>
      <c r="L32" s="334"/>
      <c r="M32" s="334"/>
      <c r="N32" s="334"/>
      <c r="O32" s="334"/>
      <c r="P32" s="302" t="s">
        <v>31</v>
      </c>
      <c r="Q32" s="301" t="e">
        <f>Q24+Q27+#REF!+#REF!+#REF!+#REF!+#REF!+#REF!+Q30</f>
        <v>#REF!</v>
      </c>
      <c r="R32" s="334"/>
      <c r="S32" s="335"/>
      <c r="T32" s="335"/>
      <c r="U32" s="279"/>
      <c r="V32" s="334"/>
      <c r="W32" s="334"/>
      <c r="X32" s="305" t="e">
        <f>X24+X27+#REF!+#REF!+#REF!+#REF!+#REF!+#REF!+X30</f>
        <v>#REF!</v>
      </c>
      <c r="Y32" s="334"/>
      <c r="Z32" s="301"/>
    </row>
    <row r="33" s="336" customFormat="1" x14ac:dyDescent="0.2"/>
  </sheetData>
  <mergeCells count="14">
    <mergeCell ref="U18:X18"/>
    <mergeCell ref="O3:R3"/>
    <mergeCell ref="A5:A6"/>
    <mergeCell ref="I17:J18"/>
    <mergeCell ref="B18:G18"/>
    <mergeCell ref="L18:M18"/>
    <mergeCell ref="N18:O18"/>
    <mergeCell ref="Q18:T18"/>
    <mergeCell ref="M3:N3"/>
    <mergeCell ref="A1:D1"/>
    <mergeCell ref="H2:I3"/>
    <mergeCell ref="A3:B3"/>
    <mergeCell ref="C3:G3"/>
    <mergeCell ref="K3:L3"/>
  </mergeCells>
  <pageMargins left="0.23622047244094491" right="0.23622047244094491" top="0.74803149606299213" bottom="0.74803149606299213" header="0.31496062992125984" footer="0.31496062992125984"/>
  <pageSetup paperSize="8" scale="41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5"/>
  <sheetViews>
    <sheetView zoomScale="71" zoomScaleNormal="71" workbookViewId="0">
      <selection activeCell="F22" sqref="F22"/>
    </sheetView>
  </sheetViews>
  <sheetFormatPr defaultRowHeight="15" x14ac:dyDescent="0.2"/>
  <cols>
    <col min="1" max="1" width="63.85546875" style="205" customWidth="1"/>
    <col min="2" max="2" width="13.42578125" style="205" customWidth="1"/>
    <col min="3" max="3" width="15.28515625" style="205" bestFit="1" customWidth="1"/>
    <col min="4" max="4" width="17.85546875" style="205" customWidth="1"/>
    <col min="5" max="5" width="16.5703125" style="205" customWidth="1"/>
    <col min="6" max="6" width="26.5703125" style="205" bestFit="1" customWidth="1"/>
    <col min="7" max="7" width="20.85546875" style="205" customWidth="1"/>
    <col min="8" max="8" width="20.28515625" style="205" customWidth="1"/>
    <col min="9" max="9" width="18.85546875" style="205" bestFit="1" customWidth="1"/>
    <col min="10" max="10" width="20.42578125" style="205" customWidth="1"/>
    <col min="11" max="11" width="21.7109375" style="205" bestFit="1" customWidth="1"/>
    <col min="12" max="12" width="15.28515625" style="205" customWidth="1"/>
    <col min="13" max="13" width="17" style="205" customWidth="1"/>
    <col min="14" max="14" width="15" style="205" customWidth="1"/>
    <col min="15" max="15" width="14.42578125" style="205" customWidth="1"/>
    <col min="16" max="16" width="24.28515625" style="205" bestFit="1" customWidth="1"/>
    <col min="17" max="17" width="15.85546875" style="205" customWidth="1"/>
    <col min="18" max="18" width="20.5703125" style="205" customWidth="1"/>
    <col min="19" max="19" width="16" style="205" customWidth="1"/>
    <col min="20" max="20" width="24" style="205" bestFit="1" customWidth="1"/>
    <col min="21" max="22" width="15.42578125" style="205" customWidth="1"/>
    <col min="23" max="23" width="16.85546875" style="205" bestFit="1" customWidth="1"/>
    <col min="24" max="24" width="14.28515625" style="205" customWidth="1"/>
    <col min="25" max="25" width="17.28515625" style="205" customWidth="1"/>
    <col min="26" max="26" width="17.85546875" style="205" customWidth="1"/>
    <col min="27" max="28" width="9.28515625" style="205" bestFit="1" customWidth="1"/>
    <col min="29" max="30" width="12.7109375" style="205" customWidth="1"/>
    <col min="31" max="31" width="18.42578125" style="205" customWidth="1"/>
    <col min="32" max="32" width="25.42578125" style="205" customWidth="1"/>
    <col min="33" max="33" width="25.85546875" style="205" customWidth="1"/>
    <col min="34" max="16384" width="9.140625" style="205"/>
  </cols>
  <sheetData>
    <row r="1" spans="1:32" s="62" customFormat="1" ht="18" x14ac:dyDescent="0.2">
      <c r="A1" s="3004" t="s">
        <v>6438</v>
      </c>
      <c r="B1" s="3004"/>
      <c r="C1" s="152"/>
      <c r="D1" s="252"/>
      <c r="E1" s="253"/>
      <c r="F1" s="252"/>
      <c r="G1" s="252"/>
      <c r="H1" s="64"/>
      <c r="I1" s="253"/>
      <c r="J1" s="252"/>
      <c r="K1" s="252"/>
      <c r="L1" s="253"/>
      <c r="M1" s="252"/>
      <c r="N1" s="252"/>
      <c r="O1" s="252"/>
      <c r="P1" s="252"/>
      <c r="Q1" s="252"/>
      <c r="R1" s="252"/>
      <c r="S1" s="253"/>
      <c r="T1" s="115"/>
      <c r="U1" s="64"/>
      <c r="V1" s="64"/>
      <c r="W1" s="64"/>
      <c r="X1" s="252"/>
      <c r="Y1" s="252"/>
      <c r="Z1" s="252"/>
      <c r="AA1" s="252"/>
      <c r="AB1" s="252"/>
      <c r="AC1" s="252"/>
      <c r="AD1" s="252"/>
      <c r="AE1" s="252"/>
      <c r="AF1" s="252"/>
    </row>
    <row r="2" spans="1:32" s="62" customFormat="1" ht="18" x14ac:dyDescent="0.2">
      <c r="A2" s="1601" t="s">
        <v>6439</v>
      </c>
      <c r="B2" s="538"/>
      <c r="C2" s="538"/>
      <c r="D2" s="538"/>
      <c r="E2" s="538"/>
      <c r="F2" s="538"/>
      <c r="G2" s="1025"/>
      <c r="H2" s="2845" t="s">
        <v>77</v>
      </c>
      <c r="I2" s="2846"/>
      <c r="J2" s="252"/>
      <c r="K2" s="253"/>
      <c r="L2" s="252"/>
      <c r="M2" s="252"/>
      <c r="N2" s="252"/>
      <c r="O2" s="252"/>
      <c r="P2" s="252"/>
      <c r="Q2" s="253"/>
      <c r="R2" s="115"/>
      <c r="S2" s="374"/>
      <c r="T2" s="64"/>
      <c r="U2" s="64"/>
      <c r="V2" s="252"/>
      <c r="W2" s="252"/>
      <c r="X2" s="252"/>
      <c r="Y2" s="252"/>
      <c r="Z2" s="252"/>
      <c r="AA2" s="252"/>
      <c r="AB2" s="252"/>
      <c r="AC2" s="252"/>
      <c r="AD2" s="252"/>
    </row>
    <row r="3" spans="1:32" s="96" customFormat="1" ht="30" x14ac:dyDescent="0.2">
      <c r="A3" s="95" t="s">
        <v>571</v>
      </c>
      <c r="B3" s="211"/>
      <c r="C3" s="87" t="s">
        <v>79</v>
      </c>
      <c r="D3" s="790"/>
      <c r="E3" s="1055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263"/>
      <c r="P3" s="3263"/>
      <c r="Q3" s="3263"/>
      <c r="R3" s="3264"/>
      <c r="S3" s="101"/>
      <c r="T3" s="2837"/>
      <c r="U3" s="2838"/>
      <c r="V3" s="2837" t="s">
        <v>84</v>
      </c>
      <c r="W3" s="2841"/>
      <c r="X3" s="2838"/>
      <c r="Y3" s="2837" t="s">
        <v>85</v>
      </c>
      <c r="Z3" s="2841"/>
      <c r="AA3" s="2841"/>
      <c r="AB3" s="2838"/>
      <c r="AC3" s="790"/>
      <c r="AD3" s="790"/>
    </row>
    <row r="4" spans="1:32" s="96" customFormat="1" ht="60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37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97</v>
      </c>
      <c r="T4" s="437" t="s">
        <v>103</v>
      </c>
      <c r="U4" s="437" t="s">
        <v>104</v>
      </c>
      <c r="V4" s="453" t="s">
        <v>105</v>
      </c>
      <c r="W4" s="453" t="s">
        <v>106</v>
      </c>
      <c r="X4" s="453" t="s">
        <v>107</v>
      </c>
      <c r="Y4" s="451" t="s">
        <v>108</v>
      </c>
      <c r="Z4" s="451" t="s">
        <v>109</v>
      </c>
      <c r="AA4" s="451" t="s">
        <v>110</v>
      </c>
      <c r="AB4" s="451" t="s">
        <v>111</v>
      </c>
      <c r="AC4" s="101" t="s">
        <v>112</v>
      </c>
      <c r="AD4" s="101" t="s">
        <v>113</v>
      </c>
    </row>
    <row r="5" spans="1:32" s="62" customFormat="1" ht="29.25" customHeight="1" thickTop="1" x14ac:dyDescent="0.2">
      <c r="A5" s="2825" t="s">
        <v>114</v>
      </c>
      <c r="B5" s="497"/>
      <c r="C5" s="459"/>
      <c r="D5" s="1056"/>
      <c r="E5" s="1057"/>
      <c r="F5" s="1058" t="s">
        <v>115</v>
      </c>
      <c r="G5" s="1057" t="s">
        <v>116</v>
      </c>
      <c r="H5" s="1058" t="s">
        <v>117</v>
      </c>
      <c r="I5" s="1058" t="s">
        <v>118</v>
      </c>
      <c r="J5" s="1059"/>
      <c r="K5" s="532" t="s">
        <v>116</v>
      </c>
      <c r="L5" s="1057" t="s">
        <v>117</v>
      </c>
      <c r="M5" s="1057" t="s">
        <v>119</v>
      </c>
      <c r="N5" s="1057" t="s">
        <v>117</v>
      </c>
      <c r="O5" s="1057" t="s">
        <v>117</v>
      </c>
      <c r="P5" s="1057" t="s">
        <v>117</v>
      </c>
      <c r="Q5" s="1057" t="s">
        <v>117</v>
      </c>
      <c r="R5" s="1057" t="s">
        <v>117</v>
      </c>
      <c r="S5" s="398" t="s">
        <v>27</v>
      </c>
      <c r="T5" s="532" t="s">
        <v>117</v>
      </c>
      <c r="U5" s="1057" t="s">
        <v>117</v>
      </c>
      <c r="V5" s="1056"/>
      <c r="W5" s="532" t="s">
        <v>120</v>
      </c>
      <c r="X5" s="1057" t="s">
        <v>117</v>
      </c>
      <c r="Y5" s="184"/>
      <c r="Z5" s="184"/>
      <c r="AA5" s="184"/>
      <c r="AB5" s="184"/>
      <c r="AC5" s="218"/>
      <c r="AD5" s="218"/>
    </row>
    <row r="6" spans="1:32" s="62" customFormat="1" x14ac:dyDescent="0.2">
      <c r="A6" s="2826"/>
      <c r="B6" s="230"/>
      <c r="C6" s="166"/>
      <c r="D6" s="244"/>
      <c r="E6" s="232"/>
      <c r="F6" s="218"/>
      <c r="G6" s="255"/>
      <c r="H6" s="246"/>
      <c r="I6" s="255"/>
      <c r="J6" s="218"/>
      <c r="K6" s="247"/>
      <c r="L6" s="218"/>
      <c r="M6" s="218"/>
      <c r="N6" s="218"/>
      <c r="O6" s="218"/>
      <c r="P6" s="218"/>
      <c r="Q6" s="232"/>
      <c r="R6" s="232"/>
      <c r="S6" s="202" t="s">
        <v>31</v>
      </c>
      <c r="T6" s="261"/>
      <c r="U6" s="218"/>
      <c r="V6" s="244"/>
      <c r="W6" s="247"/>
      <c r="X6" s="232"/>
      <c r="Y6" s="218"/>
      <c r="Z6" s="218"/>
      <c r="AA6" s="218"/>
      <c r="AB6" s="218"/>
      <c r="AC6" s="218"/>
      <c r="AD6" s="218"/>
    </row>
    <row r="7" spans="1:32" s="62" customFormat="1" ht="15.75" thickBot="1" x14ac:dyDescent="0.25">
      <c r="A7" s="1060" t="s">
        <v>121</v>
      </c>
      <c r="B7" s="1060"/>
      <c r="C7" s="460"/>
      <c r="D7" s="399"/>
      <c r="E7" s="1028"/>
      <c r="F7" s="400"/>
      <c r="G7" s="400"/>
      <c r="H7" s="1028"/>
      <c r="I7" s="400"/>
      <c r="J7" s="400"/>
      <c r="K7" s="1028"/>
      <c r="L7" s="400"/>
      <c r="M7" s="400"/>
      <c r="N7" s="400"/>
      <c r="O7" s="400"/>
      <c r="P7" s="400"/>
      <c r="Q7" s="1028"/>
      <c r="R7" s="1028"/>
      <c r="S7" s="400"/>
      <c r="T7" s="1062"/>
      <c r="U7" s="400"/>
      <c r="V7" s="1061"/>
      <c r="W7" s="1028"/>
      <c r="X7" s="1028"/>
      <c r="Y7" s="400"/>
      <c r="Z7" s="400"/>
      <c r="AA7" s="400"/>
      <c r="AB7" s="400"/>
      <c r="AC7" s="170"/>
      <c r="AD7" s="170"/>
    </row>
    <row r="8" spans="1:32" s="62" customFormat="1" ht="33" customHeight="1" x14ac:dyDescent="0.2">
      <c r="A8" s="254" t="s">
        <v>2580</v>
      </c>
      <c r="B8" s="230" t="s">
        <v>2359</v>
      </c>
      <c r="C8" s="231" t="s">
        <v>2360</v>
      </c>
      <c r="D8" s="264">
        <v>4000000</v>
      </c>
      <c r="E8" s="215" t="s">
        <v>124</v>
      </c>
      <c r="F8" s="215" t="s">
        <v>2581</v>
      </c>
      <c r="G8" s="215" t="s">
        <v>2444</v>
      </c>
      <c r="H8" s="215" t="s">
        <v>179</v>
      </c>
      <c r="I8" s="215" t="s">
        <v>179</v>
      </c>
      <c r="J8" s="215" t="s">
        <v>179</v>
      </c>
      <c r="K8" s="215" t="s">
        <v>179</v>
      </c>
      <c r="L8" s="215" t="s">
        <v>2582</v>
      </c>
      <c r="M8" s="215" t="s">
        <v>2583</v>
      </c>
      <c r="N8" s="215" t="s">
        <v>2584</v>
      </c>
      <c r="O8" s="215" t="s">
        <v>2366</v>
      </c>
      <c r="P8" s="215" t="s">
        <v>2585</v>
      </c>
      <c r="Q8" s="215" t="s">
        <v>2586</v>
      </c>
      <c r="R8" s="215" t="s">
        <v>2587</v>
      </c>
      <c r="S8" s="216" t="s">
        <v>27</v>
      </c>
      <c r="T8" s="215" t="s">
        <v>179</v>
      </c>
      <c r="U8" s="215" t="s">
        <v>179</v>
      </c>
      <c r="V8" s="244">
        <v>4000000</v>
      </c>
      <c r="W8" s="215" t="s">
        <v>2408</v>
      </c>
      <c r="X8" s="215" t="s">
        <v>2588</v>
      </c>
      <c r="Y8" s="184" t="s">
        <v>2388</v>
      </c>
      <c r="Z8" s="215" t="s">
        <v>2373</v>
      </c>
      <c r="AA8" s="215" t="s">
        <v>2374</v>
      </c>
      <c r="AB8" s="244"/>
      <c r="AC8" s="217" t="s">
        <v>2375</v>
      </c>
      <c r="AD8" s="218" t="s">
        <v>2376</v>
      </c>
    </row>
    <row r="9" spans="1:32" s="62" customFormat="1" x14ac:dyDescent="0.2">
      <c r="A9" s="3259" t="s">
        <v>2379</v>
      </c>
      <c r="B9" s="230"/>
      <c r="C9" s="166"/>
      <c r="D9" s="343">
        <f>SUM(D8:D8)</f>
        <v>4000000</v>
      </c>
      <c r="E9" s="232"/>
      <c r="F9" s="218"/>
      <c r="G9" s="255"/>
      <c r="H9" s="246"/>
      <c r="I9" s="255"/>
      <c r="J9" s="218"/>
      <c r="K9" s="256"/>
      <c r="L9" s="218"/>
      <c r="M9" s="218"/>
      <c r="N9" s="218"/>
      <c r="O9" s="218"/>
      <c r="P9" s="218"/>
      <c r="Q9" s="232"/>
      <c r="R9" s="232"/>
      <c r="S9" s="202"/>
      <c r="T9" s="247"/>
      <c r="U9" s="232"/>
      <c r="V9" s="234">
        <f>SUM(V8:V8)</f>
        <v>4000000</v>
      </c>
      <c r="W9" s="247"/>
      <c r="X9" s="232"/>
      <c r="Y9" s="261"/>
      <c r="Z9" s="232"/>
      <c r="AA9" s="232"/>
      <c r="AB9" s="234"/>
      <c r="AC9" s="218"/>
      <c r="AD9" s="218"/>
    </row>
    <row r="10" spans="1:32" s="62" customFormat="1" x14ac:dyDescent="0.2">
      <c r="A10" s="3260"/>
      <c r="B10" s="236"/>
      <c r="C10" s="156"/>
      <c r="D10" s="244"/>
      <c r="E10" s="202"/>
      <c r="F10" s="170"/>
      <c r="G10" s="170"/>
      <c r="H10" s="202"/>
      <c r="I10" s="170"/>
      <c r="J10" s="170"/>
      <c r="K10" s="238"/>
      <c r="L10" s="170"/>
      <c r="M10" s="170"/>
      <c r="N10" s="170"/>
      <c r="O10" s="170"/>
      <c r="P10" s="170"/>
      <c r="Q10" s="202"/>
      <c r="R10" s="202"/>
      <c r="S10" s="170"/>
      <c r="T10" s="168"/>
      <c r="U10" s="202"/>
      <c r="V10" s="259"/>
      <c r="W10" s="202"/>
      <c r="X10" s="202"/>
      <c r="Y10" s="170"/>
      <c r="Z10" s="202"/>
      <c r="AA10" s="202"/>
      <c r="AB10" s="259"/>
      <c r="AC10" s="170"/>
      <c r="AD10" s="170"/>
    </row>
    <row r="11" spans="1:32" s="62" customFormat="1" x14ac:dyDescent="0.2">
      <c r="A11" s="337"/>
      <c r="B11" s="338"/>
      <c r="C11" s="150"/>
      <c r="D11" s="339"/>
      <c r="E11" s="115"/>
      <c r="F11" s="64"/>
      <c r="G11" s="64"/>
      <c r="H11" s="64"/>
      <c r="I11" s="115"/>
      <c r="J11" s="64"/>
      <c r="K11" s="64"/>
      <c r="L11" s="115"/>
      <c r="M11" s="64"/>
      <c r="N11" s="64"/>
      <c r="O11" s="64"/>
      <c r="P11" s="64"/>
      <c r="Q11" s="64"/>
      <c r="R11" s="115"/>
      <c r="S11" s="115"/>
      <c r="T11" s="64"/>
      <c r="U11" s="115"/>
      <c r="V11" s="115"/>
      <c r="W11" s="340"/>
      <c r="X11" s="115"/>
      <c r="Y11" s="115"/>
      <c r="Z11" s="64"/>
      <c r="AA11" s="115"/>
      <c r="AB11" s="115"/>
      <c r="AC11" s="340"/>
      <c r="AD11" s="64"/>
      <c r="AE11" s="64"/>
    </row>
    <row r="12" spans="1:32" s="62" customFormat="1" x14ac:dyDescent="0.2">
      <c r="A12" s="337"/>
      <c r="B12" s="338"/>
      <c r="C12" s="150"/>
      <c r="D12" s="339"/>
      <c r="E12" s="115"/>
      <c r="F12" s="64"/>
      <c r="G12" s="64"/>
      <c r="H12" s="64"/>
      <c r="I12" s="115"/>
      <c r="J12" s="64"/>
      <c r="K12" s="64"/>
      <c r="L12" s="115"/>
      <c r="M12" s="64"/>
      <c r="N12" s="64"/>
      <c r="O12" s="64"/>
      <c r="P12" s="64"/>
      <c r="Q12" s="64"/>
      <c r="R12" s="115"/>
      <c r="S12" s="115"/>
      <c r="T12" s="64"/>
      <c r="U12" s="115"/>
      <c r="V12" s="115"/>
      <c r="W12" s="340"/>
      <c r="X12" s="115"/>
      <c r="Y12" s="115"/>
      <c r="Z12" s="64"/>
      <c r="AA12" s="115"/>
      <c r="AB12" s="115"/>
      <c r="AC12" s="340"/>
      <c r="AD12" s="64"/>
      <c r="AE12" s="64"/>
    </row>
    <row r="14" spans="1:32" s="62" customFormat="1" ht="18" x14ac:dyDescent="0.2">
      <c r="A14" s="456" t="s">
        <v>4345</v>
      </c>
      <c r="B14" s="342"/>
      <c r="C14" s="154"/>
      <c r="E14" s="252"/>
      <c r="F14" s="252"/>
      <c r="G14" s="252"/>
      <c r="H14" s="253"/>
      <c r="I14" s="2845" t="s">
        <v>147</v>
      </c>
      <c r="J14" s="2846"/>
      <c r="K14" s="3172" t="s">
        <v>2399</v>
      </c>
      <c r="L14" s="3173"/>
      <c r="M14" s="3174"/>
      <c r="N14" s="253"/>
      <c r="O14" s="252"/>
      <c r="P14" s="252"/>
      <c r="Q14" s="252"/>
      <c r="R14" s="253"/>
      <c r="S14" s="253"/>
      <c r="T14" s="253"/>
      <c r="U14" s="253"/>
      <c r="V14" s="252"/>
      <c r="W14" s="1068"/>
      <c r="X14" s="252"/>
      <c r="Y14" s="252"/>
    </row>
    <row r="15" spans="1:32" s="62" customFormat="1" ht="30" x14ac:dyDescent="0.2">
      <c r="A15" s="95" t="s">
        <v>571</v>
      </c>
      <c r="B15" s="341"/>
      <c r="C15" s="2902" t="s">
        <v>215</v>
      </c>
      <c r="D15" s="2902"/>
      <c r="E15" s="2902"/>
      <c r="F15" s="2902"/>
      <c r="G15" s="2902"/>
      <c r="H15" s="2903"/>
      <c r="I15" s="2847"/>
      <c r="J15" s="2848"/>
      <c r="K15" s="101" t="s">
        <v>150</v>
      </c>
      <c r="L15" s="2841" t="s">
        <v>151</v>
      </c>
      <c r="M15" s="2838"/>
      <c r="N15" s="2837" t="s">
        <v>152</v>
      </c>
      <c r="O15" s="2838"/>
      <c r="P15" s="2837" t="s">
        <v>84</v>
      </c>
      <c r="Q15" s="2841"/>
      <c r="R15" s="2841"/>
      <c r="S15" s="2841"/>
      <c r="T15" s="2841" t="s">
        <v>85</v>
      </c>
      <c r="U15" s="2841"/>
      <c r="V15" s="2841"/>
      <c r="W15" s="2838"/>
      <c r="X15" s="252"/>
      <c r="Y15" s="252"/>
    </row>
    <row r="16" spans="1:32" s="458" customFormat="1" ht="45.75" thickBot="1" x14ac:dyDescent="0.3">
      <c r="A16" s="245" t="s">
        <v>512</v>
      </c>
      <c r="B16" s="506" t="s">
        <v>153</v>
      </c>
      <c r="C16" s="451" t="s">
        <v>217</v>
      </c>
      <c r="D16" s="451" t="s">
        <v>218</v>
      </c>
      <c r="E16" s="451" t="s">
        <v>156</v>
      </c>
      <c r="F16" s="451" t="s">
        <v>219</v>
      </c>
      <c r="G16" s="451" t="s">
        <v>220</v>
      </c>
      <c r="H16" s="451" t="s">
        <v>90</v>
      </c>
      <c r="I16" s="437" t="s">
        <v>92</v>
      </c>
      <c r="J16" s="437" t="s">
        <v>93</v>
      </c>
      <c r="K16" s="453" t="s">
        <v>159</v>
      </c>
      <c r="L16" s="453" t="s">
        <v>160</v>
      </c>
      <c r="M16" s="453" t="s">
        <v>161</v>
      </c>
      <c r="N16" s="453" t="s">
        <v>162</v>
      </c>
      <c r="O16" s="437" t="s">
        <v>93</v>
      </c>
      <c r="P16" s="437" t="s">
        <v>4325</v>
      </c>
      <c r="Q16" s="437" t="s">
        <v>104</v>
      </c>
      <c r="R16" s="457" t="s">
        <v>221</v>
      </c>
      <c r="S16" s="101" t="s">
        <v>166</v>
      </c>
      <c r="T16" s="453" t="s">
        <v>108</v>
      </c>
      <c r="U16" s="453" t="s">
        <v>222</v>
      </c>
      <c r="V16" s="453" t="s">
        <v>223</v>
      </c>
      <c r="W16" s="454" t="s">
        <v>111</v>
      </c>
      <c r="X16" s="453" t="s">
        <v>112</v>
      </c>
      <c r="Y16" s="453" t="s">
        <v>113</v>
      </c>
    </row>
    <row r="17" spans="1:25" s="62" customFormat="1" ht="15.75" thickTop="1" x14ac:dyDescent="0.2">
      <c r="A17" s="2825" t="s">
        <v>114</v>
      </c>
      <c r="B17" s="459"/>
      <c r="C17" s="231"/>
      <c r="D17" s="160"/>
      <c r="E17" s="184"/>
      <c r="F17" s="345"/>
      <c r="G17" s="184" t="s">
        <v>170</v>
      </c>
      <c r="H17" s="215"/>
      <c r="I17" s="215" t="s">
        <v>171</v>
      </c>
      <c r="J17" s="215" t="s">
        <v>116</v>
      </c>
      <c r="K17" s="215" t="s">
        <v>117</v>
      </c>
      <c r="L17" s="215" t="s">
        <v>224</v>
      </c>
      <c r="M17" s="215" t="s">
        <v>173</v>
      </c>
      <c r="N17" s="215" t="s">
        <v>171</v>
      </c>
      <c r="O17" s="215" t="s">
        <v>116</v>
      </c>
      <c r="P17" s="184"/>
      <c r="Q17" s="215" t="s">
        <v>225</v>
      </c>
      <c r="R17" s="235" t="s">
        <v>116</v>
      </c>
      <c r="S17" s="232" t="s">
        <v>118</v>
      </c>
      <c r="T17" s="214"/>
      <c r="U17" s="215"/>
      <c r="V17" s="184" t="s">
        <v>2400</v>
      </c>
      <c r="W17" s="248"/>
      <c r="X17" s="184"/>
      <c r="Y17" s="215"/>
    </row>
    <row r="18" spans="1:25" s="62" customFormat="1" x14ac:dyDescent="0.2">
      <c r="A18" s="2965"/>
      <c r="B18" s="166"/>
      <c r="C18" s="230"/>
      <c r="D18" s="166"/>
      <c r="E18" s="218"/>
      <c r="F18" s="244"/>
      <c r="G18" s="184" t="s">
        <v>175</v>
      </c>
      <c r="H18" s="232"/>
      <c r="I18" s="184"/>
      <c r="J18" s="218"/>
      <c r="K18" s="232"/>
      <c r="L18" s="218"/>
      <c r="M18" s="218"/>
      <c r="N18" s="232"/>
      <c r="O18" s="218"/>
      <c r="P18" s="244"/>
      <c r="Q18" s="218"/>
      <c r="R18" s="246"/>
      <c r="S18" s="232"/>
      <c r="T18" s="247"/>
      <c r="U18" s="232"/>
      <c r="V18" s="218"/>
      <c r="W18" s="243"/>
      <c r="X18" s="218"/>
      <c r="Y18" s="218"/>
    </row>
    <row r="19" spans="1:25" s="62" customFormat="1" ht="15.75" thickBot="1" x14ac:dyDescent="0.25">
      <c r="A19" s="1060" t="s">
        <v>121</v>
      </c>
      <c r="B19" s="161"/>
      <c r="C19" s="500"/>
      <c r="D19" s="460"/>
      <c r="E19" s="400"/>
      <c r="F19" s="399"/>
      <c r="G19" s="400"/>
      <c r="H19" s="1028"/>
      <c r="I19" s="400"/>
      <c r="J19" s="400"/>
      <c r="K19" s="1074"/>
      <c r="L19" s="544"/>
      <c r="M19" s="400"/>
      <c r="N19" s="1028"/>
      <c r="O19" s="400"/>
      <c r="P19" s="399"/>
      <c r="Q19" s="400"/>
      <c r="R19" s="1074"/>
      <c r="S19" s="202"/>
      <c r="T19" s="1075"/>
      <c r="U19" s="1028"/>
      <c r="V19" s="400"/>
      <c r="W19" s="1076"/>
      <c r="X19" s="400"/>
      <c r="Y19" s="400"/>
    </row>
    <row r="20" spans="1:25" s="62" customFormat="1" ht="30" x14ac:dyDescent="0.2">
      <c r="A20" s="155" t="s">
        <v>2589</v>
      </c>
      <c r="B20" s="230"/>
      <c r="C20" s="230" t="s">
        <v>1026</v>
      </c>
      <c r="D20" s="231" t="s">
        <v>1675</v>
      </c>
      <c r="E20" s="232" t="s">
        <v>2359</v>
      </c>
      <c r="F20" s="233">
        <v>6000000</v>
      </c>
      <c r="G20" s="215" t="s">
        <v>179</v>
      </c>
      <c r="H20" s="215" t="s">
        <v>124</v>
      </c>
      <c r="I20" s="215" t="s">
        <v>2590</v>
      </c>
      <c r="J20" s="215" t="s">
        <v>2591</v>
      </c>
      <c r="K20" s="215" t="s">
        <v>179</v>
      </c>
      <c r="L20" s="215" t="s">
        <v>2592</v>
      </c>
      <c r="M20" s="215" t="s">
        <v>2593</v>
      </c>
      <c r="N20" s="215" t="s">
        <v>2594</v>
      </c>
      <c r="O20" s="215" t="s">
        <v>2595</v>
      </c>
      <c r="P20" s="233">
        <v>6000000</v>
      </c>
      <c r="Q20" s="184"/>
      <c r="R20" s="215" t="s">
        <v>2596</v>
      </c>
      <c r="S20" s="232" t="s">
        <v>2597</v>
      </c>
      <c r="T20" s="214" t="s">
        <v>2598</v>
      </c>
      <c r="U20" s="215" t="s">
        <v>2599</v>
      </c>
      <c r="V20" s="184" t="s">
        <v>2600</v>
      </c>
      <c r="W20" s="233"/>
      <c r="X20" s="217" t="s">
        <v>2375</v>
      </c>
      <c r="Y20" s="218" t="s">
        <v>2376</v>
      </c>
    </row>
    <row r="21" spans="1:25" s="62" customFormat="1" x14ac:dyDescent="0.2">
      <c r="A21" s="219"/>
      <c r="B21" s="230"/>
      <c r="C21" s="230"/>
      <c r="D21" s="166"/>
      <c r="E21" s="218"/>
      <c r="F21" s="234"/>
      <c r="G21" s="184"/>
      <c r="H21" s="232"/>
      <c r="I21" s="184"/>
      <c r="J21" s="184"/>
      <c r="K21" s="215"/>
      <c r="L21" s="184"/>
      <c r="M21" s="184"/>
      <c r="N21" s="215"/>
      <c r="O21" s="184"/>
      <c r="P21" s="234"/>
      <c r="Q21" s="184"/>
      <c r="R21" s="235"/>
      <c r="S21" s="232"/>
      <c r="T21" s="214"/>
      <c r="U21" s="215"/>
      <c r="V21" s="184"/>
      <c r="W21" s="234"/>
      <c r="X21" s="184" t="s">
        <v>365</v>
      </c>
      <c r="Y21" s="184"/>
    </row>
    <row r="22" spans="1:25" s="62" customFormat="1" ht="17.25" customHeight="1" x14ac:dyDescent="0.2">
      <c r="A22" s="251"/>
      <c r="B22" s="236"/>
      <c r="C22" s="236"/>
      <c r="D22" s="156"/>
      <c r="E22" s="170"/>
      <c r="F22" s="249"/>
      <c r="G22" s="170"/>
      <c r="H22" s="202"/>
      <c r="I22" s="170"/>
      <c r="J22" s="239"/>
      <c r="K22" s="238"/>
      <c r="L22" s="170"/>
      <c r="M22" s="170"/>
      <c r="N22" s="202"/>
      <c r="O22" s="170"/>
      <c r="P22" s="249"/>
      <c r="Q22" s="170"/>
      <c r="R22" s="238"/>
      <c r="S22" s="202"/>
      <c r="T22" s="168"/>
      <c r="U22" s="202"/>
      <c r="V22" s="170"/>
      <c r="W22" s="249"/>
      <c r="X22" s="170"/>
      <c r="Y22" s="170"/>
    </row>
    <row r="23" spans="1:25" s="61" customFormat="1" x14ac:dyDescent="0.2">
      <c r="A23" s="3295" t="s">
        <v>2379</v>
      </c>
      <c r="B23" s="240"/>
      <c r="C23" s="241"/>
      <c r="D23" s="156"/>
      <c r="E23" s="170"/>
      <c r="F23" s="242">
        <f>SUM(F20:F22)</f>
        <v>6000000</v>
      </c>
      <c r="G23" s="202"/>
      <c r="H23" s="202"/>
      <c r="I23" s="170"/>
      <c r="J23" s="170"/>
      <c r="K23" s="202"/>
      <c r="L23" s="170"/>
      <c r="M23" s="170"/>
      <c r="N23" s="202"/>
      <c r="O23" s="170"/>
      <c r="P23" s="242">
        <f>SUM(P20:P22)</f>
        <v>6000000</v>
      </c>
      <c r="Q23" s="170"/>
      <c r="R23" s="202"/>
      <c r="S23" s="202"/>
      <c r="T23" s="202"/>
      <c r="U23" s="202"/>
      <c r="V23" s="170"/>
      <c r="W23" s="243"/>
      <c r="X23" s="170"/>
      <c r="Y23" s="244"/>
    </row>
    <row r="24" spans="1:25" s="61" customFormat="1" x14ac:dyDescent="0.2">
      <c r="A24" s="2944"/>
      <c r="B24" s="240"/>
      <c r="C24" s="241"/>
      <c r="D24" s="177"/>
      <c r="E24" s="170"/>
      <c r="F24" s="244"/>
      <c r="G24" s="202"/>
      <c r="H24" s="202"/>
      <c r="I24" s="170"/>
      <c r="J24" s="170"/>
      <c r="K24" s="202"/>
      <c r="L24" s="170"/>
      <c r="M24" s="170"/>
      <c r="N24" s="202"/>
      <c r="O24" s="170"/>
      <c r="P24" s="244"/>
      <c r="Q24" s="170"/>
      <c r="R24" s="202"/>
      <c r="S24" s="202"/>
      <c r="T24" s="202"/>
      <c r="U24" s="202"/>
      <c r="V24" s="170"/>
      <c r="W24" s="243"/>
      <c r="X24" s="170"/>
      <c r="Y24" s="244"/>
    </row>
    <row r="25" spans="1:25" s="61" customFormat="1" x14ac:dyDescent="0.2">
      <c r="B25" s="1071"/>
      <c r="C25" s="1072"/>
      <c r="E25" s="64"/>
      <c r="F25" s="64"/>
      <c r="G25" s="64"/>
      <c r="H25" s="115"/>
      <c r="I25" s="64"/>
      <c r="J25" s="64"/>
      <c r="K25" s="115"/>
      <c r="L25" s="64"/>
      <c r="M25" s="64"/>
      <c r="N25" s="115"/>
      <c r="O25" s="64"/>
      <c r="P25" s="64"/>
      <c r="Q25" s="64"/>
      <c r="R25" s="115"/>
      <c r="S25" s="115"/>
      <c r="T25" s="115"/>
      <c r="U25" s="115"/>
      <c r="V25" s="64"/>
      <c r="W25" s="1073"/>
      <c r="X25" s="64"/>
      <c r="Y25" s="64"/>
    </row>
  </sheetData>
  <mergeCells count="20">
    <mergeCell ref="A1:B1"/>
    <mergeCell ref="K14:M14"/>
    <mergeCell ref="A17:A18"/>
    <mergeCell ref="A23:A24"/>
    <mergeCell ref="I14:J15"/>
    <mergeCell ref="C15:H15"/>
    <mergeCell ref="L15:M15"/>
    <mergeCell ref="A9:A10"/>
    <mergeCell ref="H2:I3"/>
    <mergeCell ref="F3:G3"/>
    <mergeCell ref="J3:K3"/>
    <mergeCell ref="L3:M3"/>
    <mergeCell ref="A5:A6"/>
    <mergeCell ref="N15:O15"/>
    <mergeCell ref="P15:S15"/>
    <mergeCell ref="T15:W15"/>
    <mergeCell ref="V3:X3"/>
    <mergeCell ref="Y3:AB3"/>
    <mergeCell ref="N3:R3"/>
    <mergeCell ref="T3:U3"/>
  </mergeCells>
  <pageMargins left="0.25" right="0.25" top="0.75" bottom="0.75" header="0.3" footer="0.3"/>
  <pageSetup paperSize="8"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32"/>
  <sheetViews>
    <sheetView zoomScale="64" zoomScaleNormal="64" workbookViewId="0">
      <selection activeCell="A2" sqref="A2:F2"/>
    </sheetView>
  </sheetViews>
  <sheetFormatPr defaultRowHeight="15" x14ac:dyDescent="0.2"/>
  <cols>
    <col min="1" max="1" width="33.28515625" style="1677" customWidth="1"/>
    <col min="2" max="2" width="13.5703125" style="1677" bestFit="1" customWidth="1"/>
    <col min="3" max="3" width="9.140625" style="1677"/>
    <col min="4" max="4" width="28.7109375" style="1677" customWidth="1"/>
    <col min="5" max="5" width="14.42578125" style="1677" customWidth="1"/>
    <col min="6" max="6" width="18.7109375" style="1677" customWidth="1"/>
    <col min="7" max="7" width="13.140625" style="1677" customWidth="1"/>
    <col min="8" max="9" width="17.5703125" style="1677" customWidth="1"/>
    <col min="10" max="10" width="19.28515625" style="1677" customWidth="1"/>
    <col min="11" max="11" width="15" style="1677" customWidth="1"/>
    <col min="12" max="12" width="20.140625" style="1677" customWidth="1"/>
    <col min="13" max="13" width="29.42578125" style="1677" customWidth="1"/>
    <col min="14" max="14" width="11.28515625" style="1677" customWidth="1"/>
    <col min="15" max="15" width="12.5703125" style="1677" customWidth="1"/>
    <col min="16" max="16" width="11" style="1677" customWidth="1"/>
    <col min="17" max="17" width="10.85546875" style="1677" customWidth="1"/>
    <col min="18" max="18" width="11.5703125" style="1677" customWidth="1"/>
    <col min="19" max="19" width="14" style="1677" customWidth="1"/>
    <col min="20" max="20" width="9.140625" style="1677"/>
    <col min="21" max="21" width="23.5703125" style="1677" customWidth="1"/>
    <col min="22" max="22" width="9.140625" style="1677"/>
    <col min="23" max="23" width="13.28515625" style="1677" bestFit="1" customWidth="1"/>
    <col min="24" max="16384" width="9.140625" style="1677"/>
  </cols>
  <sheetData>
    <row r="1" spans="1:27" x14ac:dyDescent="0.2">
      <c r="A1" s="1211"/>
      <c r="B1" s="752"/>
      <c r="C1" s="752"/>
      <c r="D1" s="752"/>
      <c r="E1" s="1932"/>
      <c r="F1" s="1933"/>
      <c r="G1" s="1933"/>
      <c r="H1" s="1932"/>
      <c r="I1" s="1932"/>
      <c r="J1" s="752"/>
      <c r="K1" s="752"/>
      <c r="L1" s="752"/>
      <c r="M1" s="752"/>
      <c r="N1" s="1211"/>
      <c r="O1" s="1211"/>
      <c r="P1" s="1211"/>
      <c r="Q1" s="1211"/>
      <c r="R1" s="1211"/>
      <c r="S1" s="1211"/>
      <c r="T1" s="1211"/>
      <c r="U1" s="1211"/>
      <c r="V1" s="1211"/>
      <c r="W1" s="1211"/>
      <c r="X1" s="1211"/>
      <c r="Y1" s="1211"/>
      <c r="Z1" s="1211"/>
    </row>
    <row r="2" spans="1:27" ht="18" x14ac:dyDescent="0.2">
      <c r="A2" s="2922" t="s">
        <v>6384</v>
      </c>
      <c r="B2" s="2922"/>
      <c r="C2" s="2922"/>
      <c r="D2" s="2922"/>
      <c r="E2" s="2922"/>
      <c r="F2" s="2922"/>
      <c r="G2" s="106"/>
      <c r="H2" s="1934"/>
      <c r="I2" s="1935"/>
      <c r="J2" s="1935"/>
      <c r="K2" s="1935"/>
      <c r="L2" s="1935"/>
      <c r="M2" s="1935"/>
      <c r="N2" s="1935"/>
      <c r="O2" s="1935"/>
      <c r="P2" s="1935"/>
      <c r="Q2" s="1935"/>
      <c r="R2" s="1935"/>
      <c r="S2" s="1935"/>
      <c r="T2" s="1935"/>
      <c r="U2" s="1935"/>
      <c r="V2" s="1935"/>
      <c r="W2" s="1935"/>
      <c r="X2" s="1935"/>
      <c r="Y2" s="1935"/>
      <c r="Z2" s="1935"/>
      <c r="AA2" s="681"/>
    </row>
    <row r="3" spans="1:27" ht="18" x14ac:dyDescent="0.2">
      <c r="A3" s="2925" t="s">
        <v>6385</v>
      </c>
      <c r="B3" s="2925"/>
      <c r="C3" s="1949"/>
      <c r="D3" s="1949"/>
      <c r="E3" s="1949"/>
      <c r="F3" s="1949"/>
      <c r="G3" s="106"/>
      <c r="H3" s="2928" t="s">
        <v>5894</v>
      </c>
      <c r="I3" s="2928"/>
      <c r="J3" s="1934" t="s">
        <v>5895</v>
      </c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681"/>
    </row>
    <row r="4" spans="1:27" ht="30" x14ac:dyDescent="0.2">
      <c r="A4" s="1936" t="s">
        <v>5896</v>
      </c>
      <c r="B4" s="106"/>
      <c r="C4" s="2928" t="s">
        <v>149</v>
      </c>
      <c r="D4" s="2928"/>
      <c r="E4" s="2928"/>
      <c r="F4" s="2928"/>
      <c r="G4" s="2928"/>
      <c r="H4" s="2928"/>
      <c r="I4" s="2928"/>
      <c r="J4" s="1936" t="s">
        <v>1663</v>
      </c>
      <c r="K4" s="2928" t="s">
        <v>4823</v>
      </c>
      <c r="L4" s="2928"/>
      <c r="M4" s="2928" t="s">
        <v>152</v>
      </c>
      <c r="N4" s="2928"/>
      <c r="O4" s="1936"/>
      <c r="P4" s="2928" t="s">
        <v>5897</v>
      </c>
      <c r="Q4" s="2928"/>
      <c r="R4" s="2928"/>
      <c r="S4" s="1936"/>
      <c r="T4" s="2928" t="s">
        <v>85</v>
      </c>
      <c r="U4" s="2928"/>
      <c r="V4" s="106"/>
      <c r="W4" s="106"/>
      <c r="X4" s="681"/>
    </row>
    <row r="5" spans="1:27" ht="75" x14ac:dyDescent="0.2">
      <c r="A5" s="1936" t="s">
        <v>479</v>
      </c>
      <c r="B5" s="1936" t="s">
        <v>5898</v>
      </c>
      <c r="C5" s="1936" t="s">
        <v>4815</v>
      </c>
      <c r="D5" s="1936" t="s">
        <v>6383</v>
      </c>
      <c r="E5" s="1936" t="s">
        <v>156</v>
      </c>
      <c r="F5" s="1936" t="s">
        <v>157</v>
      </c>
      <c r="G5" s="1936" t="s">
        <v>90</v>
      </c>
      <c r="H5" s="1936" t="s">
        <v>3207</v>
      </c>
      <c r="I5" s="1936" t="s">
        <v>93</v>
      </c>
      <c r="J5" s="1936" t="s">
        <v>3209</v>
      </c>
      <c r="K5" s="1936" t="s">
        <v>160</v>
      </c>
      <c r="L5" s="1936" t="s">
        <v>5968</v>
      </c>
      <c r="M5" s="1936" t="s">
        <v>5900</v>
      </c>
      <c r="N5" s="1936" t="s">
        <v>5901</v>
      </c>
      <c r="O5" s="1936" t="s">
        <v>5902</v>
      </c>
      <c r="P5" s="1936" t="s">
        <v>104</v>
      </c>
      <c r="Q5" s="1936" t="s">
        <v>5903</v>
      </c>
      <c r="R5" s="1936" t="s">
        <v>5904</v>
      </c>
      <c r="S5" s="1936" t="s">
        <v>5905</v>
      </c>
      <c r="T5" s="1936" t="s">
        <v>168</v>
      </c>
      <c r="U5" s="1936" t="s">
        <v>4125</v>
      </c>
      <c r="V5" s="1936" t="s">
        <v>112</v>
      </c>
      <c r="W5" s="1936" t="s">
        <v>113</v>
      </c>
      <c r="X5" s="681"/>
    </row>
    <row r="6" spans="1:27" ht="30" x14ac:dyDescent="0.2">
      <c r="A6" s="2928" t="s">
        <v>114</v>
      </c>
      <c r="B6" s="1936"/>
      <c r="C6" s="1936"/>
      <c r="D6" s="1937"/>
      <c r="E6" s="1936"/>
      <c r="F6" s="1936" t="s">
        <v>5906</v>
      </c>
      <c r="G6" s="1936"/>
      <c r="H6" s="1936" t="s">
        <v>588</v>
      </c>
      <c r="I6" s="1936" t="s">
        <v>5792</v>
      </c>
      <c r="J6" s="1936" t="s">
        <v>117</v>
      </c>
      <c r="K6" s="2928" t="s">
        <v>5907</v>
      </c>
      <c r="L6" s="2928"/>
      <c r="M6" s="1936" t="s">
        <v>117</v>
      </c>
      <c r="N6" s="1936" t="s">
        <v>119</v>
      </c>
      <c r="O6" s="1936"/>
      <c r="P6" s="1936" t="s">
        <v>117</v>
      </c>
      <c r="Q6" s="1936" t="s">
        <v>5792</v>
      </c>
      <c r="R6" s="1936" t="s">
        <v>1762</v>
      </c>
      <c r="S6" s="1936" t="s">
        <v>588</v>
      </c>
      <c r="T6" s="1936" t="s">
        <v>174</v>
      </c>
      <c r="U6" s="1936" t="s">
        <v>117</v>
      </c>
      <c r="V6" s="1936"/>
      <c r="W6" s="1936"/>
      <c r="X6" s="681"/>
    </row>
    <row r="7" spans="1:27" x14ac:dyDescent="0.2">
      <c r="A7" s="2928"/>
      <c r="B7" s="1936"/>
      <c r="C7" s="1936"/>
      <c r="D7" s="1937"/>
      <c r="E7" s="1936"/>
      <c r="F7" s="1936" t="s">
        <v>175</v>
      </c>
      <c r="G7" s="1936"/>
      <c r="H7" s="1936"/>
      <c r="I7" s="1936"/>
      <c r="J7" s="1936"/>
      <c r="K7" s="1936"/>
      <c r="L7" s="1936"/>
      <c r="M7" s="1936"/>
      <c r="N7" s="1936"/>
      <c r="O7" s="1936"/>
      <c r="P7" s="1936"/>
      <c r="Q7" s="1936"/>
      <c r="R7" s="1936"/>
      <c r="S7" s="1936"/>
      <c r="T7" s="1936"/>
      <c r="U7" s="1936"/>
      <c r="V7" s="1936"/>
      <c r="W7" s="1936"/>
      <c r="X7" s="681"/>
    </row>
    <row r="8" spans="1:27" x14ac:dyDescent="0.2">
      <c r="A8" s="1938" t="s">
        <v>121</v>
      </c>
      <c r="B8" s="155"/>
      <c r="C8" s="155"/>
      <c r="D8" s="1939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940"/>
      <c r="W8" s="1940"/>
      <c r="X8" s="681"/>
    </row>
    <row r="9" spans="1:27" x14ac:dyDescent="0.2">
      <c r="A9" s="2926" t="s">
        <v>5908</v>
      </c>
      <c r="B9" s="155"/>
      <c r="C9" s="155"/>
      <c r="D9" s="1939">
        <v>9900000</v>
      </c>
      <c r="E9" s="155" t="s">
        <v>5909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940"/>
      <c r="W9" s="1940"/>
      <c r="X9" s="681"/>
    </row>
    <row r="10" spans="1:27" x14ac:dyDescent="0.2">
      <c r="A10" s="2927"/>
      <c r="B10" s="155"/>
      <c r="C10" s="155"/>
      <c r="D10" s="1939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940"/>
      <c r="W10" s="1940"/>
      <c r="X10" s="681"/>
    </row>
    <row r="11" spans="1:27" x14ac:dyDescent="0.2">
      <c r="A11" s="1936"/>
      <c r="B11" s="155"/>
      <c r="C11" s="155"/>
      <c r="D11" s="1939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940"/>
      <c r="W11" s="1940"/>
      <c r="X11" s="681"/>
    </row>
    <row r="12" spans="1:27" x14ac:dyDescent="0.2">
      <c r="A12" s="2926" t="s">
        <v>5910</v>
      </c>
      <c r="B12" s="155"/>
      <c r="C12" s="155"/>
      <c r="D12" s="1939">
        <v>7495000</v>
      </c>
      <c r="E12" s="155" t="s">
        <v>5909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940"/>
      <c r="W12" s="1940"/>
      <c r="X12" s="681"/>
    </row>
    <row r="13" spans="1:27" x14ac:dyDescent="0.2">
      <c r="A13" s="2927"/>
      <c r="B13" s="155"/>
      <c r="C13" s="155"/>
      <c r="D13" s="1939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940"/>
      <c r="W13" s="1940"/>
      <c r="X13" s="681"/>
    </row>
    <row r="14" spans="1:27" x14ac:dyDescent="0.2">
      <c r="A14" s="1936"/>
      <c r="B14" s="155"/>
      <c r="C14" s="155"/>
      <c r="D14" s="1939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940"/>
      <c r="W14" s="1940"/>
      <c r="X14" s="681"/>
    </row>
    <row r="15" spans="1:27" x14ac:dyDescent="0.2">
      <c r="A15" s="2926" t="s">
        <v>5911</v>
      </c>
      <c r="B15" s="155"/>
      <c r="C15" s="155"/>
      <c r="D15" s="1939">
        <v>4505000</v>
      </c>
      <c r="E15" s="155" t="s">
        <v>5909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940"/>
      <c r="W15" s="1940"/>
      <c r="X15" s="681"/>
    </row>
    <row r="16" spans="1:27" x14ac:dyDescent="0.2">
      <c r="A16" s="2927"/>
      <c r="B16" s="155"/>
      <c r="C16" s="155"/>
      <c r="D16" s="1939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940"/>
      <c r="W16" s="1940"/>
      <c r="X16" s="681"/>
    </row>
    <row r="17" spans="1:24" x14ac:dyDescent="0.2">
      <c r="A17" s="1936"/>
      <c r="B17" s="155"/>
      <c r="C17" s="155"/>
      <c r="D17" s="1939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940"/>
      <c r="W17" s="1940"/>
      <c r="X17" s="681"/>
    </row>
    <row r="18" spans="1:24" x14ac:dyDescent="0.2">
      <c r="A18" s="2926" t="s">
        <v>5912</v>
      </c>
      <c r="B18" s="155"/>
      <c r="C18" s="155"/>
      <c r="D18" s="1939">
        <v>8000000</v>
      </c>
      <c r="E18" s="155" t="s">
        <v>5909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940"/>
      <c r="W18" s="1940"/>
      <c r="X18" s="681"/>
    </row>
    <row r="19" spans="1:24" x14ac:dyDescent="0.2">
      <c r="A19" s="2927"/>
      <c r="B19" s="155"/>
      <c r="C19" s="155"/>
      <c r="D19" s="1939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940"/>
      <c r="W19" s="1940"/>
      <c r="X19" s="681"/>
    </row>
    <row r="20" spans="1:24" x14ac:dyDescent="0.2">
      <c r="A20" s="1936"/>
      <c r="B20" s="155"/>
      <c r="C20" s="155"/>
      <c r="D20" s="1939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940"/>
      <c r="W20" s="1940"/>
      <c r="X20" s="681"/>
    </row>
    <row r="21" spans="1:24" x14ac:dyDescent="0.2">
      <c r="A21" s="2926" t="s">
        <v>5913</v>
      </c>
      <c r="B21" s="155"/>
      <c r="C21" s="155"/>
      <c r="D21" s="1939">
        <v>11000000</v>
      </c>
      <c r="E21" s="155" t="s">
        <v>5909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940"/>
      <c r="W21" s="1940"/>
      <c r="X21" s="681"/>
    </row>
    <row r="22" spans="1:24" x14ac:dyDescent="0.2">
      <c r="A22" s="2927"/>
      <c r="B22" s="155"/>
      <c r="C22" s="155"/>
      <c r="D22" s="1939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940"/>
      <c r="W22" s="1940"/>
      <c r="X22" s="681"/>
    </row>
    <row r="23" spans="1:24" x14ac:dyDescent="0.2">
      <c r="A23" s="1936"/>
      <c r="B23" s="155"/>
      <c r="C23" s="155"/>
      <c r="D23" s="1939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940"/>
      <c r="W23" s="1940"/>
      <c r="X23" s="681"/>
    </row>
    <row r="24" spans="1:24" x14ac:dyDescent="0.2">
      <c r="A24" s="2926" t="s">
        <v>5914</v>
      </c>
      <c r="B24" s="155"/>
      <c r="C24" s="155"/>
      <c r="D24" s="1939">
        <v>10730680</v>
      </c>
      <c r="E24" s="155" t="s">
        <v>5909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940"/>
      <c r="W24" s="1940"/>
      <c r="X24" s="681"/>
    </row>
    <row r="25" spans="1:24" x14ac:dyDescent="0.2">
      <c r="A25" s="2927"/>
      <c r="B25" s="155"/>
      <c r="C25" s="155"/>
      <c r="D25" s="1939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940"/>
      <c r="W25" s="1940"/>
      <c r="X25" s="681"/>
    </row>
    <row r="26" spans="1:24" x14ac:dyDescent="0.2">
      <c r="A26" s="1936"/>
      <c r="B26" s="155"/>
      <c r="C26" s="155"/>
      <c r="D26" s="1939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940"/>
      <c r="W26" s="1940"/>
      <c r="X26" s="681"/>
    </row>
    <row r="27" spans="1:24" x14ac:dyDescent="0.2">
      <c r="A27" s="2926" t="s">
        <v>5915</v>
      </c>
      <c r="B27" s="155"/>
      <c r="C27" s="155"/>
      <c r="D27" s="1939">
        <v>10626300</v>
      </c>
      <c r="E27" s="155" t="s">
        <v>5909</v>
      </c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940"/>
      <c r="W27" s="1940"/>
      <c r="X27" s="681"/>
    </row>
    <row r="28" spans="1:24" x14ac:dyDescent="0.2">
      <c r="A28" s="2927"/>
      <c r="B28" s="155"/>
      <c r="C28" s="155"/>
      <c r="D28" s="1939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940"/>
      <c r="W28" s="1940"/>
      <c r="X28" s="681"/>
    </row>
    <row r="29" spans="1:24" x14ac:dyDescent="0.2">
      <c r="A29" s="1936"/>
      <c r="B29" s="155"/>
      <c r="C29" s="155"/>
      <c r="D29" s="1939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940"/>
      <c r="W29" s="1940"/>
      <c r="X29" s="681"/>
    </row>
    <row r="30" spans="1:24" x14ac:dyDescent="0.2">
      <c r="A30" s="2926" t="s">
        <v>5916</v>
      </c>
      <c r="B30" s="155"/>
      <c r="C30" s="155"/>
      <c r="D30" s="1939">
        <v>10000000</v>
      </c>
      <c r="E30" s="155" t="s">
        <v>5909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940"/>
      <c r="W30" s="1940"/>
      <c r="X30" s="681"/>
    </row>
    <row r="31" spans="1:24" x14ac:dyDescent="0.2">
      <c r="A31" s="2927"/>
      <c r="B31" s="155"/>
      <c r="C31" s="155"/>
      <c r="D31" s="1939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940"/>
      <c r="W31" s="1940"/>
      <c r="X31" s="681"/>
    </row>
    <row r="32" spans="1:24" x14ac:dyDescent="0.2">
      <c r="A32" s="1936"/>
      <c r="B32" s="155"/>
      <c r="C32" s="155"/>
      <c r="D32" s="1939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940"/>
      <c r="W32" s="1940"/>
      <c r="X32" s="681"/>
    </row>
    <row r="33" spans="1:24" x14ac:dyDescent="0.2">
      <c r="A33" s="2926" t="s">
        <v>5917</v>
      </c>
      <c r="B33" s="155"/>
      <c r="C33" s="155"/>
      <c r="D33" s="1939">
        <v>9500000</v>
      </c>
      <c r="E33" s="155" t="s">
        <v>5909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940"/>
      <c r="W33" s="1940"/>
      <c r="X33" s="681"/>
    </row>
    <row r="34" spans="1:24" x14ac:dyDescent="0.2">
      <c r="A34" s="2927"/>
      <c r="B34" s="155"/>
      <c r="C34" s="155"/>
      <c r="D34" s="1939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940"/>
      <c r="W34" s="1940"/>
      <c r="X34" s="681"/>
    </row>
    <row r="35" spans="1:24" x14ac:dyDescent="0.2">
      <c r="A35" s="1936"/>
      <c r="B35" s="155"/>
      <c r="C35" s="155"/>
      <c r="D35" s="1939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940"/>
      <c r="W35" s="1940"/>
      <c r="X35" s="681"/>
    </row>
    <row r="36" spans="1:24" x14ac:dyDescent="0.2">
      <c r="A36" s="2926" t="s">
        <v>5918</v>
      </c>
      <c r="B36" s="155"/>
      <c r="C36" s="155"/>
      <c r="D36" s="1939">
        <v>10000000</v>
      </c>
      <c r="E36" s="155" t="s">
        <v>5909</v>
      </c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940"/>
      <c r="W36" s="1940"/>
      <c r="X36" s="681"/>
    </row>
    <row r="37" spans="1:24" x14ac:dyDescent="0.2">
      <c r="A37" s="2927"/>
      <c r="B37" s="155"/>
      <c r="C37" s="155"/>
      <c r="D37" s="1939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940"/>
      <c r="W37" s="1940"/>
      <c r="X37" s="681"/>
    </row>
    <row r="38" spans="1:24" x14ac:dyDescent="0.2">
      <c r="A38" s="1936"/>
      <c r="B38" s="155"/>
      <c r="C38" s="155"/>
      <c r="D38" s="1939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940"/>
      <c r="W38" s="1940"/>
      <c r="X38" s="681"/>
    </row>
    <row r="39" spans="1:24" x14ac:dyDescent="0.2">
      <c r="A39" s="2926" t="s">
        <v>5919</v>
      </c>
      <c r="B39" s="155"/>
      <c r="C39" s="155"/>
      <c r="D39" s="1939">
        <v>9500000</v>
      </c>
      <c r="E39" s="155" t="s">
        <v>5909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940"/>
      <c r="W39" s="1940"/>
      <c r="X39" s="681"/>
    </row>
    <row r="40" spans="1:24" x14ac:dyDescent="0.2">
      <c r="A40" s="2927"/>
      <c r="B40" s="155"/>
      <c r="C40" s="155"/>
      <c r="D40" s="1939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940"/>
      <c r="W40" s="1940"/>
      <c r="X40" s="681"/>
    </row>
    <row r="41" spans="1:24" x14ac:dyDescent="0.2">
      <c r="A41" s="1936"/>
      <c r="B41" s="155"/>
      <c r="C41" s="155"/>
      <c r="D41" s="1939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940"/>
      <c r="W41" s="1940"/>
      <c r="X41" s="681"/>
    </row>
    <row r="42" spans="1:24" x14ac:dyDescent="0.2">
      <c r="A42" s="2926" t="s">
        <v>5920</v>
      </c>
      <c r="B42" s="155"/>
      <c r="C42" s="155"/>
      <c r="D42" s="1939">
        <v>8179000</v>
      </c>
      <c r="E42" s="155" t="s">
        <v>5909</v>
      </c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940"/>
      <c r="W42" s="1940"/>
      <c r="X42" s="681"/>
    </row>
    <row r="43" spans="1:24" x14ac:dyDescent="0.2">
      <c r="A43" s="2927"/>
      <c r="B43" s="155"/>
      <c r="C43" s="155"/>
      <c r="D43" s="1939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940"/>
      <c r="W43" s="1940"/>
      <c r="X43" s="681"/>
    </row>
    <row r="44" spans="1:24" x14ac:dyDescent="0.2">
      <c r="A44" s="1936"/>
      <c r="B44" s="155"/>
      <c r="C44" s="155"/>
      <c r="D44" s="1939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940"/>
      <c r="W44" s="1940"/>
      <c r="X44" s="681"/>
    </row>
    <row r="45" spans="1:24" x14ac:dyDescent="0.2">
      <c r="A45" s="2926" t="s">
        <v>5921</v>
      </c>
      <c r="B45" s="155"/>
      <c r="C45" s="155"/>
      <c r="D45" s="1939">
        <v>8179000</v>
      </c>
      <c r="E45" s="155" t="s">
        <v>5909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940"/>
      <c r="W45" s="1940"/>
      <c r="X45" s="681"/>
    </row>
    <row r="46" spans="1:24" x14ac:dyDescent="0.2">
      <c r="A46" s="2927"/>
      <c r="B46" s="155"/>
      <c r="C46" s="155"/>
      <c r="D46" s="1939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940"/>
      <c r="W46" s="1940"/>
      <c r="X46" s="681"/>
    </row>
    <row r="47" spans="1:24" x14ac:dyDescent="0.2">
      <c r="A47" s="1936"/>
      <c r="B47" s="155"/>
      <c r="C47" s="155"/>
      <c r="D47" s="1939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940"/>
      <c r="W47" s="1940"/>
      <c r="X47" s="681"/>
    </row>
    <row r="48" spans="1:24" x14ac:dyDescent="0.2">
      <c r="A48" s="2926" t="s">
        <v>5922</v>
      </c>
      <c r="B48" s="155"/>
      <c r="C48" s="155"/>
      <c r="D48" s="1939">
        <v>8179000</v>
      </c>
      <c r="E48" s="155" t="s">
        <v>5909</v>
      </c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940"/>
      <c r="W48" s="1940"/>
      <c r="X48" s="681"/>
    </row>
    <row r="49" spans="1:24" x14ac:dyDescent="0.2">
      <c r="A49" s="2927"/>
      <c r="B49" s="155"/>
      <c r="C49" s="155"/>
      <c r="D49" s="1939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940"/>
      <c r="W49" s="1940"/>
      <c r="X49" s="681"/>
    </row>
    <row r="50" spans="1:24" x14ac:dyDescent="0.2">
      <c r="A50" s="1936"/>
      <c r="B50" s="155"/>
      <c r="C50" s="155"/>
      <c r="D50" s="1939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940"/>
      <c r="W50" s="1940"/>
      <c r="X50" s="681"/>
    </row>
    <row r="51" spans="1:24" x14ac:dyDescent="0.2">
      <c r="A51" s="2926" t="s">
        <v>5923</v>
      </c>
      <c r="B51" s="155"/>
      <c r="C51" s="155"/>
      <c r="D51" s="1939">
        <v>5708000</v>
      </c>
      <c r="E51" s="155" t="s">
        <v>5909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940"/>
      <c r="W51" s="1940"/>
      <c r="X51" s="681"/>
    </row>
    <row r="52" spans="1:24" x14ac:dyDescent="0.2">
      <c r="A52" s="2927"/>
      <c r="B52" s="155"/>
      <c r="C52" s="155"/>
      <c r="D52" s="1939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940"/>
      <c r="W52" s="1940"/>
      <c r="X52" s="681"/>
    </row>
    <row r="53" spans="1:24" x14ac:dyDescent="0.2">
      <c r="A53" s="1936"/>
      <c r="B53" s="155"/>
      <c r="C53" s="155"/>
      <c r="D53" s="1939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940"/>
      <c r="W53" s="1940"/>
      <c r="X53" s="681"/>
    </row>
    <row r="54" spans="1:24" x14ac:dyDescent="0.2">
      <c r="A54" s="2926" t="s">
        <v>5924</v>
      </c>
      <c r="B54" s="155"/>
      <c r="C54" s="155"/>
      <c r="D54" s="1939">
        <v>5708000</v>
      </c>
      <c r="E54" s="155" t="s">
        <v>5909</v>
      </c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940"/>
      <c r="W54" s="1940"/>
      <c r="X54" s="681"/>
    </row>
    <row r="55" spans="1:24" x14ac:dyDescent="0.2">
      <c r="A55" s="2927"/>
      <c r="B55" s="155"/>
      <c r="C55" s="155"/>
      <c r="D55" s="1939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940"/>
      <c r="W55" s="1940"/>
      <c r="X55" s="681"/>
    </row>
    <row r="56" spans="1:24" x14ac:dyDescent="0.2">
      <c r="A56" s="1936"/>
      <c r="B56" s="155"/>
      <c r="C56" s="155"/>
      <c r="D56" s="1939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940"/>
      <c r="W56" s="1940"/>
      <c r="X56" s="681"/>
    </row>
    <row r="57" spans="1:24" x14ac:dyDescent="0.2">
      <c r="A57" s="2926" t="s">
        <v>5925</v>
      </c>
      <c r="B57" s="155"/>
      <c r="C57" s="155"/>
      <c r="D57" s="1939">
        <v>5708000</v>
      </c>
      <c r="E57" s="155" t="s">
        <v>5909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940"/>
      <c r="W57" s="1940"/>
      <c r="X57" s="681"/>
    </row>
    <row r="58" spans="1:24" x14ac:dyDescent="0.2">
      <c r="A58" s="2927"/>
      <c r="B58" s="155"/>
      <c r="C58" s="155"/>
      <c r="D58" s="1939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940"/>
      <c r="W58" s="1940"/>
      <c r="X58" s="681"/>
    </row>
    <row r="59" spans="1:24" x14ac:dyDescent="0.2">
      <c r="A59" s="1936"/>
      <c r="B59" s="155"/>
      <c r="C59" s="155"/>
      <c r="D59" s="1939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940"/>
      <c r="W59" s="1940"/>
      <c r="X59" s="681"/>
    </row>
    <row r="60" spans="1:24" x14ac:dyDescent="0.2">
      <c r="A60" s="2929" t="s">
        <v>5926</v>
      </c>
      <c r="B60" s="155"/>
      <c r="C60" s="155"/>
      <c r="D60" s="1939">
        <v>17037000</v>
      </c>
      <c r="E60" s="155" t="s">
        <v>5909</v>
      </c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940"/>
      <c r="W60" s="1940"/>
      <c r="X60" s="681"/>
    </row>
    <row r="61" spans="1:24" x14ac:dyDescent="0.2">
      <c r="A61" s="2930"/>
      <c r="B61" s="155"/>
      <c r="C61" s="155"/>
      <c r="D61" s="1939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940"/>
      <c r="W61" s="1940"/>
      <c r="X61" s="681"/>
    </row>
    <row r="62" spans="1:24" x14ac:dyDescent="0.2">
      <c r="A62" s="105"/>
      <c r="B62" s="155"/>
      <c r="C62" s="155"/>
      <c r="D62" s="1939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940"/>
      <c r="W62" s="1940"/>
      <c r="X62" s="681"/>
    </row>
    <row r="63" spans="1:24" x14ac:dyDescent="0.2">
      <c r="A63" s="2931" t="s">
        <v>5927</v>
      </c>
      <c r="B63" s="155"/>
      <c r="C63" s="155"/>
      <c r="D63" s="1939">
        <v>4536200</v>
      </c>
      <c r="E63" s="155" t="s">
        <v>5909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940"/>
      <c r="W63" s="1940"/>
      <c r="X63" s="681"/>
    </row>
    <row r="64" spans="1:24" x14ac:dyDescent="0.2">
      <c r="A64" s="2931"/>
      <c r="B64" s="155"/>
      <c r="C64" s="155"/>
      <c r="D64" s="1939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940"/>
      <c r="W64" s="1940"/>
      <c r="X64" s="681"/>
    </row>
    <row r="65" spans="1:24" x14ac:dyDescent="0.2">
      <c r="A65" s="1941"/>
      <c r="B65" s="155"/>
      <c r="C65" s="155"/>
      <c r="D65" s="1939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940"/>
      <c r="W65" s="1940"/>
      <c r="X65" s="681"/>
    </row>
    <row r="66" spans="1:24" x14ac:dyDescent="0.2">
      <c r="A66" s="2926" t="s">
        <v>5928</v>
      </c>
      <c r="B66" s="155"/>
      <c r="C66" s="155"/>
      <c r="D66" s="1939">
        <v>3250000</v>
      </c>
      <c r="E66" s="155" t="s">
        <v>5909</v>
      </c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940"/>
      <c r="W66" s="1940"/>
      <c r="X66" s="681"/>
    </row>
    <row r="67" spans="1:24" x14ac:dyDescent="0.2">
      <c r="A67" s="2927"/>
      <c r="B67" s="155"/>
      <c r="C67" s="155"/>
      <c r="D67" s="1939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940"/>
      <c r="W67" s="1940"/>
      <c r="X67" s="681"/>
    </row>
    <row r="68" spans="1:24" x14ac:dyDescent="0.2">
      <c r="A68" s="1936"/>
      <c r="B68" s="155"/>
      <c r="C68" s="155"/>
      <c r="D68" s="1939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940"/>
      <c r="W68" s="1940"/>
      <c r="X68" s="681"/>
    </row>
    <row r="69" spans="1:24" x14ac:dyDescent="0.2">
      <c r="A69" s="2926" t="s">
        <v>5929</v>
      </c>
      <c r="B69" s="155"/>
      <c r="C69" s="155"/>
      <c r="D69" s="1939">
        <v>4613000</v>
      </c>
      <c r="E69" s="155" t="s">
        <v>5909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940"/>
      <c r="W69" s="1940"/>
      <c r="X69" s="681"/>
    </row>
    <row r="70" spans="1:24" x14ac:dyDescent="0.2">
      <c r="A70" s="2927"/>
      <c r="B70" s="155"/>
      <c r="C70" s="155"/>
      <c r="D70" s="1939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940"/>
      <c r="W70" s="1940"/>
      <c r="X70" s="681"/>
    </row>
    <row r="71" spans="1:24" x14ac:dyDescent="0.2">
      <c r="A71" s="1936"/>
      <c r="B71" s="155"/>
      <c r="C71" s="155"/>
      <c r="D71" s="1939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940"/>
      <c r="W71" s="1940"/>
      <c r="X71" s="681"/>
    </row>
    <row r="72" spans="1:24" x14ac:dyDescent="0.2">
      <c r="A72" s="2926" t="s">
        <v>5930</v>
      </c>
      <c r="B72" s="155"/>
      <c r="C72" s="155"/>
      <c r="D72" s="1939">
        <v>2362000</v>
      </c>
      <c r="E72" s="155" t="s">
        <v>5909</v>
      </c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940"/>
      <c r="W72" s="1940"/>
      <c r="X72" s="681"/>
    </row>
    <row r="73" spans="1:24" x14ac:dyDescent="0.2">
      <c r="A73" s="2927"/>
      <c r="B73" s="155"/>
      <c r="C73" s="155"/>
      <c r="D73" s="1939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940"/>
      <c r="W73" s="1940"/>
      <c r="X73" s="681"/>
    </row>
    <row r="74" spans="1:24" x14ac:dyDescent="0.2">
      <c r="A74" s="1936"/>
      <c r="B74" s="155"/>
      <c r="C74" s="155"/>
      <c r="D74" s="1939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940"/>
      <c r="W74" s="1940"/>
      <c r="X74" s="681"/>
    </row>
    <row r="75" spans="1:24" x14ac:dyDescent="0.2">
      <c r="A75" s="2926" t="s">
        <v>5931</v>
      </c>
      <c r="B75" s="155"/>
      <c r="C75" s="155"/>
      <c r="D75" s="1939">
        <v>2851800</v>
      </c>
      <c r="E75" s="155" t="s">
        <v>5909</v>
      </c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940"/>
      <c r="W75" s="1940"/>
      <c r="X75" s="681"/>
    </row>
    <row r="76" spans="1:24" x14ac:dyDescent="0.2">
      <c r="A76" s="2927"/>
      <c r="B76" s="155"/>
      <c r="C76" s="155"/>
      <c r="D76" s="1939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940"/>
      <c r="W76" s="1940"/>
      <c r="X76" s="681"/>
    </row>
    <row r="77" spans="1:24" x14ac:dyDescent="0.2">
      <c r="A77" s="1936"/>
      <c r="B77" s="155"/>
      <c r="C77" s="155"/>
      <c r="D77" s="1939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940"/>
      <c r="W77" s="1940"/>
      <c r="X77" s="681"/>
    </row>
    <row r="78" spans="1:24" x14ac:dyDescent="0.2">
      <c r="A78" s="2926" t="s">
        <v>5932</v>
      </c>
      <c r="B78" s="155"/>
      <c r="C78" s="155"/>
      <c r="D78" s="1939">
        <v>8923850</v>
      </c>
      <c r="E78" s="155" t="s">
        <v>5909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940"/>
      <c r="W78" s="1940"/>
      <c r="X78" s="681"/>
    </row>
    <row r="79" spans="1:24" x14ac:dyDescent="0.2">
      <c r="A79" s="2927"/>
      <c r="B79" s="155"/>
      <c r="C79" s="155"/>
      <c r="D79" s="1939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940"/>
      <c r="W79" s="1940"/>
      <c r="X79" s="681"/>
    </row>
    <row r="80" spans="1:24" x14ac:dyDescent="0.2">
      <c r="A80" s="1936"/>
      <c r="B80" s="155"/>
      <c r="C80" s="155"/>
      <c r="D80" s="1939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940"/>
      <c r="W80" s="1940"/>
      <c r="X80" s="681"/>
    </row>
    <row r="81" spans="1:24" x14ac:dyDescent="0.2">
      <c r="A81" s="2926" t="s">
        <v>5933</v>
      </c>
      <c r="B81" s="155"/>
      <c r="C81" s="155"/>
      <c r="D81" s="1939">
        <v>10650536</v>
      </c>
      <c r="E81" s="155" t="s">
        <v>5909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940"/>
      <c r="W81" s="1940"/>
      <c r="X81" s="681"/>
    </row>
    <row r="82" spans="1:24" x14ac:dyDescent="0.2">
      <c r="A82" s="2927"/>
      <c r="B82" s="155"/>
      <c r="C82" s="155"/>
      <c r="D82" s="1939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940"/>
      <c r="W82" s="1940"/>
      <c r="X82" s="681"/>
    </row>
    <row r="83" spans="1:24" x14ac:dyDescent="0.2">
      <c r="A83" s="1936"/>
      <c r="B83" s="155"/>
      <c r="C83" s="155"/>
      <c r="D83" s="1939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940"/>
      <c r="W83" s="1940"/>
      <c r="X83" s="681"/>
    </row>
    <row r="84" spans="1:24" x14ac:dyDescent="0.2">
      <c r="A84" s="2926" t="s">
        <v>5934</v>
      </c>
      <c r="B84" s="155"/>
      <c r="C84" s="155"/>
      <c r="D84" s="1939">
        <v>9569536</v>
      </c>
      <c r="E84" s="155" t="s">
        <v>5909</v>
      </c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940"/>
      <c r="W84" s="1940"/>
      <c r="X84" s="681"/>
    </row>
    <row r="85" spans="1:24" x14ac:dyDescent="0.2">
      <c r="A85" s="2927"/>
      <c r="B85" s="155"/>
      <c r="C85" s="155"/>
      <c r="D85" s="1939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940"/>
      <c r="W85" s="1940"/>
      <c r="X85" s="681"/>
    </row>
    <row r="86" spans="1:24" x14ac:dyDescent="0.2">
      <c r="A86" s="1936"/>
      <c r="B86" s="155"/>
      <c r="C86" s="155"/>
      <c r="D86" s="1939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940"/>
      <c r="W86" s="1940"/>
      <c r="X86" s="681"/>
    </row>
    <row r="87" spans="1:24" x14ac:dyDescent="0.2">
      <c r="A87" s="2926" t="s">
        <v>5935</v>
      </c>
      <c r="B87" s="1942"/>
      <c r="C87" s="1942"/>
      <c r="D87" s="1939">
        <v>3202200</v>
      </c>
      <c r="E87" s="155" t="s">
        <v>5909</v>
      </c>
      <c r="F87" s="1942"/>
      <c r="G87" s="1942"/>
      <c r="H87" s="1942"/>
      <c r="I87" s="1942"/>
      <c r="J87" s="1942"/>
      <c r="K87" s="1942"/>
      <c r="L87" s="1942"/>
      <c r="M87" s="1942"/>
      <c r="N87" s="1942"/>
      <c r="O87" s="1942"/>
      <c r="P87" s="1942"/>
      <c r="Q87" s="1942"/>
      <c r="R87" s="1942"/>
      <c r="S87" s="1942"/>
      <c r="T87" s="1942"/>
      <c r="U87" s="1942"/>
      <c r="V87" s="1690"/>
      <c r="W87" s="1690"/>
    </row>
    <row r="88" spans="1:24" x14ac:dyDescent="0.2">
      <c r="A88" s="2927"/>
      <c r="B88" s="1942"/>
      <c r="C88" s="1942"/>
      <c r="D88" s="1939"/>
      <c r="E88" s="1942"/>
      <c r="F88" s="1942"/>
      <c r="G88" s="1942"/>
      <c r="H88" s="1942"/>
      <c r="I88" s="1942"/>
      <c r="J88" s="1942"/>
      <c r="K88" s="1942"/>
      <c r="L88" s="1942"/>
      <c r="M88" s="1942"/>
      <c r="N88" s="1942"/>
      <c r="O88" s="1942"/>
      <c r="P88" s="1942"/>
      <c r="Q88" s="1942"/>
      <c r="R88" s="1942"/>
      <c r="S88" s="1942"/>
      <c r="T88" s="1942"/>
      <c r="U88" s="1942"/>
      <c r="V88" s="1690"/>
      <c r="W88" s="1690"/>
    </row>
    <row r="89" spans="1:24" x14ac:dyDescent="0.2">
      <c r="A89" s="1936"/>
      <c r="B89" s="1942"/>
      <c r="C89" s="1942"/>
      <c r="D89" s="1939"/>
      <c r="E89" s="1942"/>
      <c r="F89" s="1942"/>
      <c r="G89" s="1942"/>
      <c r="H89" s="1942"/>
      <c r="I89" s="1942"/>
      <c r="J89" s="1942"/>
      <c r="K89" s="1942"/>
      <c r="L89" s="1942"/>
      <c r="M89" s="1942"/>
      <c r="N89" s="1942"/>
      <c r="O89" s="1942"/>
      <c r="P89" s="1942"/>
      <c r="Q89" s="1942"/>
      <c r="R89" s="1942"/>
      <c r="S89" s="1942"/>
      <c r="T89" s="1942"/>
      <c r="U89" s="1942"/>
      <c r="V89" s="1690"/>
      <c r="W89" s="1690"/>
    </row>
    <row r="90" spans="1:24" x14ac:dyDescent="0.2">
      <c r="A90" s="2926" t="s">
        <v>5936</v>
      </c>
      <c r="B90" s="1942"/>
      <c r="C90" s="1942"/>
      <c r="D90" s="1939">
        <v>3203800</v>
      </c>
      <c r="E90" s="155" t="s">
        <v>5909</v>
      </c>
      <c r="F90" s="1942"/>
      <c r="G90" s="1942"/>
      <c r="H90" s="1942"/>
      <c r="I90" s="1942"/>
      <c r="J90" s="1942"/>
      <c r="K90" s="1942"/>
      <c r="L90" s="1942"/>
      <c r="M90" s="1942"/>
      <c r="N90" s="1942"/>
      <c r="O90" s="1942"/>
      <c r="P90" s="1942"/>
      <c r="Q90" s="1942"/>
      <c r="R90" s="1942"/>
      <c r="S90" s="1942"/>
      <c r="T90" s="1942"/>
      <c r="U90" s="1942"/>
      <c r="V90" s="1690"/>
      <c r="W90" s="1690"/>
    </row>
    <row r="91" spans="1:24" x14ac:dyDescent="0.2">
      <c r="A91" s="2927"/>
      <c r="B91" s="1942"/>
      <c r="C91" s="1942"/>
      <c r="D91" s="1939"/>
      <c r="E91" s="1942"/>
      <c r="F91" s="1942"/>
      <c r="G91" s="1942"/>
      <c r="H91" s="1942"/>
      <c r="I91" s="1942"/>
      <c r="J91" s="1942"/>
      <c r="K91" s="1942"/>
      <c r="L91" s="1942"/>
      <c r="M91" s="1942"/>
      <c r="N91" s="1942"/>
      <c r="O91" s="1942"/>
      <c r="P91" s="1942"/>
      <c r="Q91" s="1942"/>
      <c r="R91" s="1942"/>
      <c r="S91" s="1942"/>
      <c r="T91" s="1942"/>
      <c r="U91" s="1942"/>
      <c r="V91" s="1690"/>
      <c r="W91" s="1690"/>
    </row>
    <row r="92" spans="1:24" x14ac:dyDescent="0.2">
      <c r="A92" s="1936"/>
      <c r="B92" s="1942"/>
      <c r="C92" s="1942"/>
      <c r="D92" s="1939"/>
      <c r="E92" s="1942"/>
      <c r="F92" s="1942"/>
      <c r="G92" s="1942"/>
      <c r="H92" s="1942"/>
      <c r="I92" s="1942"/>
      <c r="J92" s="1942"/>
      <c r="K92" s="1942"/>
      <c r="L92" s="1942"/>
      <c r="M92" s="1942"/>
      <c r="N92" s="1942"/>
      <c r="O92" s="1942"/>
      <c r="P92" s="1942"/>
      <c r="Q92" s="1942"/>
      <c r="R92" s="1942"/>
      <c r="S92" s="1942"/>
      <c r="T92" s="1942"/>
      <c r="U92" s="1942"/>
      <c r="V92" s="1690"/>
      <c r="W92" s="1690"/>
    </row>
    <row r="93" spans="1:24" x14ac:dyDescent="0.2">
      <c r="A93" s="2926" t="s">
        <v>5937</v>
      </c>
      <c r="B93" s="1942"/>
      <c r="C93" s="1942"/>
      <c r="D93" s="1939">
        <v>5147900</v>
      </c>
      <c r="E93" s="155" t="s">
        <v>5909</v>
      </c>
      <c r="F93" s="1942"/>
      <c r="G93" s="1942"/>
      <c r="H93" s="1942"/>
      <c r="I93" s="1942"/>
      <c r="J93" s="1942"/>
      <c r="K93" s="1942"/>
      <c r="L93" s="1942"/>
      <c r="M93" s="1942"/>
      <c r="N93" s="1942"/>
      <c r="O93" s="1942"/>
      <c r="P93" s="1942"/>
      <c r="Q93" s="1942"/>
      <c r="R93" s="1942"/>
      <c r="S93" s="1942"/>
      <c r="T93" s="1942"/>
      <c r="U93" s="1942"/>
      <c r="V93" s="1690"/>
      <c r="W93" s="1690"/>
    </row>
    <row r="94" spans="1:24" x14ac:dyDescent="0.2">
      <c r="A94" s="2927"/>
      <c r="B94" s="1942"/>
      <c r="C94" s="1942"/>
      <c r="D94" s="1939"/>
      <c r="E94" s="1942"/>
      <c r="F94" s="1942"/>
      <c r="G94" s="1942"/>
      <c r="H94" s="1942"/>
      <c r="I94" s="1942"/>
      <c r="J94" s="1942"/>
      <c r="K94" s="1942"/>
      <c r="L94" s="1942"/>
      <c r="M94" s="1942"/>
      <c r="N94" s="1942"/>
      <c r="O94" s="1942"/>
      <c r="P94" s="1942"/>
      <c r="Q94" s="1942"/>
      <c r="R94" s="1942"/>
      <c r="S94" s="1942"/>
      <c r="T94" s="1942"/>
      <c r="U94" s="1942"/>
      <c r="V94" s="1690"/>
      <c r="W94" s="1690"/>
    </row>
    <row r="95" spans="1:24" x14ac:dyDescent="0.2">
      <c r="A95" s="1936"/>
      <c r="B95" s="1942"/>
      <c r="C95" s="1942"/>
      <c r="D95" s="1943"/>
      <c r="E95" s="1942"/>
      <c r="F95" s="1942"/>
      <c r="G95" s="1942"/>
      <c r="H95" s="1942"/>
      <c r="I95" s="1942"/>
      <c r="J95" s="1942"/>
      <c r="K95" s="1942"/>
      <c r="L95" s="1942"/>
      <c r="M95" s="1942"/>
      <c r="N95" s="1942"/>
      <c r="O95" s="1942"/>
      <c r="P95" s="1942"/>
      <c r="Q95" s="1942"/>
      <c r="R95" s="1942"/>
      <c r="S95" s="1942"/>
      <c r="T95" s="1942"/>
      <c r="U95" s="1942"/>
      <c r="V95" s="1690"/>
      <c r="W95" s="1690"/>
    </row>
    <row r="96" spans="1:24" x14ac:dyDescent="0.2">
      <c r="A96" s="1938" t="s">
        <v>5938</v>
      </c>
      <c r="B96" s="1942"/>
      <c r="C96" s="1942"/>
      <c r="D96" s="1944">
        <f>SUM(D9:D95)</f>
        <v>218265802</v>
      </c>
      <c r="E96" s="1942"/>
      <c r="F96" s="1942"/>
      <c r="G96" s="1942"/>
      <c r="H96" s="1942"/>
      <c r="I96" s="1942"/>
      <c r="J96" s="1942"/>
      <c r="K96" s="1942"/>
      <c r="L96" s="1942"/>
      <c r="M96" s="1942"/>
      <c r="N96" s="1942"/>
      <c r="O96" s="1942"/>
      <c r="P96" s="1942"/>
      <c r="Q96" s="1942"/>
      <c r="R96" s="1942"/>
      <c r="S96" s="1942"/>
      <c r="T96" s="1942"/>
      <c r="U96" s="1942"/>
      <c r="V96" s="1690"/>
      <c r="W96" s="1690"/>
    </row>
    <row r="98" spans="1:25" x14ac:dyDescent="0.2">
      <c r="A98" s="2923" t="s">
        <v>5966</v>
      </c>
      <c r="B98" s="2923"/>
      <c r="C98" s="2923"/>
      <c r="D98" s="2923"/>
      <c r="E98" s="2923"/>
      <c r="F98" s="2923"/>
      <c r="G98" s="106"/>
      <c r="H98" s="1934"/>
      <c r="I98" s="1935"/>
      <c r="J98" s="1935"/>
      <c r="K98" s="1935"/>
      <c r="L98" s="1935"/>
      <c r="M98" s="1935"/>
      <c r="N98" s="1935"/>
      <c r="O98" s="1935"/>
      <c r="P98" s="1935"/>
      <c r="Q98" s="1935"/>
      <c r="R98" s="1935"/>
      <c r="S98" s="1935"/>
      <c r="T98" s="1935"/>
      <c r="U98" s="1935"/>
      <c r="V98" s="1935"/>
      <c r="W98" s="1935"/>
      <c r="X98" s="1935"/>
      <c r="Y98" s="1935"/>
    </row>
    <row r="99" spans="1:25" x14ac:dyDescent="0.2">
      <c r="A99" s="2924" t="s">
        <v>5967</v>
      </c>
      <c r="B99" s="2924"/>
      <c r="C99" s="106"/>
      <c r="D99" s="106"/>
      <c r="E99" s="106"/>
      <c r="F99" s="106"/>
      <c r="G99" s="106"/>
      <c r="H99" s="2928" t="s">
        <v>5894</v>
      </c>
      <c r="I99" s="2928"/>
      <c r="J99" s="1934" t="s">
        <v>5895</v>
      </c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</row>
    <row r="100" spans="1:25" ht="30" x14ac:dyDescent="0.2">
      <c r="A100" s="1936" t="s">
        <v>5939</v>
      </c>
      <c r="B100" s="106"/>
      <c r="C100" s="2928" t="s">
        <v>149</v>
      </c>
      <c r="D100" s="2928"/>
      <c r="E100" s="2928"/>
      <c r="F100" s="2928"/>
      <c r="G100" s="2928"/>
      <c r="H100" s="2928"/>
      <c r="I100" s="2928"/>
      <c r="J100" s="1936" t="s">
        <v>1663</v>
      </c>
      <c r="K100" s="2928" t="s">
        <v>4823</v>
      </c>
      <c r="L100" s="2928"/>
      <c r="M100" s="2928" t="s">
        <v>152</v>
      </c>
      <c r="N100" s="2928"/>
      <c r="O100" s="1936"/>
      <c r="P100" s="2928" t="s">
        <v>5897</v>
      </c>
      <c r="Q100" s="2928"/>
      <c r="R100" s="2928"/>
      <c r="S100" s="1936"/>
      <c r="T100" s="2928" t="s">
        <v>85</v>
      </c>
      <c r="U100" s="2928"/>
      <c r="V100" s="106"/>
      <c r="W100" s="106"/>
    </row>
    <row r="101" spans="1:25" ht="75" x14ac:dyDescent="0.2">
      <c r="A101" s="1945" t="s">
        <v>479</v>
      </c>
      <c r="B101" s="1945" t="s">
        <v>5898</v>
      </c>
      <c r="C101" s="1945" t="s">
        <v>4815</v>
      </c>
      <c r="D101" s="1945" t="s">
        <v>6383</v>
      </c>
      <c r="E101" s="1945" t="s">
        <v>156</v>
      </c>
      <c r="F101" s="1945" t="s">
        <v>157</v>
      </c>
      <c r="G101" s="1945" t="s">
        <v>90</v>
      </c>
      <c r="H101" s="1945" t="s">
        <v>5940</v>
      </c>
      <c r="I101" s="1945" t="s">
        <v>93</v>
      </c>
      <c r="J101" s="106" t="s">
        <v>3209</v>
      </c>
      <c r="K101" s="106" t="s">
        <v>160</v>
      </c>
      <c r="L101" s="106" t="s">
        <v>5899</v>
      </c>
      <c r="M101" s="106" t="s">
        <v>5900</v>
      </c>
      <c r="N101" s="106" t="s">
        <v>5901</v>
      </c>
      <c r="O101" s="1945" t="s">
        <v>5902</v>
      </c>
      <c r="P101" s="1945" t="s">
        <v>104</v>
      </c>
      <c r="Q101" s="1945" t="s">
        <v>5903</v>
      </c>
      <c r="R101" s="1945" t="s">
        <v>5904</v>
      </c>
      <c r="S101" s="1945" t="s">
        <v>5905</v>
      </c>
      <c r="T101" s="1945" t="s">
        <v>168</v>
      </c>
      <c r="U101" s="1945" t="s">
        <v>3216</v>
      </c>
      <c r="V101" s="1945" t="s">
        <v>112</v>
      </c>
      <c r="W101" s="1945" t="s">
        <v>113</v>
      </c>
    </row>
    <row r="102" spans="1:25" ht="30" x14ac:dyDescent="0.2">
      <c r="A102" s="2928" t="s">
        <v>114</v>
      </c>
      <c r="B102" s="1936"/>
      <c r="C102" s="1936"/>
      <c r="D102" s="1937"/>
      <c r="E102" s="1936"/>
      <c r="F102" s="1936" t="s">
        <v>5906</v>
      </c>
      <c r="G102" s="1936"/>
      <c r="H102" s="1936" t="s">
        <v>588</v>
      </c>
      <c r="I102" s="1936" t="s">
        <v>5792</v>
      </c>
      <c r="J102" s="1936" t="s">
        <v>117</v>
      </c>
      <c r="K102" s="2928" t="s">
        <v>5907</v>
      </c>
      <c r="L102" s="2928"/>
      <c r="M102" s="1936" t="s">
        <v>117</v>
      </c>
      <c r="N102" s="1936" t="s">
        <v>119</v>
      </c>
      <c r="O102" s="1936"/>
      <c r="P102" s="1936" t="s">
        <v>117</v>
      </c>
      <c r="Q102" s="1936" t="s">
        <v>5792</v>
      </c>
      <c r="R102" s="1936" t="s">
        <v>1762</v>
      </c>
      <c r="S102" s="1936" t="s">
        <v>588</v>
      </c>
      <c r="T102" s="1936" t="s">
        <v>174</v>
      </c>
      <c r="U102" s="1936" t="s">
        <v>117</v>
      </c>
      <c r="V102" s="1936"/>
      <c r="W102" s="1936"/>
    </row>
    <row r="103" spans="1:25" x14ac:dyDescent="0.2">
      <c r="A103" s="2928"/>
      <c r="B103" s="1936"/>
      <c r="C103" s="1936"/>
      <c r="D103" s="1937"/>
      <c r="E103" s="1936"/>
      <c r="F103" s="1936" t="s">
        <v>175</v>
      </c>
      <c r="G103" s="1936"/>
      <c r="H103" s="1936"/>
      <c r="I103" s="1936"/>
      <c r="J103" s="1936"/>
      <c r="K103" s="1936"/>
      <c r="L103" s="1936"/>
      <c r="M103" s="1936"/>
      <c r="N103" s="1936"/>
      <c r="O103" s="1936"/>
      <c r="P103" s="1936"/>
      <c r="Q103" s="1936"/>
      <c r="R103" s="1936"/>
      <c r="S103" s="1936"/>
      <c r="T103" s="1936"/>
      <c r="U103" s="1936"/>
      <c r="V103" s="1936"/>
      <c r="W103" s="1936"/>
    </row>
    <row r="104" spans="1:25" x14ac:dyDescent="0.2">
      <c r="A104" s="1938" t="s">
        <v>121</v>
      </c>
      <c r="B104" s="155"/>
      <c r="C104" s="155"/>
      <c r="D104" s="1939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940"/>
      <c r="W104" s="1940"/>
    </row>
    <row r="105" spans="1:25" ht="45" x14ac:dyDescent="0.2">
      <c r="A105" s="2920" t="s">
        <v>5941</v>
      </c>
      <c r="B105" s="1946" t="s">
        <v>5</v>
      </c>
      <c r="C105" s="155" t="s">
        <v>5942</v>
      </c>
      <c r="D105" s="1939">
        <v>44497747</v>
      </c>
      <c r="E105" s="155" t="s">
        <v>1489</v>
      </c>
      <c r="F105" s="155"/>
      <c r="G105" s="155" t="s">
        <v>5943</v>
      </c>
      <c r="H105" s="1947" t="s">
        <v>5944</v>
      </c>
      <c r="I105" s="1947" t="s">
        <v>5742</v>
      </c>
      <c r="J105" s="1947" t="s">
        <v>4182</v>
      </c>
      <c r="K105" s="1947" t="s">
        <v>4182</v>
      </c>
      <c r="L105" s="1947" t="s">
        <v>5945</v>
      </c>
      <c r="M105" s="1947" t="s">
        <v>4657</v>
      </c>
      <c r="N105" s="1947" t="s">
        <v>5946</v>
      </c>
      <c r="O105" s="1946" t="s">
        <v>179</v>
      </c>
      <c r="P105" s="1946" t="s">
        <v>179</v>
      </c>
      <c r="Q105" s="1946" t="s">
        <v>5728</v>
      </c>
      <c r="R105" s="1946" t="s">
        <v>5728</v>
      </c>
      <c r="S105" s="1946" t="s">
        <v>179</v>
      </c>
      <c r="T105" s="1946" t="s">
        <v>179</v>
      </c>
      <c r="U105" s="1946" t="s">
        <v>179</v>
      </c>
      <c r="V105" s="1940" t="s">
        <v>5947</v>
      </c>
      <c r="W105" s="155" t="s">
        <v>5948</v>
      </c>
    </row>
    <row r="106" spans="1:25" x14ac:dyDescent="0.2">
      <c r="A106" s="2921"/>
      <c r="B106" s="155"/>
      <c r="C106" s="155"/>
      <c r="D106" s="1939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940"/>
      <c r="W106" s="1940"/>
    </row>
    <row r="107" spans="1:25" x14ac:dyDescent="0.2">
      <c r="A107" s="1948"/>
      <c r="B107" s="155"/>
      <c r="C107" s="155"/>
      <c r="D107" s="1939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940"/>
      <c r="W107" s="1940"/>
    </row>
    <row r="108" spans="1:25" ht="45" x14ac:dyDescent="0.2">
      <c r="A108" s="2920" t="s">
        <v>5949</v>
      </c>
      <c r="B108" s="155" t="s">
        <v>5950</v>
      </c>
      <c r="C108" s="155" t="s">
        <v>5951</v>
      </c>
      <c r="D108" s="1939">
        <v>22000000</v>
      </c>
      <c r="E108" s="155" t="s">
        <v>1489</v>
      </c>
      <c r="F108" s="155"/>
      <c r="G108" s="155" t="s">
        <v>5943</v>
      </c>
      <c r="H108" s="1947" t="s">
        <v>5944</v>
      </c>
      <c r="I108" s="1947" t="s">
        <v>5742</v>
      </c>
      <c r="J108" s="1947" t="s">
        <v>4182</v>
      </c>
      <c r="K108" s="1947" t="s">
        <v>4182</v>
      </c>
      <c r="L108" s="1947" t="s">
        <v>5945</v>
      </c>
      <c r="M108" s="1947" t="s">
        <v>4657</v>
      </c>
      <c r="N108" s="1947" t="s">
        <v>5946</v>
      </c>
      <c r="O108" s="1946" t="s">
        <v>179</v>
      </c>
      <c r="P108" s="1946" t="s">
        <v>179</v>
      </c>
      <c r="Q108" s="1946" t="s">
        <v>5728</v>
      </c>
      <c r="R108" s="1946" t="s">
        <v>5728</v>
      </c>
      <c r="S108" s="1946" t="s">
        <v>179</v>
      </c>
      <c r="T108" s="1946" t="s">
        <v>179</v>
      </c>
      <c r="U108" s="1946" t="s">
        <v>179</v>
      </c>
      <c r="V108" s="1940" t="s">
        <v>5947</v>
      </c>
      <c r="W108" s="155" t="s">
        <v>5948</v>
      </c>
    </row>
    <row r="109" spans="1:25" x14ac:dyDescent="0.2">
      <c r="A109" s="2921"/>
      <c r="B109" s="155"/>
      <c r="C109" s="155"/>
      <c r="D109" s="1939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940"/>
      <c r="W109" s="1940"/>
    </row>
    <row r="110" spans="1:25" x14ac:dyDescent="0.2">
      <c r="A110" s="1948"/>
      <c r="B110" s="155"/>
      <c r="C110" s="155"/>
      <c r="D110" s="1939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940"/>
      <c r="W110" s="1940"/>
    </row>
    <row r="111" spans="1:25" ht="45" x14ac:dyDescent="0.2">
      <c r="A111" s="2920" t="s">
        <v>5952</v>
      </c>
      <c r="B111" s="155" t="s">
        <v>5953</v>
      </c>
      <c r="C111" s="155" t="s">
        <v>5954</v>
      </c>
      <c r="D111" s="1939">
        <v>5500000</v>
      </c>
      <c r="E111" s="155" t="s">
        <v>1489</v>
      </c>
      <c r="F111" s="155"/>
      <c r="G111" s="155" t="s">
        <v>5943</v>
      </c>
      <c r="H111" s="1947" t="s">
        <v>5944</v>
      </c>
      <c r="I111" s="1947" t="s">
        <v>5742</v>
      </c>
      <c r="J111" s="1947" t="s">
        <v>4182</v>
      </c>
      <c r="K111" s="1947" t="s">
        <v>4182</v>
      </c>
      <c r="L111" s="1947" t="s">
        <v>5945</v>
      </c>
      <c r="M111" s="1947" t="s">
        <v>4657</v>
      </c>
      <c r="N111" s="1947" t="s">
        <v>5946</v>
      </c>
      <c r="O111" s="1946" t="s">
        <v>179</v>
      </c>
      <c r="P111" s="1946" t="s">
        <v>179</v>
      </c>
      <c r="Q111" s="1946" t="s">
        <v>5728</v>
      </c>
      <c r="R111" s="1946" t="s">
        <v>5728</v>
      </c>
      <c r="S111" s="1946" t="s">
        <v>179</v>
      </c>
      <c r="T111" s="1946" t="s">
        <v>179</v>
      </c>
      <c r="U111" s="1946" t="s">
        <v>179</v>
      </c>
      <c r="V111" s="1940" t="s">
        <v>5947</v>
      </c>
      <c r="W111" s="155" t="s">
        <v>5948</v>
      </c>
    </row>
    <row r="112" spans="1:25" x14ac:dyDescent="0.2">
      <c r="A112" s="2921"/>
      <c r="B112" s="155"/>
      <c r="C112" s="155"/>
      <c r="D112" s="1939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940"/>
      <c r="W112" s="1940"/>
    </row>
    <row r="113" spans="1:23" x14ac:dyDescent="0.2">
      <c r="A113" s="1948"/>
      <c r="B113" s="155"/>
      <c r="C113" s="155"/>
      <c r="D113" s="1939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940"/>
      <c r="W113" s="1940"/>
    </row>
    <row r="114" spans="1:23" ht="30" x14ac:dyDescent="0.2">
      <c r="A114" s="2920" t="s">
        <v>5955</v>
      </c>
      <c r="B114" s="155" t="s">
        <v>5956</v>
      </c>
      <c r="C114" s="155" t="s">
        <v>5957</v>
      </c>
      <c r="D114" s="1939">
        <v>13000000</v>
      </c>
      <c r="E114" s="155" t="s">
        <v>1923</v>
      </c>
      <c r="F114" s="155"/>
      <c r="G114" s="155" t="s">
        <v>5943</v>
      </c>
      <c r="H114" s="1947" t="s">
        <v>5944</v>
      </c>
      <c r="I114" s="1947" t="s">
        <v>5742</v>
      </c>
      <c r="J114" s="1947" t="s">
        <v>4182</v>
      </c>
      <c r="K114" s="1947" t="s">
        <v>4182</v>
      </c>
      <c r="L114" s="1947" t="s">
        <v>5945</v>
      </c>
      <c r="M114" s="1947" t="s">
        <v>4657</v>
      </c>
      <c r="N114" s="1947" t="s">
        <v>5946</v>
      </c>
      <c r="O114" s="1946" t="s">
        <v>179</v>
      </c>
      <c r="P114" s="1946" t="s">
        <v>179</v>
      </c>
      <c r="Q114" s="1946" t="s">
        <v>5728</v>
      </c>
      <c r="R114" s="1946" t="s">
        <v>5728</v>
      </c>
      <c r="S114" s="1946" t="s">
        <v>179</v>
      </c>
      <c r="T114" s="1946" t="s">
        <v>179</v>
      </c>
      <c r="U114" s="1946" t="s">
        <v>179</v>
      </c>
      <c r="V114" s="1940" t="s">
        <v>5947</v>
      </c>
      <c r="W114" s="155" t="s">
        <v>5948</v>
      </c>
    </row>
    <row r="115" spans="1:23" x14ac:dyDescent="0.2">
      <c r="A115" s="2921"/>
      <c r="B115" s="155"/>
      <c r="C115" s="155"/>
      <c r="D115" s="1939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940"/>
      <c r="W115" s="1940"/>
    </row>
    <row r="116" spans="1:23" x14ac:dyDescent="0.2">
      <c r="A116" s="1948"/>
      <c r="B116" s="155"/>
      <c r="C116" s="155"/>
      <c r="D116" s="1939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940"/>
      <c r="W116" s="1940"/>
    </row>
    <row r="117" spans="1:23" ht="45" x14ac:dyDescent="0.2">
      <c r="A117" s="2920" t="s">
        <v>5958</v>
      </c>
      <c r="B117" s="155" t="s">
        <v>5959</v>
      </c>
      <c r="C117" s="155" t="s">
        <v>5960</v>
      </c>
      <c r="D117" s="1939">
        <v>12384800</v>
      </c>
      <c r="E117" s="155" t="s">
        <v>1489</v>
      </c>
      <c r="F117" s="155"/>
      <c r="G117" s="155" t="s">
        <v>5943</v>
      </c>
      <c r="H117" s="1947" t="s">
        <v>5944</v>
      </c>
      <c r="I117" s="1947" t="s">
        <v>5742</v>
      </c>
      <c r="J117" s="1947" t="s">
        <v>4182</v>
      </c>
      <c r="K117" s="1947" t="s">
        <v>4182</v>
      </c>
      <c r="L117" s="1947" t="s">
        <v>5945</v>
      </c>
      <c r="M117" s="1947" t="s">
        <v>4657</v>
      </c>
      <c r="N117" s="1947" t="s">
        <v>5946</v>
      </c>
      <c r="O117" s="1946" t="s">
        <v>179</v>
      </c>
      <c r="P117" s="1946" t="s">
        <v>179</v>
      </c>
      <c r="Q117" s="1946" t="s">
        <v>5728</v>
      </c>
      <c r="R117" s="1946" t="s">
        <v>5728</v>
      </c>
      <c r="S117" s="1946" t="s">
        <v>179</v>
      </c>
      <c r="T117" s="1946" t="s">
        <v>179</v>
      </c>
      <c r="U117" s="1946" t="s">
        <v>179</v>
      </c>
      <c r="V117" s="1940" t="s">
        <v>5947</v>
      </c>
      <c r="W117" s="155" t="s">
        <v>5948</v>
      </c>
    </row>
    <row r="118" spans="1:23" x14ac:dyDescent="0.2">
      <c r="A118" s="2921"/>
      <c r="B118" s="155"/>
      <c r="C118" s="155"/>
      <c r="D118" s="1939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940"/>
      <c r="W118" s="1940"/>
    </row>
    <row r="119" spans="1:23" x14ac:dyDescent="0.2">
      <c r="A119" s="1948"/>
      <c r="B119" s="155"/>
      <c r="C119" s="155"/>
      <c r="D119" s="1939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940"/>
      <c r="W119" s="1940"/>
    </row>
    <row r="120" spans="1:23" ht="45" x14ac:dyDescent="0.2">
      <c r="A120" s="2920" t="s">
        <v>5961</v>
      </c>
      <c r="B120" s="1946" t="s">
        <v>33</v>
      </c>
      <c r="C120" s="155" t="s">
        <v>5942</v>
      </c>
      <c r="D120" s="1939">
        <v>14039478</v>
      </c>
      <c r="E120" s="155" t="s">
        <v>1489</v>
      </c>
      <c r="F120" s="155"/>
      <c r="G120" s="155" t="s">
        <v>5943</v>
      </c>
      <c r="H120" s="1947" t="s">
        <v>5944</v>
      </c>
      <c r="I120" s="1947" t="s">
        <v>5742</v>
      </c>
      <c r="J120" s="1947" t="s">
        <v>4182</v>
      </c>
      <c r="K120" s="1947" t="s">
        <v>4182</v>
      </c>
      <c r="L120" s="1947" t="s">
        <v>5945</v>
      </c>
      <c r="M120" s="1947" t="s">
        <v>4657</v>
      </c>
      <c r="N120" s="1947" t="s">
        <v>5946</v>
      </c>
      <c r="O120" s="1946" t="s">
        <v>179</v>
      </c>
      <c r="P120" s="1946" t="s">
        <v>179</v>
      </c>
      <c r="Q120" s="1946" t="s">
        <v>5728</v>
      </c>
      <c r="R120" s="1946" t="s">
        <v>5728</v>
      </c>
      <c r="S120" s="1946" t="s">
        <v>179</v>
      </c>
      <c r="T120" s="1946" t="s">
        <v>179</v>
      </c>
      <c r="U120" s="1946" t="s">
        <v>179</v>
      </c>
      <c r="V120" s="1940" t="s">
        <v>5947</v>
      </c>
      <c r="W120" s="155" t="s">
        <v>5948</v>
      </c>
    </row>
    <row r="121" spans="1:23" x14ac:dyDescent="0.2">
      <c r="A121" s="2921"/>
      <c r="B121" s="155"/>
      <c r="C121" s="155"/>
      <c r="D121" s="1939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940"/>
      <c r="W121" s="1940"/>
    </row>
    <row r="122" spans="1:23" x14ac:dyDescent="0.2">
      <c r="A122" s="1771"/>
      <c r="B122" s="155"/>
      <c r="C122" s="155"/>
      <c r="D122" s="1939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940"/>
      <c r="W122" s="1940"/>
    </row>
    <row r="123" spans="1:23" ht="30" x14ac:dyDescent="0.2">
      <c r="A123" s="2920" t="s">
        <v>5962</v>
      </c>
      <c r="B123" s="1946" t="s">
        <v>35</v>
      </c>
      <c r="C123" s="155" t="s">
        <v>5942</v>
      </c>
      <c r="D123" s="1939">
        <v>17549348</v>
      </c>
      <c r="E123" s="155"/>
      <c r="F123" s="155"/>
      <c r="G123" s="155" t="s">
        <v>5943</v>
      </c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940"/>
      <c r="W123" s="1940"/>
    </row>
    <row r="124" spans="1:23" x14ac:dyDescent="0.2">
      <c r="A124" s="2921"/>
      <c r="B124" s="155"/>
      <c r="C124" s="155"/>
      <c r="D124" s="1939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940"/>
      <c r="W124" s="1940"/>
    </row>
    <row r="125" spans="1:23" x14ac:dyDescent="0.2">
      <c r="A125" s="1936"/>
      <c r="B125" s="155"/>
      <c r="C125" s="155"/>
      <c r="D125" s="1939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940"/>
      <c r="W125" s="1940"/>
    </row>
    <row r="126" spans="1:23" ht="45" x14ac:dyDescent="0.2">
      <c r="A126" s="2920" t="s">
        <v>5963</v>
      </c>
      <c r="B126" s="1946" t="s">
        <v>37</v>
      </c>
      <c r="C126" s="155" t="s">
        <v>193</v>
      </c>
      <c r="D126" s="1939">
        <v>15019739</v>
      </c>
      <c r="E126" s="155" t="s">
        <v>1489</v>
      </c>
      <c r="F126" s="155"/>
      <c r="G126" s="155" t="s">
        <v>5943</v>
      </c>
      <c r="H126" s="1947" t="s">
        <v>5944</v>
      </c>
      <c r="I126" s="1947" t="s">
        <v>5742</v>
      </c>
      <c r="J126" s="1947" t="s">
        <v>4182</v>
      </c>
      <c r="K126" s="1947" t="s">
        <v>4182</v>
      </c>
      <c r="L126" s="1947" t="s">
        <v>5945</v>
      </c>
      <c r="M126" s="1947" t="s">
        <v>4657</v>
      </c>
      <c r="N126" s="1947" t="s">
        <v>5946</v>
      </c>
      <c r="O126" s="1946" t="s">
        <v>179</v>
      </c>
      <c r="P126" s="1946" t="s">
        <v>179</v>
      </c>
      <c r="Q126" s="1946" t="s">
        <v>5728</v>
      </c>
      <c r="R126" s="1946" t="s">
        <v>5728</v>
      </c>
      <c r="S126" s="1946" t="s">
        <v>179</v>
      </c>
      <c r="T126" s="1946" t="s">
        <v>179</v>
      </c>
      <c r="U126" s="1946" t="s">
        <v>179</v>
      </c>
      <c r="V126" s="1940" t="s">
        <v>5947</v>
      </c>
      <c r="W126" s="155" t="s">
        <v>5948</v>
      </c>
    </row>
    <row r="127" spans="1:23" x14ac:dyDescent="0.2">
      <c r="A127" s="2921"/>
      <c r="B127" s="155"/>
      <c r="C127" s="155"/>
      <c r="D127" s="1939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940"/>
      <c r="W127" s="1940"/>
    </row>
    <row r="128" spans="1:23" x14ac:dyDescent="0.2">
      <c r="A128" s="1948"/>
      <c r="B128" s="155"/>
      <c r="C128" s="155"/>
      <c r="D128" s="1939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940"/>
      <c r="W128" s="1940"/>
    </row>
    <row r="129" spans="1:23" ht="45" x14ac:dyDescent="0.2">
      <c r="A129" s="2920" t="s">
        <v>5964</v>
      </c>
      <c r="B129" s="1946" t="s">
        <v>39</v>
      </c>
      <c r="C129" s="155" t="s">
        <v>195</v>
      </c>
      <c r="D129" s="1939">
        <v>14039478</v>
      </c>
      <c r="E129" s="155" t="s">
        <v>1489</v>
      </c>
      <c r="F129" s="155"/>
      <c r="G129" s="155"/>
      <c r="H129" s="1947" t="s">
        <v>5944</v>
      </c>
      <c r="I129" s="1947" t="s">
        <v>5742</v>
      </c>
      <c r="J129" s="1947" t="s">
        <v>4182</v>
      </c>
      <c r="K129" s="1947" t="s">
        <v>4182</v>
      </c>
      <c r="L129" s="1947" t="s">
        <v>5945</v>
      </c>
      <c r="M129" s="1947" t="s">
        <v>4657</v>
      </c>
      <c r="N129" s="1947" t="s">
        <v>5946</v>
      </c>
      <c r="O129" s="1946" t="s">
        <v>179</v>
      </c>
      <c r="P129" s="1946" t="s">
        <v>179</v>
      </c>
      <c r="Q129" s="1946" t="s">
        <v>5728</v>
      </c>
      <c r="R129" s="1946" t="s">
        <v>5728</v>
      </c>
      <c r="S129" s="1946" t="s">
        <v>179</v>
      </c>
      <c r="T129" s="1946" t="s">
        <v>179</v>
      </c>
      <c r="U129" s="1946" t="s">
        <v>179</v>
      </c>
      <c r="V129" s="1940" t="s">
        <v>5947</v>
      </c>
      <c r="W129" s="155" t="s">
        <v>5965</v>
      </c>
    </row>
    <row r="130" spans="1:23" x14ac:dyDescent="0.2">
      <c r="A130" s="2921"/>
      <c r="B130" s="155"/>
      <c r="C130" s="155"/>
      <c r="D130" s="1939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940"/>
      <c r="W130" s="1940"/>
    </row>
    <row r="131" spans="1:23" x14ac:dyDescent="0.2">
      <c r="A131" s="1938" t="s">
        <v>5938</v>
      </c>
      <c r="B131" s="155"/>
      <c r="C131" s="155"/>
      <c r="D131" s="1944">
        <f>SUM(D105:D130)</f>
        <v>158030590</v>
      </c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940"/>
      <c r="W131" s="1940"/>
    </row>
    <row r="132" spans="1:23" x14ac:dyDescent="0.2">
      <c r="A132" s="681"/>
      <c r="B132" s="1816"/>
      <c r="C132" s="1816"/>
      <c r="D132" s="1816"/>
      <c r="E132" s="1816"/>
      <c r="F132" s="1816"/>
      <c r="G132" s="1816"/>
      <c r="H132" s="1816"/>
      <c r="I132" s="1816"/>
      <c r="J132" s="1816"/>
      <c r="K132" s="1816"/>
      <c r="L132" s="1816"/>
      <c r="M132" s="1816"/>
      <c r="N132" s="1816"/>
      <c r="O132" s="1816"/>
      <c r="P132" s="1816"/>
      <c r="Q132" s="1816"/>
      <c r="R132" s="1816"/>
      <c r="S132" s="1816"/>
      <c r="T132" s="1816"/>
      <c r="U132" s="1816"/>
    </row>
  </sheetData>
  <mergeCells count="58">
    <mergeCell ref="P4:R4"/>
    <mergeCell ref="T4:U4"/>
    <mergeCell ref="A18:A19"/>
    <mergeCell ref="H3:I4"/>
    <mergeCell ref="C4:G4"/>
    <mergeCell ref="K4:L4"/>
    <mergeCell ref="M4:N4"/>
    <mergeCell ref="A6:A7"/>
    <mergeCell ref="K6:L6"/>
    <mergeCell ref="A9:A10"/>
    <mergeCell ref="A12:A13"/>
    <mergeCell ref="A15:A16"/>
    <mergeCell ref="A54:A55"/>
    <mergeCell ref="A21:A22"/>
    <mergeCell ref="A24:A25"/>
    <mergeCell ref="A27:A28"/>
    <mergeCell ref="A30:A31"/>
    <mergeCell ref="A33:A34"/>
    <mergeCell ref="A36:A37"/>
    <mergeCell ref="A39:A40"/>
    <mergeCell ref="A42:A43"/>
    <mergeCell ref="A45:A46"/>
    <mergeCell ref="A48:A49"/>
    <mergeCell ref="A51:A52"/>
    <mergeCell ref="A84:A85"/>
    <mergeCell ref="A87:A88"/>
    <mergeCell ref="A90:A91"/>
    <mergeCell ref="A57:A58"/>
    <mergeCell ref="A60:A61"/>
    <mergeCell ref="A63:A64"/>
    <mergeCell ref="A66:A67"/>
    <mergeCell ref="A69:A70"/>
    <mergeCell ref="A72:A73"/>
    <mergeCell ref="P100:R100"/>
    <mergeCell ref="T100:U100"/>
    <mergeCell ref="A102:A103"/>
    <mergeCell ref="K102:L102"/>
    <mergeCell ref="A105:A106"/>
    <mergeCell ref="H99:I100"/>
    <mergeCell ref="C100:G100"/>
    <mergeCell ref="K100:L100"/>
    <mergeCell ref="M100:N100"/>
    <mergeCell ref="A129:A130"/>
    <mergeCell ref="A2:F2"/>
    <mergeCell ref="A98:F98"/>
    <mergeCell ref="A99:B99"/>
    <mergeCell ref="A3:B3"/>
    <mergeCell ref="A111:A112"/>
    <mergeCell ref="A114:A115"/>
    <mergeCell ref="A117:A118"/>
    <mergeCell ref="A120:A121"/>
    <mergeCell ref="A123:A124"/>
    <mergeCell ref="A126:A127"/>
    <mergeCell ref="A108:A109"/>
    <mergeCell ref="A93:A94"/>
    <mergeCell ref="A75:A76"/>
    <mergeCell ref="A78:A79"/>
    <mergeCell ref="A81:A82"/>
  </mergeCells>
  <pageMargins left="0.25" right="0.25" top="0.75" bottom="0.75" header="0.3" footer="0.3"/>
  <pageSetup paperSize="8" scale="85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topLeftCell="A2" zoomScale="75" zoomScaleNormal="75" workbookViewId="0">
      <selection activeCell="A2" sqref="A2:B2"/>
    </sheetView>
  </sheetViews>
  <sheetFormatPr defaultRowHeight="15" x14ac:dyDescent="0.2"/>
  <cols>
    <col min="1" max="1" width="51.140625" style="205" customWidth="1"/>
    <col min="2" max="2" width="11.140625" style="205" bestFit="1" customWidth="1"/>
    <col min="3" max="3" width="10.42578125" style="205" bestFit="1" customWidth="1"/>
    <col min="4" max="4" width="19.7109375" style="205" customWidth="1"/>
    <col min="5" max="5" width="16" style="205" customWidth="1"/>
    <col min="6" max="6" width="18.5703125" style="205" customWidth="1"/>
    <col min="7" max="7" width="18" style="205" customWidth="1"/>
    <col min="8" max="8" width="13.7109375" style="205" customWidth="1"/>
    <col min="9" max="9" width="23" style="205" customWidth="1"/>
    <col min="10" max="10" width="18.28515625" style="205" customWidth="1"/>
    <col min="11" max="11" width="24.5703125" style="205" customWidth="1"/>
    <col min="12" max="12" width="16.140625" style="205" customWidth="1"/>
    <col min="13" max="13" width="14.7109375" style="205" customWidth="1"/>
    <col min="14" max="14" width="22.42578125" style="205" bestFit="1" customWidth="1"/>
    <col min="15" max="15" width="16.7109375" style="205" customWidth="1"/>
    <col min="16" max="16" width="20.5703125" style="205" customWidth="1"/>
    <col min="17" max="17" width="13.140625" style="205" customWidth="1"/>
    <col min="18" max="18" width="20.42578125" style="205" customWidth="1"/>
    <col min="19" max="19" width="12.42578125" style="205" customWidth="1"/>
    <col min="20" max="20" width="17.140625" style="205" customWidth="1"/>
    <col min="21" max="22" width="18" style="205" customWidth="1"/>
    <col min="23" max="23" width="7.5703125" style="205" bestFit="1" customWidth="1"/>
    <col min="24" max="24" width="17.7109375" style="205" customWidth="1"/>
    <col min="25" max="25" width="22" style="205" bestFit="1" customWidth="1"/>
    <col min="26" max="16384" width="9.140625" style="205"/>
  </cols>
  <sheetData>
    <row r="1" spans="1:25" s="62" customFormat="1" ht="30.75" customHeight="1" x14ac:dyDescent="0.2">
      <c r="A1" s="3171" t="s">
        <v>6440</v>
      </c>
      <c r="B1" s="3171"/>
      <c r="C1" s="3171"/>
      <c r="D1" s="3171"/>
      <c r="E1" s="3171"/>
      <c r="F1" s="3171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1068"/>
      <c r="X1" s="252"/>
      <c r="Y1" s="252"/>
    </row>
    <row r="2" spans="1:25" s="62" customFormat="1" ht="25.5" customHeight="1" x14ac:dyDescent="0.2">
      <c r="A2" s="2861" t="s">
        <v>4346</v>
      </c>
      <c r="B2" s="2861"/>
      <c r="C2" s="252"/>
      <c r="D2" s="252"/>
      <c r="E2" s="252"/>
      <c r="F2" s="252"/>
      <c r="G2" s="252"/>
      <c r="H2" s="252"/>
      <c r="I2" s="2845" t="s">
        <v>147</v>
      </c>
      <c r="J2" s="2846"/>
      <c r="K2" s="3172" t="s">
        <v>148</v>
      </c>
      <c r="L2" s="3173"/>
      <c r="M2" s="3174"/>
      <c r="N2" s="252"/>
      <c r="O2" s="252"/>
      <c r="P2" s="252"/>
      <c r="Q2" s="252"/>
      <c r="R2" s="252"/>
      <c r="S2" s="252"/>
      <c r="T2" s="252"/>
      <c r="U2" s="252"/>
      <c r="V2" s="252"/>
      <c r="W2" s="1068"/>
      <c r="X2" s="252"/>
      <c r="Y2" s="252"/>
    </row>
    <row r="3" spans="1:25" s="62" customFormat="1" ht="36.75" customHeight="1" x14ac:dyDescent="0.2">
      <c r="A3" s="2861" t="s">
        <v>2601</v>
      </c>
      <c r="B3" s="2862"/>
      <c r="C3" s="2841" t="s">
        <v>215</v>
      </c>
      <c r="D3" s="2841"/>
      <c r="E3" s="2841"/>
      <c r="F3" s="2841"/>
      <c r="G3" s="2841"/>
      <c r="H3" s="2838"/>
      <c r="I3" s="2847"/>
      <c r="J3" s="2848"/>
      <c r="K3" s="1079" t="s">
        <v>150</v>
      </c>
      <c r="L3" s="2841" t="s">
        <v>151</v>
      </c>
      <c r="M3" s="2838"/>
      <c r="N3" s="2837" t="s">
        <v>152</v>
      </c>
      <c r="O3" s="2838"/>
      <c r="P3" s="2837" t="s">
        <v>84</v>
      </c>
      <c r="Q3" s="2841"/>
      <c r="R3" s="2841"/>
      <c r="S3" s="2841"/>
      <c r="T3" s="2841" t="s">
        <v>85</v>
      </c>
      <c r="U3" s="2841"/>
      <c r="V3" s="2841"/>
      <c r="W3" s="2838"/>
      <c r="X3" s="252"/>
      <c r="Y3" s="252"/>
    </row>
    <row r="4" spans="1:25" s="458" customFormat="1" ht="60.75" thickBot="1" x14ac:dyDescent="0.3">
      <c r="A4" s="1079" t="s">
        <v>512</v>
      </c>
      <c r="B4" s="506" t="s">
        <v>153</v>
      </c>
      <c r="C4" s="451" t="s">
        <v>217</v>
      </c>
      <c r="D4" s="451" t="s">
        <v>218</v>
      </c>
      <c r="E4" s="451" t="s">
        <v>156</v>
      </c>
      <c r="F4" s="451" t="s">
        <v>219</v>
      </c>
      <c r="G4" s="451" t="s">
        <v>220</v>
      </c>
      <c r="H4" s="451" t="s">
        <v>90</v>
      </c>
      <c r="I4" s="437" t="s">
        <v>92</v>
      </c>
      <c r="J4" s="437" t="s">
        <v>93</v>
      </c>
      <c r="K4" s="453" t="s">
        <v>159</v>
      </c>
      <c r="L4" s="453" t="s">
        <v>160</v>
      </c>
      <c r="M4" s="453" t="s">
        <v>161</v>
      </c>
      <c r="N4" s="453" t="s">
        <v>162</v>
      </c>
      <c r="O4" s="437" t="s">
        <v>93</v>
      </c>
      <c r="P4" s="437" t="s">
        <v>4325</v>
      </c>
      <c r="Q4" s="437" t="s">
        <v>104</v>
      </c>
      <c r="R4" s="457" t="s">
        <v>221</v>
      </c>
      <c r="S4" s="1079" t="s">
        <v>166</v>
      </c>
      <c r="T4" s="453" t="s">
        <v>108</v>
      </c>
      <c r="U4" s="453" t="s">
        <v>222</v>
      </c>
      <c r="V4" s="453" t="s">
        <v>223</v>
      </c>
      <c r="W4" s="454" t="s">
        <v>111</v>
      </c>
      <c r="X4" s="453" t="s">
        <v>112</v>
      </c>
      <c r="Y4" s="453" t="s">
        <v>113</v>
      </c>
    </row>
    <row r="5" spans="1:25" s="1255" customFormat="1" ht="54.75" thickTop="1" x14ac:dyDescent="0.25">
      <c r="A5" s="3316" t="s">
        <v>114</v>
      </c>
      <c r="B5" s="1455"/>
      <c r="C5" s="1457"/>
      <c r="D5" s="1457"/>
      <c r="E5" s="1457"/>
      <c r="F5" s="1502"/>
      <c r="G5" s="1457" t="s">
        <v>170</v>
      </c>
      <c r="H5" s="1457"/>
      <c r="I5" s="1467" t="s">
        <v>171</v>
      </c>
      <c r="J5" s="1467" t="s">
        <v>116</v>
      </c>
      <c r="K5" s="1467" t="s">
        <v>117</v>
      </c>
      <c r="L5" s="1467" t="s">
        <v>224</v>
      </c>
      <c r="M5" s="1467" t="s">
        <v>173</v>
      </c>
      <c r="N5" s="1467" t="s">
        <v>171</v>
      </c>
      <c r="O5" s="1467" t="s">
        <v>116</v>
      </c>
      <c r="P5" s="1457"/>
      <c r="Q5" s="1467" t="s">
        <v>225</v>
      </c>
      <c r="R5" s="1513" t="s">
        <v>116</v>
      </c>
      <c r="S5" s="1460" t="s">
        <v>118</v>
      </c>
      <c r="T5" s="1514"/>
      <c r="U5" s="1457"/>
      <c r="V5" s="1457" t="s">
        <v>226</v>
      </c>
      <c r="W5" s="1503"/>
      <c r="X5" s="1457"/>
      <c r="Y5" s="1467"/>
    </row>
    <row r="6" spans="1:25" s="1255" customFormat="1" ht="18" x14ac:dyDescent="0.25">
      <c r="A6" s="3317"/>
      <c r="B6" s="1458"/>
      <c r="C6" s="1458"/>
      <c r="D6" s="1458"/>
      <c r="E6" s="1458"/>
      <c r="F6" s="1459"/>
      <c r="G6" s="1457" t="s">
        <v>175</v>
      </c>
      <c r="H6" s="1458"/>
      <c r="I6" s="1457"/>
      <c r="J6" s="1458"/>
      <c r="K6" s="1458"/>
      <c r="L6" s="1458"/>
      <c r="M6" s="1458"/>
      <c r="N6" s="1458"/>
      <c r="O6" s="1458"/>
      <c r="P6" s="1459"/>
      <c r="Q6" s="1458"/>
      <c r="R6" s="1461"/>
      <c r="S6" s="1458"/>
      <c r="T6" s="1462"/>
      <c r="U6" s="1458"/>
      <c r="V6" s="1458"/>
      <c r="W6" s="1504"/>
      <c r="X6" s="1458"/>
      <c r="Y6" s="1458"/>
    </row>
    <row r="7" spans="1:25" s="1255" customFormat="1" ht="18.75" thickBot="1" x14ac:dyDescent="0.3">
      <c r="A7" s="1464" t="s">
        <v>121</v>
      </c>
      <c r="B7" s="1465"/>
      <c r="C7" s="1465"/>
      <c r="D7" s="1465"/>
      <c r="E7" s="1465"/>
      <c r="F7" s="1506"/>
      <c r="G7" s="1465"/>
      <c r="H7" s="1465"/>
      <c r="I7" s="1465"/>
      <c r="J7" s="1465"/>
      <c r="K7" s="1507"/>
      <c r="L7" s="1507"/>
      <c r="M7" s="1465"/>
      <c r="N7" s="1465"/>
      <c r="O7" s="1465"/>
      <c r="P7" s="1506"/>
      <c r="Q7" s="1465"/>
      <c r="R7" s="1507"/>
      <c r="S7" s="1254"/>
      <c r="T7" s="1466"/>
      <c r="U7" s="1465"/>
      <c r="V7" s="1465"/>
      <c r="W7" s="1508"/>
      <c r="X7" s="1465"/>
      <c r="Y7" s="1465"/>
    </row>
    <row r="8" spans="1:25" s="1255" customFormat="1" ht="36" x14ac:dyDescent="0.25">
      <c r="A8" s="3318" t="s">
        <v>2602</v>
      </c>
      <c r="B8" s="1457"/>
      <c r="C8" s="1457" t="s">
        <v>1026</v>
      </c>
      <c r="D8" s="1457" t="s">
        <v>1599</v>
      </c>
      <c r="E8" s="1458" t="s">
        <v>2359</v>
      </c>
      <c r="F8" s="1502">
        <v>2500000</v>
      </c>
      <c r="G8" s="1457" t="s">
        <v>179</v>
      </c>
      <c r="H8" s="1457" t="s">
        <v>124</v>
      </c>
      <c r="I8" s="1457" t="s">
        <v>2603</v>
      </c>
      <c r="J8" s="1457" t="s">
        <v>2395</v>
      </c>
      <c r="K8" s="1457"/>
      <c r="L8" s="1457" t="s">
        <v>2604</v>
      </c>
      <c r="M8" s="1457" t="s">
        <v>2605</v>
      </c>
      <c r="N8" s="1457" t="s">
        <v>2606</v>
      </c>
      <c r="O8" s="1457" t="s">
        <v>2607</v>
      </c>
      <c r="P8" s="1502"/>
      <c r="Q8" s="1457" t="s">
        <v>179</v>
      </c>
      <c r="R8" s="1457" t="s">
        <v>2608</v>
      </c>
      <c r="S8" s="1458" t="s">
        <v>2609</v>
      </c>
      <c r="T8" s="1514"/>
      <c r="U8" s="1457" t="s">
        <v>2125</v>
      </c>
      <c r="V8" s="1457" t="s">
        <v>2610</v>
      </c>
      <c r="W8" s="1510"/>
      <c r="X8" s="1457" t="s">
        <v>2562</v>
      </c>
      <c r="Y8" s="1457" t="s">
        <v>2563</v>
      </c>
    </row>
    <row r="9" spans="1:25" s="1255" customFormat="1" ht="18" x14ac:dyDescent="0.25">
      <c r="A9" s="3232"/>
      <c r="B9" s="1458"/>
      <c r="C9" s="1458"/>
      <c r="D9" s="1458"/>
      <c r="E9" s="1458"/>
      <c r="F9" s="1459"/>
      <c r="G9" s="1457"/>
      <c r="H9" s="1458"/>
      <c r="I9" s="1457"/>
      <c r="J9" s="1457"/>
      <c r="K9" s="1457"/>
      <c r="L9" s="1457"/>
      <c r="M9" s="1457"/>
      <c r="N9" s="1457"/>
      <c r="O9" s="1457"/>
      <c r="P9" s="1502"/>
      <c r="Q9" s="1457"/>
      <c r="R9" s="1513"/>
      <c r="S9" s="1458"/>
      <c r="T9" s="1514"/>
      <c r="U9" s="1457"/>
      <c r="V9" s="1457"/>
      <c r="W9" s="1510"/>
      <c r="X9" s="1457"/>
      <c r="Y9" s="1457"/>
    </row>
    <row r="10" spans="1:25" s="1255" customFormat="1" ht="18" x14ac:dyDescent="0.25">
      <c r="A10" s="1254"/>
      <c r="B10" s="1254"/>
      <c r="C10" s="1254"/>
      <c r="D10" s="1254"/>
      <c r="E10" s="1254"/>
      <c r="F10" s="1471"/>
      <c r="G10" s="1254"/>
      <c r="H10" s="1254"/>
      <c r="I10" s="1254"/>
      <c r="J10" s="1254"/>
      <c r="K10" s="1469"/>
      <c r="L10" s="1469"/>
      <c r="M10" s="1254"/>
      <c r="N10" s="1254"/>
      <c r="O10" s="1254"/>
      <c r="P10" s="1471"/>
      <c r="Q10" s="1254"/>
      <c r="R10" s="1469"/>
      <c r="S10" s="1254"/>
      <c r="T10" s="1470"/>
      <c r="U10" s="1254"/>
      <c r="V10" s="1254"/>
      <c r="W10" s="1509"/>
      <c r="X10" s="1254"/>
      <c r="Y10" s="1254"/>
    </row>
    <row r="11" spans="1:25" s="1255" customFormat="1" ht="36" x14ac:dyDescent="0.25">
      <c r="A11" s="3314" t="s">
        <v>2611</v>
      </c>
      <c r="B11" s="1458"/>
      <c r="C11" s="1458" t="s">
        <v>1039</v>
      </c>
      <c r="D11" s="1457" t="s">
        <v>1599</v>
      </c>
      <c r="E11" s="1458" t="s">
        <v>2359</v>
      </c>
      <c r="F11" s="1459">
        <v>3000000</v>
      </c>
      <c r="G11" s="1457" t="s">
        <v>179</v>
      </c>
      <c r="H11" s="1458" t="s">
        <v>124</v>
      </c>
      <c r="I11" s="1457" t="s">
        <v>2603</v>
      </c>
      <c r="J11" s="1457" t="s">
        <v>2395</v>
      </c>
      <c r="K11" s="1457"/>
      <c r="L11" s="1457" t="s">
        <v>2612</v>
      </c>
      <c r="M11" s="1457" t="s">
        <v>2397</v>
      </c>
      <c r="N11" s="1457" t="s">
        <v>2613</v>
      </c>
      <c r="O11" s="1457" t="s">
        <v>179</v>
      </c>
      <c r="P11" s="1502"/>
      <c r="Q11" s="1457" t="s">
        <v>179</v>
      </c>
      <c r="R11" s="1457" t="s">
        <v>2608</v>
      </c>
      <c r="S11" s="1458" t="s">
        <v>2609</v>
      </c>
      <c r="T11" s="1514"/>
      <c r="U11" s="1457" t="s">
        <v>2125</v>
      </c>
      <c r="V11" s="1457" t="s">
        <v>2610</v>
      </c>
      <c r="W11" s="1510"/>
      <c r="X11" s="1457" t="s">
        <v>2562</v>
      </c>
      <c r="Y11" s="1457" t="s">
        <v>2563</v>
      </c>
    </row>
    <row r="12" spans="1:25" s="1255" customFormat="1" ht="18" x14ac:dyDescent="0.25">
      <c r="A12" s="3315"/>
      <c r="B12" s="1458"/>
      <c r="C12" s="1458"/>
      <c r="D12" s="1458"/>
      <c r="E12" s="1458"/>
      <c r="F12" s="1459"/>
      <c r="G12" s="1457"/>
      <c r="H12" s="1458"/>
      <c r="I12" s="1457"/>
      <c r="J12" s="1458"/>
      <c r="K12" s="1458"/>
      <c r="L12" s="1458"/>
      <c r="M12" s="1458"/>
      <c r="N12" s="1458"/>
      <c r="O12" s="1458"/>
      <c r="P12" s="1459"/>
      <c r="Q12" s="1458"/>
      <c r="R12" s="1461"/>
      <c r="S12" s="1458"/>
      <c r="T12" s="1462"/>
      <c r="U12" s="1458"/>
      <c r="V12" s="1458"/>
      <c r="W12" s="1504"/>
      <c r="X12" s="1458"/>
      <c r="Y12" s="1458"/>
    </row>
    <row r="13" spans="1:25" s="1255" customFormat="1" ht="18" x14ac:dyDescent="0.25">
      <c r="A13" s="1254"/>
      <c r="B13" s="1254"/>
      <c r="C13" s="1254"/>
      <c r="D13" s="1254"/>
      <c r="E13" s="1254"/>
      <c r="F13" s="1471"/>
      <c r="G13" s="1254"/>
      <c r="H13" s="1254"/>
      <c r="I13" s="1254"/>
      <c r="J13" s="1469"/>
      <c r="K13" s="1469"/>
      <c r="L13" s="1254"/>
      <c r="M13" s="1254"/>
      <c r="N13" s="1254"/>
      <c r="O13" s="1254"/>
      <c r="P13" s="1471"/>
      <c r="Q13" s="1254"/>
      <c r="R13" s="1469"/>
      <c r="S13" s="1254"/>
      <c r="T13" s="1470"/>
      <c r="U13" s="1254"/>
      <c r="V13" s="1254"/>
      <c r="W13" s="1509"/>
      <c r="X13" s="1254"/>
      <c r="Y13" s="1254"/>
    </row>
    <row r="14" spans="1:25" s="1255" customFormat="1" ht="36" x14ac:dyDescent="0.25">
      <c r="A14" s="1457" t="s">
        <v>2614</v>
      </c>
      <c r="B14" s="1458"/>
      <c r="C14" s="1458" t="s">
        <v>1042</v>
      </c>
      <c r="D14" s="1457" t="s">
        <v>1599</v>
      </c>
      <c r="E14" s="1458" t="s">
        <v>2359</v>
      </c>
      <c r="F14" s="1459">
        <v>5000000</v>
      </c>
      <c r="G14" s="1457" t="s">
        <v>2615</v>
      </c>
      <c r="H14" s="1458" t="s">
        <v>124</v>
      </c>
      <c r="I14" s="1457" t="s">
        <v>2603</v>
      </c>
      <c r="J14" s="1457" t="s">
        <v>2395</v>
      </c>
      <c r="K14" s="1457" t="s">
        <v>2616</v>
      </c>
      <c r="L14" s="1457" t="s">
        <v>2612</v>
      </c>
      <c r="M14" s="1457" t="s">
        <v>2397</v>
      </c>
      <c r="N14" s="1457" t="s">
        <v>2613</v>
      </c>
      <c r="O14" s="1457" t="s">
        <v>179</v>
      </c>
      <c r="P14" s="1502"/>
      <c r="Q14" s="1457" t="s">
        <v>179</v>
      </c>
      <c r="R14" s="1457" t="s">
        <v>2608</v>
      </c>
      <c r="S14" s="1458" t="s">
        <v>2609</v>
      </c>
      <c r="T14" s="1514"/>
      <c r="U14" s="1457" t="s">
        <v>2125</v>
      </c>
      <c r="V14" s="1457" t="s">
        <v>2610</v>
      </c>
      <c r="W14" s="1510"/>
      <c r="X14" s="1457" t="s">
        <v>2562</v>
      </c>
      <c r="Y14" s="1457" t="s">
        <v>2563</v>
      </c>
    </row>
    <row r="15" spans="1:25" s="1255" customFormat="1" ht="18.75" thickBot="1" x14ac:dyDescent="0.3">
      <c r="A15" s="1519"/>
      <c r="B15" s="1474"/>
      <c r="C15" s="1474"/>
      <c r="D15" s="1474"/>
      <c r="E15" s="1474"/>
      <c r="F15" s="1516"/>
      <c r="G15" s="1457"/>
      <c r="H15" s="1474"/>
      <c r="I15" s="1474"/>
      <c r="J15" s="1474"/>
      <c r="K15" s="1474"/>
      <c r="L15" s="1474"/>
      <c r="M15" s="1474"/>
      <c r="N15" s="1474"/>
      <c r="O15" s="1474"/>
      <c r="P15" s="1516"/>
      <c r="Q15" s="1474"/>
      <c r="R15" s="1517"/>
      <c r="S15" s="1458"/>
      <c r="T15" s="1472"/>
      <c r="U15" s="1472"/>
      <c r="V15" s="1472"/>
      <c r="W15" s="1518"/>
      <c r="X15" s="1472"/>
      <c r="Y15" s="1516"/>
    </row>
    <row r="16" spans="1:25" s="62" customFormat="1" ht="15.75" thickTop="1" x14ac:dyDescent="0.2">
      <c r="A16" s="1080" t="s">
        <v>144</v>
      </c>
      <c r="B16" s="347"/>
      <c r="C16" s="347"/>
      <c r="D16" s="347"/>
      <c r="E16" s="347"/>
      <c r="F16" s="348"/>
      <c r="G16" s="175"/>
      <c r="H16" s="347"/>
      <c r="I16" s="347"/>
      <c r="J16" s="347"/>
      <c r="K16" s="347"/>
      <c r="L16" s="347"/>
      <c r="M16" s="347"/>
      <c r="N16" s="347"/>
      <c r="O16" s="347"/>
      <c r="P16" s="348"/>
      <c r="Q16" s="347"/>
      <c r="R16" s="350"/>
      <c r="S16" s="351"/>
      <c r="T16" s="352"/>
      <c r="U16" s="347"/>
      <c r="V16" s="347"/>
      <c r="W16" s="349"/>
      <c r="X16" s="347"/>
      <c r="Y16" s="348"/>
    </row>
    <row r="17" spans="1:25" s="62" customFormat="1" x14ac:dyDescent="0.2">
      <c r="A17" s="170"/>
      <c r="B17" s="170"/>
      <c r="C17" s="170"/>
      <c r="D17" s="170"/>
      <c r="E17" s="170"/>
      <c r="F17" s="244"/>
      <c r="G17" s="168"/>
      <c r="H17" s="170"/>
      <c r="I17" s="170"/>
      <c r="J17" s="170"/>
      <c r="K17" s="170"/>
      <c r="L17" s="170"/>
      <c r="M17" s="170"/>
      <c r="N17" s="170"/>
      <c r="O17" s="170"/>
      <c r="P17" s="244"/>
      <c r="Q17" s="170"/>
      <c r="R17" s="239"/>
      <c r="S17" s="239"/>
      <c r="T17" s="258"/>
      <c r="U17" s="170"/>
      <c r="V17" s="170"/>
      <c r="W17" s="243"/>
      <c r="X17" s="170"/>
      <c r="Y17" s="244"/>
    </row>
    <row r="18" spans="1:25" s="62" customFormat="1" x14ac:dyDescent="0.2">
      <c r="A18" s="401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1068"/>
      <c r="X18" s="252"/>
      <c r="Y18" s="252"/>
    </row>
  </sheetData>
  <mergeCells count="13">
    <mergeCell ref="N3:O3"/>
    <mergeCell ref="P3:S3"/>
    <mergeCell ref="T3:W3"/>
    <mergeCell ref="A5:A6"/>
    <mergeCell ref="A8:A9"/>
    <mergeCell ref="A11:A12"/>
    <mergeCell ref="L3:M3"/>
    <mergeCell ref="A1:F1"/>
    <mergeCell ref="A2:B2"/>
    <mergeCell ref="I2:J3"/>
    <mergeCell ref="A3:B3"/>
    <mergeCell ref="C3:H3"/>
    <mergeCell ref="K2:M2"/>
  </mergeCells>
  <pageMargins left="0.25" right="0.25" top="0.75" bottom="0.75" header="0.3" footer="0.3"/>
  <pageSetup paperSize="8" scale="85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"/>
  <sheetViews>
    <sheetView zoomScale="57" zoomScaleNormal="57" workbookViewId="0">
      <selection activeCell="U38" sqref="U38"/>
    </sheetView>
  </sheetViews>
  <sheetFormatPr defaultRowHeight="15" x14ac:dyDescent="0.2"/>
  <cols>
    <col min="1" max="1" width="41.28515625" style="205" customWidth="1"/>
    <col min="2" max="2" width="15.140625" style="205" customWidth="1"/>
    <col min="3" max="3" width="12.5703125" style="205" customWidth="1"/>
    <col min="4" max="4" width="23.140625" style="205" customWidth="1"/>
    <col min="5" max="5" width="18.140625" style="205" customWidth="1"/>
    <col min="6" max="6" width="19.7109375" style="205" customWidth="1"/>
    <col min="7" max="7" width="16.85546875" style="205" customWidth="1"/>
    <col min="8" max="8" width="26.42578125" style="205" customWidth="1"/>
    <col min="9" max="9" width="24" style="205" customWidth="1"/>
    <col min="10" max="10" width="24.85546875" style="205" customWidth="1"/>
    <col min="11" max="11" width="29.42578125" style="205" customWidth="1"/>
    <col min="12" max="12" width="21.140625" style="205" customWidth="1"/>
    <col min="13" max="13" width="23.140625" style="205" customWidth="1"/>
    <col min="14" max="14" width="23" style="205" customWidth="1"/>
    <col min="15" max="15" width="22.140625" style="205" customWidth="1"/>
    <col min="16" max="16" width="14" style="205" customWidth="1"/>
    <col min="17" max="17" width="23.42578125" style="205" customWidth="1"/>
    <col min="18" max="18" width="19.28515625" style="205" customWidth="1"/>
    <col min="19" max="20" width="20.7109375" style="205" customWidth="1"/>
    <col min="21" max="21" width="20.28515625" style="205" customWidth="1"/>
    <col min="22" max="22" width="18.28515625" style="205" customWidth="1"/>
    <col min="23" max="23" width="22.5703125" style="205" customWidth="1"/>
    <col min="24" max="16384" width="9.140625" style="205"/>
  </cols>
  <sheetData>
    <row r="1" spans="1:23" s="19" customFormat="1" ht="32.25" customHeight="1" x14ac:dyDescent="0.25">
      <c r="A1" s="3100" t="s">
        <v>6441</v>
      </c>
      <c r="B1" s="3100"/>
      <c r="C1" s="3100"/>
      <c r="D1" s="3100"/>
      <c r="E1" s="3100"/>
      <c r="F1" s="3100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</row>
    <row r="2" spans="1:23" s="1479" customFormat="1" ht="36" customHeight="1" x14ac:dyDescent="0.25">
      <c r="A2" s="3330" t="s">
        <v>1495</v>
      </c>
      <c r="B2" s="3330"/>
      <c r="C2" s="3330"/>
      <c r="D2" s="1476"/>
      <c r="E2" s="1476"/>
      <c r="F2" s="1476"/>
      <c r="G2" s="1476"/>
      <c r="H2" s="3319" t="s">
        <v>147</v>
      </c>
      <c r="I2" s="3320"/>
      <c r="J2" s="3323" t="s">
        <v>148</v>
      </c>
      <c r="K2" s="3324"/>
      <c r="L2" s="3324"/>
      <c r="M2" s="3324"/>
      <c r="N2" s="1476"/>
      <c r="O2" s="1476"/>
      <c r="P2" s="1476"/>
      <c r="Q2" s="1476"/>
      <c r="R2" s="1476"/>
      <c r="S2" s="1476"/>
      <c r="T2" s="1476"/>
      <c r="U2" s="1476"/>
      <c r="V2" s="1478"/>
      <c r="W2" s="1478"/>
    </row>
    <row r="3" spans="1:23" s="1479" customFormat="1" ht="49.5" customHeight="1" x14ac:dyDescent="0.25">
      <c r="A3" s="3325" t="s">
        <v>571</v>
      </c>
      <c r="B3" s="3326"/>
      <c r="C3" s="3327" t="s">
        <v>149</v>
      </c>
      <c r="D3" s="3328"/>
      <c r="E3" s="3328"/>
      <c r="F3" s="3328"/>
      <c r="G3" s="3329"/>
      <c r="H3" s="3321"/>
      <c r="I3" s="3322"/>
      <c r="J3" s="1483" t="s">
        <v>150</v>
      </c>
      <c r="K3" s="3328" t="s">
        <v>151</v>
      </c>
      <c r="L3" s="3329"/>
      <c r="M3" s="3327" t="s">
        <v>152</v>
      </c>
      <c r="N3" s="3329"/>
      <c r="O3" s="3327" t="s">
        <v>84</v>
      </c>
      <c r="P3" s="3328"/>
      <c r="Q3" s="3328"/>
      <c r="R3" s="3328"/>
      <c r="S3" s="1484"/>
      <c r="T3" s="1485" t="s">
        <v>85</v>
      </c>
      <c r="U3" s="1486"/>
      <c r="V3" s="1487"/>
      <c r="W3" s="1520"/>
    </row>
    <row r="4" spans="1:23" s="1479" customFormat="1" ht="70.5" customHeight="1" thickBot="1" x14ac:dyDescent="0.3">
      <c r="A4" s="1491" t="s">
        <v>512</v>
      </c>
      <c r="B4" s="1489" t="s">
        <v>153</v>
      </c>
      <c r="C4" s="1521" t="s">
        <v>154</v>
      </c>
      <c r="D4" s="1489" t="s">
        <v>155</v>
      </c>
      <c r="E4" s="1489" t="s">
        <v>156</v>
      </c>
      <c r="F4" s="1489" t="s">
        <v>157</v>
      </c>
      <c r="G4" s="1490" t="s">
        <v>158</v>
      </c>
      <c r="H4" s="1491" t="s">
        <v>92</v>
      </c>
      <c r="I4" s="1438" t="s">
        <v>93</v>
      </c>
      <c r="J4" s="1489" t="s">
        <v>159</v>
      </c>
      <c r="K4" s="1489" t="s">
        <v>160</v>
      </c>
      <c r="L4" s="1489" t="s">
        <v>161</v>
      </c>
      <c r="M4" s="1489" t="s">
        <v>162</v>
      </c>
      <c r="N4" s="1491" t="s">
        <v>163</v>
      </c>
      <c r="O4" s="1491" t="s">
        <v>164</v>
      </c>
      <c r="P4" s="1491" t="s">
        <v>104</v>
      </c>
      <c r="Q4" s="1491" t="s">
        <v>165</v>
      </c>
      <c r="R4" s="1492" t="s">
        <v>166</v>
      </c>
      <c r="S4" s="1486" t="s">
        <v>167</v>
      </c>
      <c r="T4" s="1483" t="s">
        <v>168</v>
      </c>
      <c r="U4" s="1483" t="s">
        <v>169</v>
      </c>
      <c r="V4" s="1483" t="s">
        <v>112</v>
      </c>
      <c r="W4" s="1483" t="s">
        <v>113</v>
      </c>
    </row>
    <row r="5" spans="1:23" s="1479" customFormat="1" ht="54.75" thickTop="1" x14ac:dyDescent="0.25">
      <c r="A5" s="3333" t="s">
        <v>114</v>
      </c>
      <c r="B5" s="1493"/>
      <c r="C5" s="1522"/>
      <c r="D5" s="1494"/>
      <c r="E5" s="1493"/>
      <c r="F5" s="1493" t="s">
        <v>170</v>
      </c>
      <c r="G5" s="1493"/>
      <c r="H5" s="1493" t="s">
        <v>171</v>
      </c>
      <c r="I5" s="1493" t="s">
        <v>116</v>
      </c>
      <c r="J5" s="1493" t="s">
        <v>117</v>
      </c>
      <c r="K5" s="1468" t="s">
        <v>172</v>
      </c>
      <c r="L5" s="1468" t="s">
        <v>173</v>
      </c>
      <c r="M5" s="1468" t="s">
        <v>117</v>
      </c>
      <c r="N5" s="1468" t="s">
        <v>116</v>
      </c>
      <c r="O5" s="1494"/>
      <c r="P5" s="1468" t="s">
        <v>117</v>
      </c>
      <c r="Q5" s="1468" t="s">
        <v>116</v>
      </c>
      <c r="R5" s="1468" t="s">
        <v>117</v>
      </c>
      <c r="S5" s="1468" t="s">
        <v>171</v>
      </c>
      <c r="T5" s="1468" t="s">
        <v>174</v>
      </c>
      <c r="U5" s="1468" t="s">
        <v>117</v>
      </c>
      <c r="V5" s="1468"/>
      <c r="W5" s="1468"/>
    </row>
    <row r="6" spans="1:23" s="1479" customFormat="1" ht="22.5" customHeight="1" x14ac:dyDescent="0.25">
      <c r="A6" s="3334"/>
      <c r="B6" s="1495"/>
      <c r="C6" s="1523"/>
      <c r="D6" s="1496"/>
      <c r="E6" s="1495"/>
      <c r="F6" s="1493" t="s">
        <v>175</v>
      </c>
      <c r="G6" s="1495"/>
      <c r="H6" s="1493"/>
      <c r="I6" s="1495"/>
      <c r="J6" s="1495"/>
      <c r="K6" s="1495"/>
      <c r="L6" s="1495"/>
      <c r="M6" s="1495"/>
      <c r="N6" s="1495"/>
      <c r="O6" s="1496"/>
      <c r="P6" s="1495"/>
      <c r="Q6" s="1495"/>
      <c r="R6" s="1495"/>
      <c r="S6" s="1493"/>
      <c r="T6" s="1493"/>
      <c r="U6" s="1493"/>
      <c r="V6" s="1493"/>
      <c r="W6" s="1493"/>
    </row>
    <row r="7" spans="1:23" s="1479" customFormat="1" ht="18.75" thickBot="1" x14ac:dyDescent="0.3">
      <c r="A7" s="1524" t="s">
        <v>121</v>
      </c>
      <c r="B7" s="1497"/>
      <c r="C7" s="1525"/>
      <c r="D7" s="1498"/>
      <c r="E7" s="1497"/>
      <c r="F7" s="1497"/>
      <c r="G7" s="1497"/>
      <c r="H7" s="1497"/>
      <c r="I7" s="1497"/>
      <c r="J7" s="1499"/>
      <c r="K7" s="1499"/>
      <c r="L7" s="1497"/>
      <c r="M7" s="1497"/>
      <c r="N7" s="1497"/>
      <c r="O7" s="1498"/>
      <c r="P7" s="1497"/>
      <c r="Q7" s="1497"/>
      <c r="R7" s="1497"/>
      <c r="S7" s="1497"/>
      <c r="T7" s="1497"/>
      <c r="U7" s="1497"/>
      <c r="V7" s="1497"/>
      <c r="W7" s="1497"/>
    </row>
    <row r="8" spans="1:23" s="1479" customFormat="1" ht="36" x14ac:dyDescent="0.25">
      <c r="A8" s="3335" t="s">
        <v>2617</v>
      </c>
      <c r="B8" s="1495"/>
      <c r="C8" s="1526">
        <v>1</v>
      </c>
      <c r="D8" s="1494">
        <v>15000000</v>
      </c>
      <c r="E8" s="1493" t="s">
        <v>2359</v>
      </c>
      <c r="F8" s="1493" t="s">
        <v>179</v>
      </c>
      <c r="G8" s="1493" t="s">
        <v>124</v>
      </c>
      <c r="H8" s="1493" t="s">
        <v>2618</v>
      </c>
      <c r="I8" s="1493" t="s">
        <v>2395</v>
      </c>
      <c r="J8" s="1493"/>
      <c r="K8" s="1493" t="s">
        <v>2619</v>
      </c>
      <c r="L8" s="1493" t="s">
        <v>2620</v>
      </c>
      <c r="M8" s="1493" t="s">
        <v>2621</v>
      </c>
      <c r="N8" s="1493" t="s">
        <v>2622</v>
      </c>
      <c r="O8" s="1494">
        <v>15000000</v>
      </c>
      <c r="P8" s="1493" t="s">
        <v>179</v>
      </c>
      <c r="Q8" s="1493" t="s">
        <v>2623</v>
      </c>
      <c r="R8" s="1493" t="s">
        <v>2624</v>
      </c>
      <c r="S8" s="1493" t="s">
        <v>179</v>
      </c>
      <c r="T8" s="1493" t="s">
        <v>2625</v>
      </c>
      <c r="U8" s="1493" t="s">
        <v>2626</v>
      </c>
      <c r="V8" s="1493" t="s">
        <v>2562</v>
      </c>
      <c r="W8" s="1493" t="s">
        <v>2563</v>
      </c>
    </row>
    <row r="9" spans="1:23" s="1479" customFormat="1" ht="96.75" customHeight="1" x14ac:dyDescent="0.25">
      <c r="A9" s="3332"/>
      <c r="B9" s="1495"/>
      <c r="C9" s="1527"/>
      <c r="D9" s="1496"/>
      <c r="E9" s="1495"/>
      <c r="F9" s="1493"/>
      <c r="G9" s="1495"/>
      <c r="H9" s="1493"/>
      <c r="I9" s="1495"/>
      <c r="J9" s="1495"/>
      <c r="K9" s="1495"/>
      <c r="L9" s="1495"/>
      <c r="M9" s="1495"/>
      <c r="N9" s="1495"/>
      <c r="O9" s="1496"/>
      <c r="P9" s="1495"/>
      <c r="Q9" s="1495"/>
      <c r="R9" s="1495"/>
      <c r="S9" s="1495"/>
      <c r="T9" s="1495"/>
      <c r="U9" s="1495"/>
      <c r="V9" s="1495"/>
      <c r="W9" s="1495"/>
    </row>
    <row r="10" spans="1:23" s="1479" customFormat="1" ht="12" customHeight="1" x14ac:dyDescent="0.25">
      <c r="A10" s="1500"/>
      <c r="B10" s="1500"/>
      <c r="C10" s="1528"/>
      <c r="D10" s="1501"/>
      <c r="E10" s="1500"/>
      <c r="F10" s="1500"/>
      <c r="G10" s="1500"/>
      <c r="H10" s="1500"/>
      <c r="I10" s="1500"/>
      <c r="J10" s="1481"/>
      <c r="K10" s="1481"/>
      <c r="L10" s="1500"/>
      <c r="M10" s="1500"/>
      <c r="N10" s="1500"/>
      <c r="O10" s="1501"/>
      <c r="P10" s="1500"/>
      <c r="Q10" s="1500"/>
      <c r="R10" s="1500"/>
      <c r="S10" s="1500"/>
      <c r="T10" s="1500"/>
      <c r="U10" s="1500"/>
      <c r="V10" s="1500"/>
      <c r="W10" s="1500"/>
    </row>
    <row r="11" spans="1:23" s="1479" customFormat="1" ht="36" x14ac:dyDescent="0.25">
      <c r="A11" s="3331" t="s">
        <v>2627</v>
      </c>
      <c r="B11" s="1495"/>
      <c r="C11" s="1527">
        <v>2</v>
      </c>
      <c r="D11" s="1496">
        <v>45000000</v>
      </c>
      <c r="E11" s="1493" t="s">
        <v>2359</v>
      </c>
      <c r="F11" s="1493" t="s">
        <v>179</v>
      </c>
      <c r="G11" s="1493" t="s">
        <v>124</v>
      </c>
      <c r="H11" s="1493" t="s">
        <v>2618</v>
      </c>
      <c r="I11" s="1493" t="s">
        <v>2395</v>
      </c>
      <c r="J11" s="1493"/>
      <c r="K11" s="1493" t="s">
        <v>2619</v>
      </c>
      <c r="L11" s="1493" t="s">
        <v>2620</v>
      </c>
      <c r="M11" s="1493" t="s">
        <v>2621</v>
      </c>
      <c r="N11" s="1493" t="s">
        <v>2622</v>
      </c>
      <c r="O11" s="1496">
        <v>45000000</v>
      </c>
      <c r="P11" s="1493" t="s">
        <v>179</v>
      </c>
      <c r="Q11" s="1493" t="s">
        <v>2623</v>
      </c>
      <c r="R11" s="1493" t="s">
        <v>2624</v>
      </c>
      <c r="S11" s="1493" t="s">
        <v>179</v>
      </c>
      <c r="T11" s="1493" t="s">
        <v>2625</v>
      </c>
      <c r="U11" s="1493" t="s">
        <v>2626</v>
      </c>
      <c r="V11" s="1493" t="s">
        <v>2562</v>
      </c>
      <c r="W11" s="1493" t="s">
        <v>2563</v>
      </c>
    </row>
    <row r="12" spans="1:23" s="1479" customFormat="1" ht="18" x14ac:dyDescent="0.25">
      <c r="A12" s="3332"/>
      <c r="B12" s="1495"/>
      <c r="C12" s="1527"/>
      <c r="D12" s="1496"/>
      <c r="E12" s="1495"/>
      <c r="F12" s="1493"/>
      <c r="G12" s="1495"/>
      <c r="H12" s="1493"/>
      <c r="I12" s="1495"/>
      <c r="J12" s="1495"/>
      <c r="K12" s="1495"/>
      <c r="L12" s="1495"/>
      <c r="M12" s="1495"/>
      <c r="N12" s="1495"/>
      <c r="O12" s="1496"/>
      <c r="P12" s="1495"/>
      <c r="Q12" s="1495"/>
      <c r="R12" s="1495"/>
      <c r="S12" s="1495"/>
      <c r="T12" s="1495"/>
      <c r="U12" s="1495"/>
      <c r="V12" s="1495"/>
      <c r="W12" s="1495"/>
    </row>
    <row r="13" spans="1:23" s="1479" customFormat="1" ht="11.25" customHeight="1" x14ac:dyDescent="0.25">
      <c r="A13" s="1500"/>
      <c r="B13" s="1500"/>
      <c r="C13" s="1528"/>
      <c r="D13" s="1501"/>
      <c r="E13" s="1500"/>
      <c r="F13" s="1500"/>
      <c r="G13" s="1500"/>
      <c r="H13" s="1500"/>
      <c r="I13" s="1500"/>
      <c r="J13" s="1481"/>
      <c r="K13" s="1481"/>
      <c r="L13" s="1500"/>
      <c r="M13" s="1500"/>
      <c r="N13" s="1500"/>
      <c r="O13" s="1501"/>
      <c r="P13" s="1500"/>
      <c r="Q13" s="1500"/>
      <c r="R13" s="1500"/>
      <c r="S13" s="1500"/>
      <c r="T13" s="1500"/>
      <c r="U13" s="1500"/>
      <c r="V13" s="1500"/>
      <c r="W13" s="1500"/>
    </row>
    <row r="14" spans="1:23" s="1479" customFormat="1" ht="36" x14ac:dyDescent="0.25">
      <c r="A14" s="3331" t="s">
        <v>2628</v>
      </c>
      <c r="B14" s="1495"/>
      <c r="C14" s="1527">
        <v>3</v>
      </c>
      <c r="D14" s="1496">
        <v>50000000</v>
      </c>
      <c r="E14" s="1493" t="s">
        <v>2359</v>
      </c>
      <c r="F14" s="1493" t="s">
        <v>179</v>
      </c>
      <c r="G14" s="1493" t="s">
        <v>124</v>
      </c>
      <c r="H14" s="1493" t="s">
        <v>2618</v>
      </c>
      <c r="I14" s="1493" t="s">
        <v>2395</v>
      </c>
      <c r="J14" s="1493"/>
      <c r="K14" s="1493" t="s">
        <v>2619</v>
      </c>
      <c r="L14" s="1493" t="s">
        <v>2620</v>
      </c>
      <c r="M14" s="1493" t="s">
        <v>2621</v>
      </c>
      <c r="N14" s="1493" t="s">
        <v>2622</v>
      </c>
      <c r="O14" s="1496">
        <v>50000000</v>
      </c>
      <c r="P14" s="1493" t="s">
        <v>179</v>
      </c>
      <c r="Q14" s="1493" t="s">
        <v>2623</v>
      </c>
      <c r="R14" s="1493" t="s">
        <v>2624</v>
      </c>
      <c r="S14" s="1493" t="s">
        <v>179</v>
      </c>
      <c r="T14" s="1493" t="s">
        <v>2625</v>
      </c>
      <c r="U14" s="1493" t="s">
        <v>2626</v>
      </c>
      <c r="V14" s="1493" t="s">
        <v>2562</v>
      </c>
      <c r="W14" s="1493" t="s">
        <v>2563</v>
      </c>
    </row>
    <row r="15" spans="1:23" s="1479" customFormat="1" ht="18" x14ac:dyDescent="0.25">
      <c r="A15" s="3332"/>
      <c r="B15" s="1495"/>
      <c r="C15" s="1527"/>
      <c r="D15" s="1496"/>
      <c r="E15" s="1495"/>
      <c r="F15" s="1493"/>
      <c r="G15" s="1495"/>
      <c r="H15" s="1493"/>
      <c r="I15" s="1495"/>
      <c r="J15" s="1495"/>
      <c r="K15" s="1495"/>
      <c r="L15" s="1495"/>
      <c r="M15" s="1495"/>
      <c r="N15" s="1495"/>
      <c r="O15" s="1496"/>
      <c r="P15" s="1495"/>
      <c r="Q15" s="1495"/>
      <c r="R15" s="1495"/>
      <c r="S15" s="1495"/>
      <c r="T15" s="1495"/>
      <c r="U15" s="1495"/>
      <c r="V15" s="1495"/>
      <c r="W15" s="1495"/>
    </row>
    <row r="16" spans="1:23" s="1479" customFormat="1" ht="11.25" customHeight="1" x14ac:dyDescent="0.25">
      <c r="A16" s="1500"/>
      <c r="B16" s="1500"/>
      <c r="C16" s="1528"/>
      <c r="D16" s="1501"/>
      <c r="E16" s="1500"/>
      <c r="F16" s="1500"/>
      <c r="G16" s="1500"/>
      <c r="H16" s="1500"/>
      <c r="I16" s="1500"/>
      <c r="J16" s="1481"/>
      <c r="K16" s="1481"/>
      <c r="L16" s="1500"/>
      <c r="M16" s="1500"/>
      <c r="N16" s="1500"/>
      <c r="O16" s="1501"/>
      <c r="P16" s="1500"/>
      <c r="Q16" s="1500"/>
      <c r="R16" s="1500"/>
      <c r="S16" s="1500"/>
      <c r="T16" s="1500"/>
      <c r="U16" s="1500"/>
      <c r="V16" s="1500"/>
      <c r="W16" s="1500"/>
    </row>
    <row r="17" spans="1:24" s="1479" customFormat="1" ht="36" x14ac:dyDescent="0.25">
      <c r="A17" s="3331" t="s">
        <v>2629</v>
      </c>
      <c r="B17" s="1495"/>
      <c r="C17" s="1527">
        <v>4</v>
      </c>
      <c r="D17" s="1496">
        <v>4460000</v>
      </c>
      <c r="E17" s="1493" t="s">
        <v>2359</v>
      </c>
      <c r="F17" s="1493" t="s">
        <v>179</v>
      </c>
      <c r="G17" s="1493" t="s">
        <v>124</v>
      </c>
      <c r="H17" s="1493" t="s">
        <v>2618</v>
      </c>
      <c r="I17" s="1493" t="s">
        <v>2395</v>
      </c>
      <c r="J17" s="1493"/>
      <c r="K17" s="1493" t="s">
        <v>2619</v>
      </c>
      <c r="L17" s="1493" t="s">
        <v>2620</v>
      </c>
      <c r="M17" s="1493" t="s">
        <v>2621</v>
      </c>
      <c r="N17" s="1493" t="s">
        <v>2622</v>
      </c>
      <c r="O17" s="1496">
        <v>4460000</v>
      </c>
      <c r="P17" s="1493" t="s">
        <v>179</v>
      </c>
      <c r="Q17" s="1493" t="s">
        <v>2623</v>
      </c>
      <c r="R17" s="1493" t="s">
        <v>2624</v>
      </c>
      <c r="S17" s="1493" t="s">
        <v>179</v>
      </c>
      <c r="T17" s="1493" t="s">
        <v>2625</v>
      </c>
      <c r="U17" s="1493" t="s">
        <v>2626</v>
      </c>
      <c r="V17" s="1493" t="s">
        <v>2562</v>
      </c>
      <c r="W17" s="1493" t="s">
        <v>2563</v>
      </c>
    </row>
    <row r="18" spans="1:24" s="1479" customFormat="1" ht="18" x14ac:dyDescent="0.25">
      <c r="A18" s="3332"/>
      <c r="B18" s="1495"/>
      <c r="C18" s="1527"/>
      <c r="D18" s="1496"/>
      <c r="E18" s="1495"/>
      <c r="F18" s="1493"/>
      <c r="G18" s="1495"/>
      <c r="H18" s="1493"/>
      <c r="I18" s="1495"/>
      <c r="J18" s="1495"/>
      <c r="K18" s="1495"/>
      <c r="L18" s="1495"/>
      <c r="M18" s="1495"/>
      <c r="N18" s="1495"/>
      <c r="O18" s="1496"/>
      <c r="P18" s="1495"/>
      <c r="Q18" s="1495"/>
      <c r="R18" s="1495"/>
      <c r="S18" s="1495"/>
      <c r="T18" s="1495"/>
      <c r="U18" s="1495"/>
      <c r="V18" s="1495"/>
      <c r="W18" s="1495"/>
    </row>
    <row r="19" spans="1:24" s="1479" customFormat="1" ht="11.25" customHeight="1" x14ac:dyDescent="0.25">
      <c r="A19" s="1500"/>
      <c r="B19" s="1500"/>
      <c r="C19" s="1528"/>
      <c r="D19" s="1501"/>
      <c r="E19" s="1500"/>
      <c r="F19" s="1500"/>
      <c r="G19" s="1500"/>
      <c r="H19" s="1500"/>
      <c r="I19" s="1500"/>
      <c r="J19" s="1481"/>
      <c r="K19" s="1481"/>
      <c r="L19" s="1500"/>
      <c r="M19" s="1500"/>
      <c r="N19" s="1500"/>
      <c r="O19" s="1501"/>
      <c r="P19" s="1500"/>
      <c r="Q19" s="1500"/>
      <c r="R19" s="1500"/>
      <c r="S19" s="1500"/>
      <c r="T19" s="1500"/>
      <c r="U19" s="1500"/>
      <c r="V19" s="1500"/>
      <c r="W19" s="1500"/>
    </row>
    <row r="20" spans="1:24" s="1479" customFormat="1" ht="36" x14ac:dyDescent="0.25">
      <c r="A20" s="3331" t="s">
        <v>2630</v>
      </c>
      <c r="B20" s="1495"/>
      <c r="C20" s="1527" t="s">
        <v>1049</v>
      </c>
      <c r="D20" s="1529">
        <v>20999127</v>
      </c>
      <c r="E20" s="1493" t="s">
        <v>2359</v>
      </c>
      <c r="F20" s="1493" t="s">
        <v>179</v>
      </c>
      <c r="G20" s="1493" t="s">
        <v>124</v>
      </c>
      <c r="H20" s="1493" t="s">
        <v>2618</v>
      </c>
      <c r="I20" s="1493" t="s">
        <v>2395</v>
      </c>
      <c r="J20" s="1493"/>
      <c r="K20" s="1493" t="s">
        <v>2619</v>
      </c>
      <c r="L20" s="1493" t="s">
        <v>2620</v>
      </c>
      <c r="M20" s="1493" t="s">
        <v>2621</v>
      </c>
      <c r="N20" s="1493" t="s">
        <v>2622</v>
      </c>
      <c r="O20" s="1529">
        <v>20999127</v>
      </c>
      <c r="P20" s="1493" t="s">
        <v>179</v>
      </c>
      <c r="Q20" s="1493" t="s">
        <v>2623</v>
      </c>
      <c r="R20" s="1493" t="s">
        <v>2624</v>
      </c>
      <c r="S20" s="1493" t="s">
        <v>179</v>
      </c>
      <c r="T20" s="1493" t="s">
        <v>2625</v>
      </c>
      <c r="U20" s="1493" t="s">
        <v>2626</v>
      </c>
      <c r="V20" s="1493" t="s">
        <v>2562</v>
      </c>
      <c r="W20" s="1493" t="s">
        <v>2563</v>
      </c>
    </row>
    <row r="21" spans="1:24" s="1479" customFormat="1" ht="18.75" customHeight="1" x14ac:dyDescent="0.25">
      <c r="A21" s="3332"/>
      <c r="B21" s="1495"/>
      <c r="C21" s="1527"/>
      <c r="D21" s="1496"/>
      <c r="E21" s="1495"/>
      <c r="F21" s="1493"/>
      <c r="G21" s="1495"/>
      <c r="H21" s="1493"/>
      <c r="I21" s="1495"/>
      <c r="J21" s="1495"/>
      <c r="K21" s="1495"/>
      <c r="L21" s="1495"/>
      <c r="M21" s="1495"/>
      <c r="N21" s="1495"/>
      <c r="O21" s="1496"/>
      <c r="P21" s="1495"/>
      <c r="Q21" s="1495"/>
      <c r="R21" s="1495"/>
      <c r="S21" s="1495"/>
      <c r="T21" s="1495"/>
      <c r="U21" s="1495"/>
      <c r="V21" s="1495"/>
      <c r="W21" s="1495"/>
    </row>
    <row r="22" spans="1:24" s="1479" customFormat="1" ht="11.25" customHeight="1" x14ac:dyDescent="0.25">
      <c r="A22" s="1500"/>
      <c r="B22" s="1500"/>
      <c r="C22" s="1528"/>
      <c r="D22" s="1501"/>
      <c r="E22" s="1500"/>
      <c r="F22" s="1500"/>
      <c r="G22" s="1500"/>
      <c r="H22" s="1500"/>
      <c r="I22" s="1500"/>
      <c r="J22" s="1481"/>
      <c r="K22" s="1481"/>
      <c r="L22" s="1500"/>
      <c r="M22" s="1500"/>
      <c r="N22" s="1500"/>
      <c r="O22" s="1501"/>
      <c r="P22" s="1500"/>
      <c r="Q22" s="1500"/>
      <c r="R22" s="1500"/>
      <c r="S22" s="1500"/>
      <c r="T22" s="1500"/>
      <c r="U22" s="1500"/>
      <c r="V22" s="1500"/>
      <c r="W22" s="1500"/>
    </row>
    <row r="23" spans="1:24" s="1479" customFormat="1" ht="18" x14ac:dyDescent="0.25">
      <c r="A23" s="3331" t="s">
        <v>2631</v>
      </c>
      <c r="B23" s="1495"/>
      <c r="C23" s="1527"/>
      <c r="D23" s="1496">
        <v>5000000</v>
      </c>
      <c r="E23" s="1495" t="s">
        <v>2359</v>
      </c>
      <c r="F23" s="1493" t="s">
        <v>179</v>
      </c>
      <c r="G23" s="1493" t="s">
        <v>124</v>
      </c>
      <c r="H23" s="1493"/>
      <c r="I23" s="1493"/>
      <c r="J23" s="1493"/>
      <c r="K23" s="1493"/>
      <c r="L23" s="1493"/>
      <c r="M23" s="1493"/>
      <c r="N23" s="1493"/>
      <c r="O23" s="1496">
        <v>5000000</v>
      </c>
      <c r="P23" s="1493"/>
      <c r="Q23" s="1493"/>
      <c r="R23" s="1493"/>
      <c r="S23" s="1493"/>
      <c r="T23" s="1493"/>
      <c r="U23" s="1493"/>
      <c r="V23" s="1493"/>
      <c r="W23" s="1493"/>
    </row>
    <row r="24" spans="1:24" s="1479" customFormat="1" ht="41.25" customHeight="1" x14ac:dyDescent="0.25">
      <c r="A24" s="3332"/>
      <c r="B24" s="1495"/>
      <c r="C24" s="1527">
        <v>6</v>
      </c>
      <c r="D24" s="1496"/>
      <c r="E24" s="1495"/>
      <c r="F24" s="1493"/>
      <c r="G24" s="1495"/>
      <c r="H24" s="1493"/>
      <c r="I24" s="1495"/>
      <c r="J24" s="1495"/>
      <c r="K24" s="1495"/>
      <c r="L24" s="1495"/>
      <c r="M24" s="1495"/>
      <c r="N24" s="1495"/>
      <c r="O24" s="1496"/>
      <c r="P24" s="1495"/>
      <c r="Q24" s="1495"/>
      <c r="R24" s="1495"/>
      <c r="S24" s="1495"/>
      <c r="T24" s="1495"/>
      <c r="U24" s="1495"/>
      <c r="V24" s="1495"/>
      <c r="W24" s="1495"/>
    </row>
    <row r="25" spans="1:24" s="1479" customFormat="1" ht="18.75" thickBot="1" x14ac:dyDescent="0.3">
      <c r="A25" s="1500"/>
      <c r="B25" s="1500"/>
      <c r="C25" s="1528"/>
      <c r="D25" s="1501"/>
      <c r="E25" s="1500"/>
      <c r="F25" s="1500"/>
      <c r="G25" s="1500"/>
      <c r="H25" s="1500"/>
      <c r="I25" s="1500"/>
      <c r="J25" s="1481"/>
      <c r="K25" s="1481"/>
      <c r="L25" s="1500"/>
      <c r="M25" s="1500"/>
      <c r="N25" s="1500"/>
      <c r="O25" s="1501"/>
      <c r="P25" s="1500"/>
      <c r="Q25" s="1500"/>
      <c r="R25" s="1500"/>
      <c r="S25" s="1500"/>
      <c r="T25" s="1500"/>
      <c r="U25" s="1500"/>
      <c r="V25" s="1500"/>
      <c r="W25" s="1500"/>
    </row>
    <row r="26" spans="1:24" s="1479" customFormat="1" ht="18.75" thickTop="1" x14ac:dyDescent="0.25">
      <c r="A26" s="1530" t="s">
        <v>144</v>
      </c>
      <c r="B26" s="1531"/>
      <c r="C26" s="1532"/>
      <c r="D26" s="1533">
        <f>SUM(D8:D25)</f>
        <v>140459127</v>
      </c>
      <c r="E26" s="1534"/>
      <c r="F26" s="1535"/>
      <c r="G26" s="1531"/>
      <c r="H26" s="1535"/>
      <c r="I26" s="1531"/>
      <c r="J26" s="1531"/>
      <c r="K26" s="1531"/>
      <c r="L26" s="1531"/>
      <c r="M26" s="1531"/>
      <c r="N26" s="1531"/>
      <c r="O26" s="1533">
        <f>SUM(O8:O25)</f>
        <v>140459127</v>
      </c>
      <c r="P26" s="1531"/>
      <c r="Q26" s="1531"/>
      <c r="R26" s="1531"/>
      <c r="S26" s="1536"/>
      <c r="T26" s="1536"/>
      <c r="U26" s="1536"/>
      <c r="V26" s="1536"/>
      <c r="W26" s="1536"/>
      <c r="X26" s="1537"/>
    </row>
    <row r="27" spans="1:24" s="1479" customFormat="1" ht="18" x14ac:dyDescent="0.25">
      <c r="A27" s="1500"/>
      <c r="B27" s="1500"/>
      <c r="C27" s="1527"/>
      <c r="D27" s="1496"/>
      <c r="E27" s="1500"/>
      <c r="F27" s="1538"/>
      <c r="G27" s="1500"/>
      <c r="H27" s="1538"/>
      <c r="I27" s="1500"/>
      <c r="J27" s="1500"/>
      <c r="K27" s="1500"/>
      <c r="L27" s="1500"/>
      <c r="M27" s="1500"/>
      <c r="N27" s="1500"/>
      <c r="O27" s="1496"/>
      <c r="P27" s="1500"/>
      <c r="Q27" s="1500"/>
      <c r="R27" s="1500"/>
      <c r="S27" s="1500"/>
      <c r="T27" s="1500"/>
      <c r="U27" s="1500"/>
      <c r="V27" s="1500"/>
      <c r="W27" s="1500"/>
    </row>
    <row r="28" spans="1:24" s="19" customFormat="1" x14ac:dyDescent="0.25">
      <c r="A28" s="1082" t="s">
        <v>145</v>
      </c>
      <c r="B28" s="371"/>
      <c r="C28" s="108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66"/>
      <c r="S28" s="66"/>
      <c r="T28" s="371"/>
      <c r="U28" s="371"/>
      <c r="V28" s="371"/>
      <c r="W28" s="371"/>
    </row>
  </sheetData>
  <mergeCells count="16">
    <mergeCell ref="A20:A21"/>
    <mergeCell ref="A23:A24"/>
    <mergeCell ref="O3:R3"/>
    <mergeCell ref="A5:A6"/>
    <mergeCell ref="A8:A9"/>
    <mergeCell ref="A11:A12"/>
    <mergeCell ref="A14:A15"/>
    <mergeCell ref="A17:A18"/>
    <mergeCell ref="A1:F1"/>
    <mergeCell ref="H2:I3"/>
    <mergeCell ref="J2:M2"/>
    <mergeCell ref="A3:B3"/>
    <mergeCell ref="C3:G3"/>
    <mergeCell ref="K3:L3"/>
    <mergeCell ref="M3:N3"/>
    <mergeCell ref="A2:C2"/>
  </mergeCells>
  <pageMargins left="0.23622047244094491" right="0.23622047244094491" top="0.74803149606299213" bottom="0.74803149606299213" header="0.31496062992125984" footer="0.31496062992125984"/>
  <pageSetup paperSize="8" scale="70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"/>
  <sheetViews>
    <sheetView zoomScale="70" zoomScaleNormal="70" workbookViewId="0">
      <selection activeCell="B2" sqref="B2"/>
    </sheetView>
  </sheetViews>
  <sheetFormatPr defaultRowHeight="15" x14ac:dyDescent="0.2"/>
  <cols>
    <col min="1" max="1" width="46.42578125" style="1889" customWidth="1"/>
    <col min="2" max="2" width="38.7109375" style="1889" customWidth="1"/>
    <col min="3" max="3" width="16.5703125" style="1889" bestFit="1" customWidth="1"/>
    <col min="4" max="4" width="21.85546875" style="1889" customWidth="1"/>
    <col min="5" max="5" width="18.7109375" style="1889" customWidth="1"/>
    <col min="6" max="6" width="22" style="1889" customWidth="1"/>
    <col min="7" max="7" width="31.42578125" style="1889" customWidth="1"/>
    <col min="8" max="8" width="37.28515625" style="1889" customWidth="1"/>
    <col min="9" max="9" width="15.85546875" style="1889" customWidth="1"/>
    <col min="10" max="10" width="20.85546875" style="1889" customWidth="1"/>
    <col min="11" max="11" width="17.7109375" style="1889" customWidth="1"/>
    <col min="12" max="12" width="15.28515625" style="1889" customWidth="1"/>
    <col min="13" max="13" width="19.85546875" style="1889" customWidth="1"/>
    <col min="14" max="14" width="21" style="1889" customWidth="1"/>
    <col min="15" max="15" width="20.5703125" style="1889" customWidth="1"/>
    <col min="16" max="16" width="25.7109375" style="1889" customWidth="1"/>
    <col min="17" max="17" width="19" style="1889" customWidth="1"/>
    <col min="18" max="18" width="39.28515625" style="1889" customWidth="1"/>
    <col min="19" max="19" width="32" style="1889" customWidth="1"/>
    <col min="20" max="20" width="32.28515625" style="1889" customWidth="1"/>
    <col min="21" max="21" width="22" style="1889" customWidth="1"/>
    <col min="22" max="22" width="26.7109375" style="1889" customWidth="1"/>
    <col min="23" max="23" width="26.28515625" style="1889" customWidth="1"/>
    <col min="24" max="24" width="19.42578125" style="1889" bestFit="1" customWidth="1"/>
    <col min="25" max="25" width="27" style="1889" customWidth="1"/>
    <col min="26" max="26" width="17.7109375" style="1889" customWidth="1"/>
    <col min="27" max="27" width="10.140625" style="1889" customWidth="1"/>
    <col min="28" max="28" width="18.85546875" style="1889" customWidth="1"/>
    <col min="29" max="29" width="22.5703125" style="1889" customWidth="1"/>
    <col min="30" max="30" width="19.42578125" style="1889" customWidth="1"/>
    <col min="31" max="31" width="20.5703125" style="1889" customWidth="1"/>
    <col min="32" max="32" width="27.42578125" style="1889" customWidth="1"/>
    <col min="33" max="33" width="29.5703125" style="1889" customWidth="1"/>
    <col min="34" max="16384" width="9.140625" style="1889"/>
  </cols>
  <sheetData>
    <row r="1" spans="1:29" s="62" customFormat="1" ht="18" x14ac:dyDescent="0.2">
      <c r="A1" s="3223" t="s">
        <v>6442</v>
      </c>
      <c r="B1" s="3223"/>
      <c r="C1" s="3223"/>
      <c r="D1" s="3223"/>
      <c r="E1" s="3171"/>
      <c r="F1" s="252"/>
      <c r="G1" s="64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64"/>
      <c r="S1" s="64"/>
      <c r="T1" s="64"/>
      <c r="U1" s="252"/>
      <c r="V1" s="252"/>
      <c r="W1" s="252"/>
      <c r="X1" s="252"/>
      <c r="Y1" s="252"/>
      <c r="Z1" s="252"/>
      <c r="AA1" s="252"/>
      <c r="AB1" s="252"/>
      <c r="AC1" s="252"/>
    </row>
    <row r="2" spans="1:29" s="62" customFormat="1" ht="18" x14ac:dyDescent="0.2">
      <c r="A2" s="2270" t="s">
        <v>792</v>
      </c>
      <c r="B2" s="1539"/>
      <c r="C2" s="2270"/>
      <c r="D2" s="2270"/>
      <c r="E2" s="552"/>
      <c r="F2" s="252"/>
      <c r="G2" s="469"/>
      <c r="H2" s="2845" t="s">
        <v>77</v>
      </c>
      <c r="I2" s="2846"/>
      <c r="J2" s="252"/>
      <c r="K2" s="252"/>
      <c r="L2" s="252"/>
      <c r="M2" s="252"/>
      <c r="N2" s="252"/>
      <c r="O2" s="252"/>
      <c r="P2" s="252"/>
      <c r="Q2" s="252"/>
      <c r="R2" s="64"/>
      <c r="S2" s="64"/>
      <c r="T2" s="64"/>
      <c r="U2" s="252"/>
      <c r="V2" s="252"/>
      <c r="W2" s="252"/>
      <c r="X2" s="252"/>
      <c r="Y2" s="252"/>
      <c r="Z2" s="252"/>
      <c r="AA2" s="252"/>
      <c r="AB2" s="252"/>
      <c r="AC2" s="252"/>
    </row>
    <row r="3" spans="1:29" s="96" customFormat="1" ht="45.75" customHeight="1" x14ac:dyDescent="0.2">
      <c r="A3" s="3023" t="s">
        <v>2632</v>
      </c>
      <c r="B3" s="3024"/>
      <c r="C3" s="87" t="s">
        <v>79</v>
      </c>
      <c r="D3" s="790"/>
      <c r="E3" s="790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263"/>
      <c r="P3" s="3263"/>
      <c r="Q3" s="3263"/>
      <c r="R3" s="3264"/>
      <c r="S3" s="2837"/>
      <c r="T3" s="2838"/>
      <c r="U3" s="2837" t="s">
        <v>84</v>
      </c>
      <c r="V3" s="2841"/>
      <c r="W3" s="2838"/>
      <c r="X3" s="2837" t="s">
        <v>85</v>
      </c>
      <c r="Y3" s="2841"/>
      <c r="Z3" s="2841"/>
      <c r="AA3" s="2838"/>
      <c r="AB3" s="790"/>
      <c r="AC3" s="790"/>
    </row>
    <row r="4" spans="1:29" s="96" customFormat="1" ht="77.25" customHeight="1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1020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</row>
    <row r="5" spans="1:29" s="62" customFormat="1" ht="15.75" thickTop="1" x14ac:dyDescent="0.2">
      <c r="A5" s="2825" t="s">
        <v>114</v>
      </c>
      <c r="B5" s="1059"/>
      <c r="C5" s="1059"/>
      <c r="D5" s="1056"/>
      <c r="E5" s="1876"/>
      <c r="F5" s="1058" t="s">
        <v>115</v>
      </c>
      <c r="G5" s="1057" t="s">
        <v>116</v>
      </c>
      <c r="H5" s="1058" t="s">
        <v>117</v>
      </c>
      <c r="I5" s="1058" t="s">
        <v>118</v>
      </c>
      <c r="J5" s="1059"/>
      <c r="K5" s="532" t="s">
        <v>116</v>
      </c>
      <c r="L5" s="1057" t="s">
        <v>117</v>
      </c>
      <c r="M5" s="1057" t="s">
        <v>119</v>
      </c>
      <c r="N5" s="1057" t="s">
        <v>117</v>
      </c>
      <c r="O5" s="1057" t="s">
        <v>117</v>
      </c>
      <c r="P5" s="1057" t="s">
        <v>117</v>
      </c>
      <c r="Q5" s="1057" t="s">
        <v>117</v>
      </c>
      <c r="R5" s="1057" t="s">
        <v>117</v>
      </c>
      <c r="S5" s="532" t="s">
        <v>117</v>
      </c>
      <c r="T5" s="1057" t="s">
        <v>117</v>
      </c>
      <c r="U5" s="1056"/>
      <c r="V5" s="1825" t="s">
        <v>120</v>
      </c>
      <c r="W5" s="1057" t="s">
        <v>117</v>
      </c>
      <c r="X5" s="1876"/>
      <c r="Y5" s="1876"/>
      <c r="Z5" s="1876"/>
      <c r="AA5" s="1876"/>
      <c r="AB5" s="1912"/>
      <c r="AC5" s="1912"/>
    </row>
    <row r="6" spans="1:29" s="62" customFormat="1" x14ac:dyDescent="0.2">
      <c r="A6" s="2826"/>
      <c r="B6" s="1912"/>
      <c r="C6" s="1912"/>
      <c r="D6" s="244"/>
      <c r="E6" s="1912"/>
      <c r="F6" s="1912"/>
      <c r="G6" s="255"/>
      <c r="H6" s="255"/>
      <c r="I6" s="255"/>
      <c r="J6" s="1912"/>
      <c r="K6" s="261"/>
      <c r="L6" s="1912"/>
      <c r="M6" s="1912"/>
      <c r="N6" s="1912"/>
      <c r="O6" s="1912"/>
      <c r="P6" s="1912"/>
      <c r="Q6" s="1912"/>
      <c r="R6" s="1912"/>
      <c r="S6" s="261"/>
      <c r="T6" s="1912"/>
      <c r="U6" s="244"/>
      <c r="V6" s="261"/>
      <c r="W6" s="1912"/>
      <c r="X6" s="1912"/>
      <c r="Y6" s="1912"/>
      <c r="Z6" s="1912"/>
      <c r="AA6" s="1912"/>
      <c r="AB6" s="1912"/>
      <c r="AC6" s="1912"/>
    </row>
    <row r="7" spans="1:29" s="62" customFormat="1" x14ac:dyDescent="0.2">
      <c r="A7" s="1060" t="s">
        <v>121</v>
      </c>
      <c r="B7" s="1916"/>
      <c r="C7" s="1916"/>
      <c r="D7" s="1061"/>
      <c r="E7" s="1916"/>
      <c r="F7" s="1916"/>
      <c r="G7" s="1916"/>
      <c r="H7" s="1916"/>
      <c r="I7" s="1916"/>
      <c r="J7" s="1916"/>
      <c r="K7" s="1916"/>
      <c r="L7" s="1916"/>
      <c r="M7" s="1916"/>
      <c r="N7" s="1916"/>
      <c r="O7" s="1916"/>
      <c r="P7" s="1916"/>
      <c r="Q7" s="1916"/>
      <c r="R7" s="1916"/>
      <c r="S7" s="2271"/>
      <c r="T7" s="1916"/>
      <c r="U7" s="1061"/>
      <c r="V7" s="1916"/>
      <c r="W7" s="1916"/>
      <c r="X7" s="1916"/>
      <c r="Y7" s="1916"/>
      <c r="Z7" s="1916"/>
      <c r="AA7" s="1916"/>
      <c r="AB7" s="1916"/>
      <c r="AC7" s="1916"/>
    </row>
    <row r="8" spans="1:29" s="372" customFormat="1" ht="30" x14ac:dyDescent="0.2">
      <c r="A8" s="2813" t="s">
        <v>2633</v>
      </c>
      <c r="B8" s="1912" t="s">
        <v>2359</v>
      </c>
      <c r="C8" s="1912" t="s">
        <v>2634</v>
      </c>
      <c r="D8" s="244">
        <v>16000000</v>
      </c>
      <c r="E8" s="1912" t="s">
        <v>124</v>
      </c>
      <c r="F8" s="1912" t="s">
        <v>2635</v>
      </c>
      <c r="G8" s="255" t="s">
        <v>2636</v>
      </c>
      <c r="H8" s="255" t="s">
        <v>2637</v>
      </c>
      <c r="I8" s="255" t="s">
        <v>179</v>
      </c>
      <c r="J8" s="255" t="s">
        <v>2612</v>
      </c>
      <c r="K8" s="255" t="s">
        <v>179</v>
      </c>
      <c r="L8" s="1912" t="s">
        <v>2638</v>
      </c>
      <c r="M8" s="1912" t="s">
        <v>2639</v>
      </c>
      <c r="N8" s="1912" t="s">
        <v>2640</v>
      </c>
      <c r="O8" s="1912" t="s">
        <v>2641</v>
      </c>
      <c r="P8" s="1912" t="s">
        <v>2642</v>
      </c>
      <c r="Q8" s="1912" t="s">
        <v>2643</v>
      </c>
      <c r="R8" s="1912" t="s">
        <v>2644</v>
      </c>
      <c r="S8" s="1912" t="s">
        <v>179</v>
      </c>
      <c r="T8" s="1912" t="s">
        <v>179</v>
      </c>
      <c r="U8" s="1912" t="s">
        <v>2645</v>
      </c>
      <c r="V8" s="1912" t="s">
        <v>2646</v>
      </c>
      <c r="W8" s="1912" t="s">
        <v>2647</v>
      </c>
      <c r="X8" s="1912" t="s">
        <v>179</v>
      </c>
      <c r="Y8" s="1912" t="s">
        <v>2648</v>
      </c>
      <c r="Z8" s="1912" t="s">
        <v>2649</v>
      </c>
      <c r="AA8" s="1912"/>
      <c r="AB8" s="1912" t="s">
        <v>2562</v>
      </c>
      <c r="AC8" s="1912" t="s">
        <v>2563</v>
      </c>
    </row>
    <row r="9" spans="1:29" s="61" customFormat="1" x14ac:dyDescent="0.2">
      <c r="A9" s="2815"/>
      <c r="B9" s="1912"/>
      <c r="C9" s="1912"/>
      <c r="D9" s="244"/>
      <c r="E9" s="1912"/>
      <c r="F9" s="1912"/>
      <c r="G9" s="255"/>
      <c r="H9" s="255"/>
      <c r="I9" s="255"/>
      <c r="J9" s="1912"/>
      <c r="K9" s="261"/>
      <c r="L9" s="1912"/>
      <c r="M9" s="1912"/>
      <c r="N9" s="1912"/>
      <c r="O9" s="1912"/>
      <c r="P9" s="1912"/>
      <c r="Q9" s="1912"/>
      <c r="R9" s="1912"/>
      <c r="S9" s="261"/>
      <c r="T9" s="1912"/>
      <c r="U9" s="244"/>
      <c r="V9" s="261"/>
      <c r="W9" s="1912"/>
      <c r="X9" s="1876"/>
      <c r="Y9" s="1876"/>
      <c r="Z9" s="1876"/>
      <c r="AA9" s="1876"/>
      <c r="AB9" s="1912"/>
      <c r="AC9" s="1912"/>
    </row>
    <row r="10" spans="1:29" s="61" customFormat="1" x14ac:dyDescent="0.2">
      <c r="A10" s="156"/>
      <c r="B10" s="170"/>
      <c r="C10" s="170"/>
      <c r="D10" s="259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258"/>
      <c r="T10" s="170"/>
      <c r="U10" s="259"/>
      <c r="V10" s="170"/>
      <c r="W10" s="170"/>
      <c r="X10" s="170"/>
      <c r="Y10" s="170"/>
      <c r="Z10" s="170"/>
      <c r="AA10" s="170"/>
      <c r="AB10" s="170"/>
      <c r="AC10" s="170"/>
    </row>
    <row r="11" spans="1:29" s="61" customFormat="1" ht="30" x14ac:dyDescent="0.2">
      <c r="A11" s="2836" t="s">
        <v>2650</v>
      </c>
      <c r="B11" s="1876" t="s">
        <v>2359</v>
      </c>
      <c r="C11" s="1876" t="s">
        <v>2634</v>
      </c>
      <c r="D11" s="244">
        <v>12000000</v>
      </c>
      <c r="E11" s="1912" t="s">
        <v>124</v>
      </c>
      <c r="F11" s="1876" t="s">
        <v>2635</v>
      </c>
      <c r="G11" s="346" t="s">
        <v>2636</v>
      </c>
      <c r="H11" s="346" t="s">
        <v>2637</v>
      </c>
      <c r="I11" s="346" t="s">
        <v>179</v>
      </c>
      <c r="J11" s="346" t="s">
        <v>2612</v>
      </c>
      <c r="K11" s="346" t="s">
        <v>179</v>
      </c>
      <c r="L11" s="1876" t="s">
        <v>2638</v>
      </c>
      <c r="M11" s="1876" t="s">
        <v>2639</v>
      </c>
      <c r="N11" s="1876" t="s">
        <v>2640</v>
      </c>
      <c r="O11" s="1876" t="s">
        <v>2641</v>
      </c>
      <c r="P11" s="1876" t="s">
        <v>2642</v>
      </c>
      <c r="Q11" s="1876" t="s">
        <v>2643</v>
      </c>
      <c r="R11" s="1876" t="s">
        <v>2644</v>
      </c>
      <c r="S11" s="1876" t="s">
        <v>179</v>
      </c>
      <c r="T11" s="1876" t="s">
        <v>179</v>
      </c>
      <c r="U11" s="244">
        <v>12000000</v>
      </c>
      <c r="V11" s="1876" t="s">
        <v>2646</v>
      </c>
      <c r="W11" s="1876" t="s">
        <v>2647</v>
      </c>
      <c r="X11" s="1876" t="s">
        <v>179</v>
      </c>
      <c r="Y11" s="1876" t="s">
        <v>2648</v>
      </c>
      <c r="Z11" s="1876" t="s">
        <v>2649</v>
      </c>
      <c r="AA11" s="1912"/>
      <c r="AB11" s="1912" t="s">
        <v>2562</v>
      </c>
      <c r="AC11" s="1912" t="s">
        <v>2563</v>
      </c>
    </row>
    <row r="12" spans="1:29" s="61" customFormat="1" x14ac:dyDescent="0.2">
      <c r="A12" s="3082"/>
      <c r="B12" s="1912"/>
      <c r="C12" s="1912"/>
      <c r="D12" s="244"/>
      <c r="E12" s="1912"/>
      <c r="F12" s="1912"/>
      <c r="G12" s="255"/>
      <c r="H12" s="255"/>
      <c r="I12" s="255"/>
      <c r="J12" s="1912"/>
      <c r="K12" s="261"/>
      <c r="L12" s="1912"/>
      <c r="M12" s="1912"/>
      <c r="N12" s="1912"/>
      <c r="O12" s="1912"/>
      <c r="P12" s="1912"/>
      <c r="Q12" s="1912"/>
      <c r="R12" s="1912"/>
      <c r="S12" s="261"/>
      <c r="T12" s="1912"/>
      <c r="U12" s="244"/>
      <c r="V12" s="261"/>
      <c r="W12" s="1912"/>
      <c r="X12" s="1912"/>
      <c r="Y12" s="1912"/>
      <c r="Z12" s="1912"/>
      <c r="AA12" s="1912"/>
      <c r="AB12" s="1912"/>
      <c r="AC12" s="1912"/>
    </row>
    <row r="13" spans="1:29" s="61" customFormat="1" x14ac:dyDescent="0.2">
      <c r="A13" s="156"/>
      <c r="B13" s="170"/>
      <c r="C13" s="170"/>
      <c r="D13" s="259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258"/>
      <c r="T13" s="170"/>
      <c r="U13" s="259"/>
      <c r="V13" s="170"/>
      <c r="W13" s="170"/>
      <c r="X13" s="170"/>
      <c r="Y13" s="170"/>
      <c r="Z13" s="170"/>
      <c r="AA13" s="170"/>
      <c r="AB13" s="170"/>
      <c r="AC13" s="170"/>
    </row>
    <row r="14" spans="1:29" s="61" customFormat="1" ht="30" x14ac:dyDescent="0.2">
      <c r="A14" s="2836" t="s">
        <v>2651</v>
      </c>
      <c r="B14" s="1876" t="s">
        <v>2359</v>
      </c>
      <c r="C14" s="1876" t="s">
        <v>2634</v>
      </c>
      <c r="D14" s="244">
        <v>6000000</v>
      </c>
      <c r="E14" s="1912" t="s">
        <v>124</v>
      </c>
      <c r="F14" s="1876" t="s">
        <v>2635</v>
      </c>
      <c r="G14" s="346" t="s">
        <v>2636</v>
      </c>
      <c r="H14" s="346" t="s">
        <v>2637</v>
      </c>
      <c r="I14" s="346" t="s">
        <v>179</v>
      </c>
      <c r="J14" s="346" t="s">
        <v>2612</v>
      </c>
      <c r="K14" s="346" t="s">
        <v>179</v>
      </c>
      <c r="L14" s="1876" t="s">
        <v>2638</v>
      </c>
      <c r="M14" s="1876" t="s">
        <v>2639</v>
      </c>
      <c r="N14" s="1876" t="s">
        <v>2640</v>
      </c>
      <c r="O14" s="1876" t="s">
        <v>2641</v>
      </c>
      <c r="P14" s="1876" t="s">
        <v>2642</v>
      </c>
      <c r="Q14" s="1876" t="s">
        <v>2643</v>
      </c>
      <c r="R14" s="1876" t="s">
        <v>2644</v>
      </c>
      <c r="S14" s="1876" t="s">
        <v>179</v>
      </c>
      <c r="T14" s="1876" t="s">
        <v>179</v>
      </c>
      <c r="U14" s="244">
        <v>6000000</v>
      </c>
      <c r="V14" s="1876" t="s">
        <v>2646</v>
      </c>
      <c r="W14" s="1876" t="s">
        <v>2647</v>
      </c>
      <c r="X14" s="1876" t="s">
        <v>179</v>
      </c>
      <c r="Y14" s="1876" t="s">
        <v>2648</v>
      </c>
      <c r="Z14" s="1876" t="s">
        <v>2649</v>
      </c>
      <c r="AA14" s="1912"/>
      <c r="AB14" s="1912" t="s">
        <v>2562</v>
      </c>
      <c r="AC14" s="1912" t="s">
        <v>2563</v>
      </c>
    </row>
    <row r="15" spans="1:29" s="61" customFormat="1" x14ac:dyDescent="0.2">
      <c r="A15" s="3082"/>
      <c r="B15" s="1912"/>
      <c r="C15" s="1912"/>
      <c r="D15" s="244"/>
      <c r="E15" s="1912"/>
      <c r="F15" s="255"/>
      <c r="G15" s="255"/>
      <c r="H15" s="255"/>
      <c r="I15" s="255"/>
      <c r="J15" s="1912"/>
      <c r="K15" s="261"/>
      <c r="L15" s="1912"/>
      <c r="M15" s="1912"/>
      <c r="N15" s="1912"/>
      <c r="O15" s="1912"/>
      <c r="P15" s="1912"/>
      <c r="Q15" s="1912"/>
      <c r="R15" s="1912"/>
      <c r="S15" s="261"/>
      <c r="T15" s="1912"/>
      <c r="U15" s="244"/>
      <c r="V15" s="261"/>
      <c r="W15" s="1912"/>
      <c r="X15" s="1912"/>
      <c r="Y15" s="1912"/>
      <c r="Z15" s="1912"/>
      <c r="AA15" s="1912"/>
      <c r="AB15" s="1912"/>
      <c r="AC15" s="1912"/>
    </row>
    <row r="16" spans="1:29" s="61" customFormat="1" x14ac:dyDescent="0.2">
      <c r="A16" s="161"/>
      <c r="B16" s="170"/>
      <c r="C16" s="170"/>
      <c r="D16" s="259"/>
      <c r="E16" s="170"/>
      <c r="F16" s="170"/>
      <c r="G16" s="239"/>
      <c r="H16" s="239"/>
      <c r="I16" s="239"/>
      <c r="J16" s="170"/>
      <c r="K16" s="258"/>
      <c r="L16" s="170"/>
      <c r="M16" s="170"/>
      <c r="N16" s="170"/>
      <c r="O16" s="170"/>
      <c r="P16" s="170"/>
      <c r="Q16" s="170"/>
      <c r="R16" s="170"/>
      <c r="S16" s="258"/>
      <c r="T16" s="170"/>
      <c r="U16" s="259"/>
      <c r="V16" s="258"/>
      <c r="W16" s="170"/>
      <c r="X16" s="258"/>
      <c r="Y16" s="258"/>
      <c r="Z16" s="258"/>
      <c r="AA16" s="258"/>
      <c r="AB16" s="170"/>
      <c r="AC16" s="170"/>
    </row>
    <row r="17" spans="1:29" s="61" customFormat="1" ht="30" x14ac:dyDescent="0.2">
      <c r="A17" s="2836" t="s">
        <v>2652</v>
      </c>
      <c r="B17" s="1876" t="s">
        <v>2359</v>
      </c>
      <c r="C17" s="1876" t="s">
        <v>2634</v>
      </c>
      <c r="D17" s="244">
        <v>4000000</v>
      </c>
      <c r="E17" s="1912" t="s">
        <v>124</v>
      </c>
      <c r="F17" s="1876" t="s">
        <v>2635</v>
      </c>
      <c r="G17" s="346" t="s">
        <v>2636</v>
      </c>
      <c r="H17" s="346" t="s">
        <v>2637</v>
      </c>
      <c r="I17" s="346" t="s">
        <v>179</v>
      </c>
      <c r="J17" s="346" t="s">
        <v>2612</v>
      </c>
      <c r="K17" s="346" t="s">
        <v>179</v>
      </c>
      <c r="L17" s="1876" t="s">
        <v>2638</v>
      </c>
      <c r="M17" s="1876" t="s">
        <v>2639</v>
      </c>
      <c r="N17" s="1876" t="s">
        <v>2640</v>
      </c>
      <c r="O17" s="1876" t="s">
        <v>2641</v>
      </c>
      <c r="P17" s="1876" t="s">
        <v>2642</v>
      </c>
      <c r="Q17" s="1876" t="s">
        <v>2643</v>
      </c>
      <c r="R17" s="1876" t="s">
        <v>2644</v>
      </c>
      <c r="S17" s="1876" t="s">
        <v>179</v>
      </c>
      <c r="T17" s="1876" t="s">
        <v>179</v>
      </c>
      <c r="U17" s="244">
        <v>4000000</v>
      </c>
      <c r="V17" s="1876" t="s">
        <v>2646</v>
      </c>
      <c r="W17" s="1876" t="s">
        <v>2647</v>
      </c>
      <c r="X17" s="1876" t="s">
        <v>179</v>
      </c>
      <c r="Y17" s="1876" t="s">
        <v>2648</v>
      </c>
      <c r="Z17" s="1876" t="s">
        <v>2649</v>
      </c>
      <c r="AA17" s="1912"/>
      <c r="AB17" s="1912" t="s">
        <v>2562</v>
      </c>
      <c r="AC17" s="1912" t="s">
        <v>2563</v>
      </c>
    </row>
    <row r="18" spans="1:29" s="61" customFormat="1" x14ac:dyDescent="0.2">
      <c r="A18" s="3082"/>
      <c r="B18" s="1912"/>
      <c r="C18" s="1912"/>
      <c r="D18" s="244"/>
      <c r="E18" s="1912"/>
      <c r="F18" s="1912"/>
      <c r="G18" s="255"/>
      <c r="H18" s="255"/>
      <c r="I18" s="255"/>
      <c r="J18" s="1912"/>
      <c r="K18" s="261"/>
      <c r="L18" s="1912"/>
      <c r="M18" s="1912"/>
      <c r="N18" s="1912"/>
      <c r="O18" s="1912"/>
      <c r="P18" s="1912"/>
      <c r="Q18" s="1912"/>
      <c r="R18" s="1912"/>
      <c r="S18" s="261"/>
      <c r="T18" s="1912"/>
      <c r="U18" s="244"/>
      <c r="V18" s="261"/>
      <c r="W18" s="1912"/>
      <c r="X18" s="1912"/>
      <c r="Y18" s="1912"/>
      <c r="Z18" s="1912"/>
      <c r="AA18" s="1912"/>
      <c r="AB18" s="1912"/>
      <c r="AC18" s="1912"/>
    </row>
    <row r="19" spans="1:29" s="61" customFormat="1" x14ac:dyDescent="0.2">
      <c r="A19" s="161"/>
      <c r="B19" s="170"/>
      <c r="C19" s="170"/>
      <c r="D19" s="259"/>
      <c r="E19" s="170"/>
      <c r="F19" s="170"/>
      <c r="G19" s="239"/>
      <c r="H19" s="239"/>
      <c r="I19" s="239"/>
      <c r="J19" s="170"/>
      <c r="K19" s="258"/>
      <c r="L19" s="170"/>
      <c r="M19" s="170"/>
      <c r="N19" s="170"/>
      <c r="O19" s="170"/>
      <c r="P19" s="170"/>
      <c r="Q19" s="170"/>
      <c r="R19" s="170"/>
      <c r="S19" s="258"/>
      <c r="T19" s="170"/>
      <c r="U19" s="259"/>
      <c r="V19" s="258"/>
      <c r="W19" s="170"/>
      <c r="X19" s="258"/>
      <c r="Y19" s="258"/>
      <c r="Z19" s="258"/>
      <c r="AA19" s="258"/>
      <c r="AB19" s="170"/>
      <c r="AC19" s="170"/>
    </row>
    <row r="20" spans="1:29" s="61" customFormat="1" ht="15.75" thickBot="1" x14ac:dyDescent="0.25">
      <c r="A20" s="2043"/>
      <c r="B20" s="1870"/>
      <c r="C20" s="1870"/>
      <c r="D20" s="1829"/>
      <c r="E20" s="1870"/>
      <c r="F20" s="1870"/>
      <c r="G20" s="1826"/>
      <c r="H20" s="1826"/>
      <c r="I20" s="1826"/>
      <c r="J20" s="1870"/>
      <c r="K20" s="263"/>
      <c r="L20" s="1870"/>
      <c r="M20" s="1870"/>
      <c r="N20" s="1870"/>
      <c r="O20" s="1870"/>
      <c r="P20" s="1870"/>
      <c r="Q20" s="1870"/>
      <c r="R20" s="1870"/>
      <c r="S20" s="1827"/>
      <c r="T20" s="1828"/>
      <c r="U20" s="1829"/>
      <c r="V20" s="263"/>
      <c r="W20" s="1870"/>
      <c r="X20" s="263"/>
      <c r="Y20" s="263"/>
      <c r="Z20" s="263"/>
      <c r="AA20" s="1829"/>
      <c r="AB20" s="1912"/>
      <c r="AC20" s="244"/>
    </row>
    <row r="21" spans="1:29" s="61" customFormat="1" ht="15.75" thickTop="1" x14ac:dyDescent="0.2">
      <c r="A21" s="174" t="s">
        <v>144</v>
      </c>
      <c r="B21" s="347"/>
      <c r="C21" s="347"/>
      <c r="D21" s="348"/>
      <c r="E21" s="347"/>
      <c r="F21" s="347"/>
      <c r="G21" s="347"/>
      <c r="H21" s="347"/>
      <c r="I21" s="347"/>
      <c r="J21" s="347"/>
      <c r="K21" s="352"/>
      <c r="L21" s="347"/>
      <c r="M21" s="347"/>
      <c r="N21" s="347"/>
      <c r="O21" s="347"/>
      <c r="P21" s="347"/>
      <c r="Q21" s="347"/>
      <c r="R21" s="347"/>
      <c r="S21" s="1796"/>
      <c r="T21" s="373"/>
      <c r="U21" s="348"/>
      <c r="V21" s="347"/>
      <c r="W21" s="347"/>
      <c r="X21" s="347"/>
      <c r="Y21" s="347"/>
      <c r="Z21" s="347"/>
      <c r="AA21" s="348"/>
      <c r="AB21" s="170"/>
      <c r="AC21" s="244"/>
    </row>
    <row r="22" spans="1:29" s="61" customFormat="1" x14ac:dyDescent="0.2">
      <c r="A22" s="177"/>
      <c r="B22" s="170"/>
      <c r="C22" s="170"/>
      <c r="D22" s="244"/>
      <c r="E22" s="170"/>
      <c r="F22" s="170"/>
      <c r="G22" s="170"/>
      <c r="H22" s="170"/>
      <c r="I22" s="170"/>
      <c r="J22" s="170"/>
      <c r="K22" s="258"/>
      <c r="L22" s="170"/>
      <c r="M22" s="170"/>
      <c r="N22" s="170"/>
      <c r="O22" s="170"/>
      <c r="P22" s="170"/>
      <c r="Q22" s="170"/>
      <c r="R22" s="170"/>
      <c r="S22" s="258"/>
      <c r="T22" s="170"/>
      <c r="U22" s="244"/>
      <c r="V22" s="170"/>
      <c r="W22" s="170"/>
      <c r="X22" s="170"/>
      <c r="Y22" s="170"/>
      <c r="Z22" s="170"/>
      <c r="AA22" s="244"/>
      <c r="AB22" s="170"/>
      <c r="AC22" s="244"/>
    </row>
    <row r="23" spans="1:29" s="375" customFormat="1" x14ac:dyDescent="0.2">
      <c r="A23" s="2272" t="s">
        <v>145</v>
      </c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</row>
    <row r="27" spans="1:29" s="19" customFormat="1" x14ac:dyDescent="0.25">
      <c r="A27" s="3336"/>
      <c r="B27" s="3336"/>
      <c r="C27" s="3336"/>
      <c r="D27" s="3336"/>
      <c r="E27" s="3336"/>
      <c r="F27" s="3336"/>
      <c r="I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</row>
    <row r="28" spans="1:29" s="19" customFormat="1" x14ac:dyDescent="0.25">
      <c r="A28" s="431" t="s">
        <v>1495</v>
      </c>
      <c r="B28" s="344"/>
      <c r="H28" s="2888" t="s">
        <v>147</v>
      </c>
      <c r="I28" s="2958"/>
      <c r="J28" s="79" t="s">
        <v>148</v>
      </c>
      <c r="K28" s="80"/>
      <c r="L28" s="81"/>
      <c r="M28" s="371"/>
      <c r="N28" s="371"/>
      <c r="O28" s="371"/>
      <c r="P28" s="371"/>
      <c r="Q28" s="371"/>
      <c r="R28" s="371"/>
      <c r="S28" s="371"/>
      <c r="T28" s="371"/>
      <c r="U28" s="371"/>
      <c r="V28" s="66"/>
      <c r="W28" s="66"/>
    </row>
    <row r="29" spans="1:29" s="19" customFormat="1" ht="45" x14ac:dyDescent="0.25">
      <c r="A29" s="1082" t="s">
        <v>2653</v>
      </c>
      <c r="B29" s="67"/>
      <c r="C29" s="2915" t="s">
        <v>149</v>
      </c>
      <c r="D29" s="2916"/>
      <c r="E29" s="2916"/>
      <c r="F29" s="2916"/>
      <c r="G29" s="2917"/>
      <c r="H29" s="2959"/>
      <c r="I29" s="2960"/>
      <c r="J29" s="432" t="s">
        <v>150</v>
      </c>
      <c r="K29" s="2916" t="s">
        <v>151</v>
      </c>
      <c r="L29" s="2917"/>
      <c r="M29" s="3257" t="s">
        <v>152</v>
      </c>
      <c r="N29" s="3265"/>
      <c r="O29" s="3257" t="s">
        <v>84</v>
      </c>
      <c r="P29" s="3258"/>
      <c r="Q29" s="3258"/>
      <c r="R29" s="3258"/>
      <c r="S29" s="1920"/>
      <c r="T29" s="1919" t="s">
        <v>85</v>
      </c>
      <c r="U29" s="1921"/>
      <c r="V29" s="1890"/>
      <c r="W29" s="1903"/>
    </row>
    <row r="30" spans="1:29" s="19" customFormat="1" ht="61.5" customHeight="1" thickBot="1" x14ac:dyDescent="0.3">
      <c r="A30" s="433" t="s">
        <v>512</v>
      </c>
      <c r="B30" s="434" t="s">
        <v>153</v>
      </c>
      <c r="C30" s="434" t="s">
        <v>154</v>
      </c>
      <c r="D30" s="434" t="s">
        <v>155</v>
      </c>
      <c r="E30" s="434" t="s">
        <v>156</v>
      </c>
      <c r="F30" s="434" t="s">
        <v>157</v>
      </c>
      <c r="G30" s="435" t="s">
        <v>158</v>
      </c>
      <c r="H30" s="436" t="s">
        <v>92</v>
      </c>
      <c r="I30" s="437" t="s">
        <v>93</v>
      </c>
      <c r="J30" s="434" t="s">
        <v>159</v>
      </c>
      <c r="K30" s="434" t="s">
        <v>160</v>
      </c>
      <c r="L30" s="434" t="s">
        <v>161</v>
      </c>
      <c r="M30" s="434" t="s">
        <v>162</v>
      </c>
      <c r="N30" s="436" t="s">
        <v>163</v>
      </c>
      <c r="O30" s="436" t="s">
        <v>164</v>
      </c>
      <c r="P30" s="436" t="s">
        <v>104</v>
      </c>
      <c r="Q30" s="436" t="s">
        <v>165</v>
      </c>
      <c r="R30" s="438" t="s">
        <v>166</v>
      </c>
      <c r="S30" s="1921" t="s">
        <v>167</v>
      </c>
      <c r="T30" s="432" t="s">
        <v>168</v>
      </c>
      <c r="U30" s="432" t="s">
        <v>169</v>
      </c>
      <c r="V30" s="432" t="s">
        <v>112</v>
      </c>
      <c r="W30" s="432" t="s">
        <v>113</v>
      </c>
    </row>
    <row r="31" spans="1:29" s="19" customFormat="1" ht="15.75" thickTop="1" x14ac:dyDescent="0.25">
      <c r="A31" s="2918" t="s">
        <v>114</v>
      </c>
      <c r="B31" s="355"/>
      <c r="C31" s="354"/>
      <c r="D31" s="354"/>
      <c r="E31" s="355"/>
      <c r="F31" s="355" t="s">
        <v>170</v>
      </c>
      <c r="G31" s="355"/>
      <c r="H31" s="355" t="s">
        <v>171</v>
      </c>
      <c r="I31" s="1860" t="s">
        <v>116</v>
      </c>
      <c r="J31" s="355" t="s">
        <v>117</v>
      </c>
      <c r="K31" s="440" t="s">
        <v>172</v>
      </c>
      <c r="L31" s="440" t="s">
        <v>173</v>
      </c>
      <c r="M31" s="1899" t="s">
        <v>117</v>
      </c>
      <c r="N31" s="1899" t="s">
        <v>116</v>
      </c>
      <c r="O31" s="356"/>
      <c r="P31" s="1899" t="s">
        <v>117</v>
      </c>
      <c r="Q31" s="1899" t="s">
        <v>116</v>
      </c>
      <c r="R31" s="1899" t="s">
        <v>117</v>
      </c>
      <c r="S31" s="1899" t="s">
        <v>171</v>
      </c>
      <c r="T31" s="1899" t="s">
        <v>174</v>
      </c>
      <c r="U31" s="1899" t="s">
        <v>117</v>
      </c>
      <c r="V31" s="1899"/>
      <c r="W31" s="1899"/>
    </row>
    <row r="32" spans="1:29" s="19" customFormat="1" x14ac:dyDescent="0.25">
      <c r="A32" s="2919"/>
      <c r="B32" s="353"/>
      <c r="C32" s="357"/>
      <c r="D32" s="357"/>
      <c r="E32" s="353"/>
      <c r="F32" s="355" t="s">
        <v>175</v>
      </c>
      <c r="G32" s="353"/>
      <c r="H32" s="355"/>
      <c r="I32" s="1861"/>
      <c r="J32" s="353"/>
      <c r="K32" s="353"/>
      <c r="L32" s="353"/>
      <c r="M32" s="1861"/>
      <c r="N32" s="1861"/>
      <c r="O32" s="220"/>
      <c r="P32" s="1861"/>
      <c r="Q32" s="1861"/>
      <c r="R32" s="1861"/>
      <c r="S32" s="1860"/>
      <c r="T32" s="1860"/>
      <c r="U32" s="1860"/>
      <c r="V32" s="1860"/>
      <c r="W32" s="1860"/>
    </row>
    <row r="33" spans="1:23" s="19" customFormat="1" ht="15.75" thickBot="1" x14ac:dyDescent="0.3">
      <c r="A33" s="441" t="s">
        <v>121</v>
      </c>
      <c r="B33" s="404"/>
      <c r="C33" s="442"/>
      <c r="D33" s="442"/>
      <c r="E33" s="404"/>
      <c r="F33" s="404"/>
      <c r="G33" s="404"/>
      <c r="H33" s="404"/>
      <c r="I33" s="429"/>
      <c r="J33" s="443"/>
      <c r="K33" s="443"/>
      <c r="L33" s="404"/>
      <c r="M33" s="429"/>
      <c r="N33" s="429"/>
      <c r="O33" s="1067"/>
      <c r="P33" s="429"/>
      <c r="Q33" s="429"/>
      <c r="R33" s="429"/>
      <c r="S33" s="429"/>
      <c r="T33" s="429"/>
      <c r="U33" s="429"/>
      <c r="V33" s="429"/>
      <c r="W33" s="429"/>
    </row>
    <row r="34" spans="1:23" s="19" customFormat="1" ht="30" x14ac:dyDescent="0.25">
      <c r="A34" s="2910" t="s">
        <v>2654</v>
      </c>
      <c r="B34" s="353"/>
      <c r="C34" s="353" t="s">
        <v>1026</v>
      </c>
      <c r="D34" s="354">
        <v>15000000</v>
      </c>
      <c r="E34" s="355" t="s">
        <v>2359</v>
      </c>
      <c r="F34" s="355" t="s">
        <v>179</v>
      </c>
      <c r="G34" s="355" t="s">
        <v>124</v>
      </c>
      <c r="H34" s="1860" t="s">
        <v>2655</v>
      </c>
      <c r="I34" s="1860" t="s">
        <v>2362</v>
      </c>
      <c r="J34" s="1860"/>
      <c r="K34" s="355" t="s">
        <v>2381</v>
      </c>
      <c r="L34" s="355" t="s">
        <v>2524</v>
      </c>
      <c r="M34" s="1860" t="s">
        <v>2449</v>
      </c>
      <c r="N34" s="1860" t="s">
        <v>2656</v>
      </c>
      <c r="O34" s="356">
        <v>15000000</v>
      </c>
      <c r="P34" s="1860" t="s">
        <v>179</v>
      </c>
      <c r="Q34" s="1860" t="s">
        <v>2625</v>
      </c>
      <c r="R34" s="1860" t="s">
        <v>2657</v>
      </c>
      <c r="S34" s="1860" t="s">
        <v>179</v>
      </c>
      <c r="T34" s="1860" t="s">
        <v>2658</v>
      </c>
      <c r="U34" s="1860" t="s">
        <v>2659</v>
      </c>
      <c r="V34" s="1860" t="s">
        <v>2562</v>
      </c>
      <c r="W34" s="1860" t="s">
        <v>2563</v>
      </c>
    </row>
    <row r="35" spans="1:23" s="19" customFormat="1" ht="26.25" customHeight="1" x14ac:dyDescent="0.25">
      <c r="A35" s="2814"/>
      <c r="B35" s="353"/>
      <c r="C35" s="353"/>
      <c r="D35" s="357"/>
      <c r="E35" s="353"/>
      <c r="F35" s="355"/>
      <c r="G35" s="353"/>
      <c r="H35" s="355"/>
      <c r="I35" s="1861"/>
      <c r="J35" s="353"/>
      <c r="K35" s="353"/>
      <c r="L35" s="353"/>
      <c r="M35" s="1861"/>
      <c r="N35" s="1861"/>
      <c r="O35" s="220"/>
      <c r="P35" s="1861"/>
      <c r="Q35" s="1861"/>
      <c r="R35" s="1861"/>
      <c r="S35" s="1861"/>
      <c r="T35" s="1861"/>
      <c r="U35" s="1861"/>
      <c r="V35" s="1861"/>
      <c r="W35" s="1861"/>
    </row>
    <row r="36" spans="1:23" s="19" customFormat="1" x14ac:dyDescent="0.25">
      <c r="A36" s="226"/>
      <c r="B36" s="226"/>
      <c r="C36" s="226"/>
      <c r="D36" s="358"/>
      <c r="E36" s="226"/>
      <c r="F36" s="226"/>
      <c r="G36" s="226"/>
      <c r="H36" s="226"/>
      <c r="I36" s="1862"/>
      <c r="J36" s="79"/>
      <c r="K36" s="79"/>
      <c r="L36" s="226"/>
      <c r="M36" s="1862"/>
      <c r="N36" s="1862"/>
      <c r="O36" s="1723"/>
      <c r="P36" s="1862"/>
      <c r="Q36" s="1862"/>
      <c r="R36" s="1862"/>
      <c r="S36" s="1862"/>
      <c r="T36" s="1862"/>
      <c r="U36" s="1862"/>
      <c r="V36" s="1862"/>
      <c r="W36" s="1862"/>
    </row>
    <row r="37" spans="1:23" s="19" customFormat="1" ht="30" x14ac:dyDescent="0.25">
      <c r="A37" s="2813" t="s">
        <v>2660</v>
      </c>
      <c r="B37" s="353"/>
      <c r="C37" s="353" t="s">
        <v>1039</v>
      </c>
      <c r="D37" s="357">
        <v>10000000</v>
      </c>
      <c r="E37" s="355" t="s">
        <v>2359</v>
      </c>
      <c r="F37" s="355" t="s">
        <v>179</v>
      </c>
      <c r="G37" s="353" t="s">
        <v>124</v>
      </c>
      <c r="H37" s="1860" t="s">
        <v>2655</v>
      </c>
      <c r="I37" s="1860" t="s">
        <v>2362</v>
      </c>
      <c r="J37" s="1860"/>
      <c r="K37" s="355" t="s">
        <v>2381</v>
      </c>
      <c r="L37" s="355" t="s">
        <v>2524</v>
      </c>
      <c r="M37" s="1860" t="s">
        <v>2449</v>
      </c>
      <c r="N37" s="1860" t="s">
        <v>2656</v>
      </c>
      <c r="O37" s="220">
        <v>10000000</v>
      </c>
      <c r="P37" s="1860" t="s">
        <v>179</v>
      </c>
      <c r="Q37" s="1860" t="s">
        <v>2625</v>
      </c>
      <c r="R37" s="1860" t="s">
        <v>2657</v>
      </c>
      <c r="S37" s="1860" t="s">
        <v>179</v>
      </c>
      <c r="T37" s="1860" t="s">
        <v>2658</v>
      </c>
      <c r="U37" s="1860" t="s">
        <v>2659</v>
      </c>
      <c r="V37" s="1860" t="s">
        <v>2562</v>
      </c>
      <c r="W37" s="1860" t="s">
        <v>2563</v>
      </c>
    </row>
    <row r="38" spans="1:23" s="19" customFormat="1" ht="24.75" customHeight="1" x14ac:dyDescent="0.25">
      <c r="A38" s="2814"/>
      <c r="B38" s="353"/>
      <c r="C38" s="353"/>
      <c r="D38" s="357"/>
      <c r="E38" s="353"/>
      <c r="F38" s="355"/>
      <c r="G38" s="353"/>
      <c r="H38" s="355"/>
      <c r="I38" s="1861"/>
      <c r="J38" s="353"/>
      <c r="K38" s="353"/>
      <c r="L38" s="353"/>
      <c r="M38" s="1861"/>
      <c r="N38" s="1861"/>
      <c r="O38" s="220"/>
      <c r="P38" s="1861"/>
      <c r="Q38" s="1861"/>
      <c r="R38" s="1861"/>
      <c r="S38" s="1861"/>
      <c r="T38" s="1861"/>
      <c r="U38" s="1861"/>
      <c r="V38" s="1861"/>
      <c r="W38" s="1861"/>
    </row>
    <row r="39" spans="1:23" s="19" customFormat="1" x14ac:dyDescent="0.25">
      <c r="A39" s="226"/>
      <c r="B39" s="226"/>
      <c r="C39" s="226"/>
      <c r="D39" s="358"/>
      <c r="E39" s="226"/>
      <c r="F39" s="226"/>
      <c r="G39" s="226"/>
      <c r="H39" s="226"/>
      <c r="I39" s="1862"/>
      <c r="J39" s="79"/>
      <c r="K39" s="79"/>
      <c r="L39" s="226"/>
      <c r="M39" s="1862"/>
      <c r="N39" s="1862"/>
      <c r="O39" s="1723"/>
      <c r="P39" s="1862"/>
      <c r="Q39" s="1862"/>
      <c r="R39" s="1862"/>
      <c r="S39" s="1862"/>
      <c r="T39" s="1862"/>
      <c r="U39" s="1862"/>
      <c r="V39" s="1862"/>
      <c r="W39" s="1862"/>
    </row>
    <row r="40" spans="1:23" s="19" customFormat="1" ht="30" x14ac:dyDescent="0.25">
      <c r="A40" s="2813" t="s">
        <v>2661</v>
      </c>
      <c r="B40" s="353"/>
      <c r="C40" s="353" t="s">
        <v>1042</v>
      </c>
      <c r="D40" s="357">
        <v>5549396</v>
      </c>
      <c r="E40" s="355" t="s">
        <v>2359</v>
      </c>
      <c r="F40" s="355" t="s">
        <v>179</v>
      </c>
      <c r="G40" s="353" t="s">
        <v>124</v>
      </c>
      <c r="H40" s="1860" t="s">
        <v>2655</v>
      </c>
      <c r="I40" s="1860" t="s">
        <v>2362</v>
      </c>
      <c r="J40" s="1860"/>
      <c r="K40" s="355" t="s">
        <v>2381</v>
      </c>
      <c r="L40" s="355" t="s">
        <v>2524</v>
      </c>
      <c r="M40" s="1860" t="s">
        <v>2449</v>
      </c>
      <c r="N40" s="1860" t="s">
        <v>2656</v>
      </c>
      <c r="O40" s="220">
        <v>5549396</v>
      </c>
      <c r="P40" s="1860" t="s">
        <v>179</v>
      </c>
      <c r="Q40" s="1860" t="s">
        <v>2625</v>
      </c>
      <c r="R40" s="1860" t="s">
        <v>2657</v>
      </c>
      <c r="S40" s="1860" t="s">
        <v>179</v>
      </c>
      <c r="T40" s="1860" t="s">
        <v>2658</v>
      </c>
      <c r="U40" s="1860" t="s">
        <v>2659</v>
      </c>
      <c r="V40" s="1860" t="s">
        <v>2562</v>
      </c>
      <c r="W40" s="1860" t="s">
        <v>2563</v>
      </c>
    </row>
    <row r="41" spans="1:23" s="19" customFormat="1" x14ac:dyDescent="0.25">
      <c r="A41" s="2814"/>
      <c r="B41" s="353"/>
      <c r="C41" s="353"/>
      <c r="D41" s="357"/>
      <c r="E41" s="353"/>
      <c r="F41" s="355"/>
      <c r="G41" s="353"/>
      <c r="H41" s="355"/>
      <c r="I41" s="1861"/>
      <c r="J41" s="353"/>
      <c r="K41" s="353"/>
      <c r="L41" s="353"/>
      <c r="M41" s="1861"/>
      <c r="N41" s="1861"/>
      <c r="O41" s="220"/>
      <c r="P41" s="1861"/>
      <c r="Q41" s="1861"/>
      <c r="R41" s="1861"/>
      <c r="S41" s="1861"/>
      <c r="T41" s="1861"/>
      <c r="U41" s="1861"/>
      <c r="V41" s="1861"/>
      <c r="W41" s="1861"/>
    </row>
    <row r="42" spans="1:23" s="19" customFormat="1" x14ac:dyDescent="0.25">
      <c r="A42" s="226"/>
      <c r="B42" s="226"/>
      <c r="C42" s="226"/>
      <c r="D42" s="358"/>
      <c r="E42" s="226"/>
      <c r="F42" s="226"/>
      <c r="G42" s="226"/>
      <c r="H42" s="226"/>
      <c r="I42" s="1862"/>
      <c r="J42" s="79"/>
      <c r="K42" s="79"/>
      <c r="L42" s="226"/>
      <c r="M42" s="1862"/>
      <c r="N42" s="1862"/>
      <c r="O42" s="1723"/>
      <c r="P42" s="1862"/>
      <c r="Q42" s="1862"/>
      <c r="R42" s="1862"/>
      <c r="S42" s="1862"/>
      <c r="T42" s="1862"/>
      <c r="U42" s="1862"/>
      <c r="V42" s="1862"/>
      <c r="W42" s="1862"/>
    </row>
    <row r="43" spans="1:23" s="19" customFormat="1" ht="30" x14ac:dyDescent="0.25">
      <c r="A43" s="2813" t="s">
        <v>2662</v>
      </c>
      <c r="B43" s="353"/>
      <c r="C43" s="353" t="s">
        <v>1046</v>
      </c>
      <c r="D43" s="357">
        <v>10000000</v>
      </c>
      <c r="E43" s="355" t="s">
        <v>2359</v>
      </c>
      <c r="F43" s="355" t="s">
        <v>179</v>
      </c>
      <c r="G43" s="353" t="s">
        <v>124</v>
      </c>
      <c r="H43" s="1860" t="s">
        <v>2655</v>
      </c>
      <c r="I43" s="1860" t="s">
        <v>2362</v>
      </c>
      <c r="J43" s="1860"/>
      <c r="K43" s="355" t="s">
        <v>2381</v>
      </c>
      <c r="L43" s="355" t="s">
        <v>2524</v>
      </c>
      <c r="M43" s="1860" t="s">
        <v>2449</v>
      </c>
      <c r="N43" s="1860" t="s">
        <v>2656</v>
      </c>
      <c r="O43" s="220">
        <v>10000000</v>
      </c>
      <c r="P43" s="1860" t="s">
        <v>179</v>
      </c>
      <c r="Q43" s="1860" t="s">
        <v>2625</v>
      </c>
      <c r="R43" s="1860" t="s">
        <v>2657</v>
      </c>
      <c r="S43" s="1860" t="s">
        <v>179</v>
      </c>
      <c r="T43" s="1860" t="s">
        <v>2658</v>
      </c>
      <c r="U43" s="1860" t="s">
        <v>2659</v>
      </c>
      <c r="V43" s="1860" t="s">
        <v>2562</v>
      </c>
      <c r="W43" s="1860" t="s">
        <v>2563</v>
      </c>
    </row>
    <row r="44" spans="1:23" s="19" customFormat="1" ht="21.75" customHeight="1" x14ac:dyDescent="0.25">
      <c r="A44" s="2814"/>
      <c r="B44" s="353"/>
      <c r="C44" s="353"/>
      <c r="D44" s="357"/>
      <c r="E44" s="353"/>
      <c r="F44" s="355"/>
      <c r="G44" s="353"/>
      <c r="H44" s="355"/>
      <c r="I44" s="1861"/>
      <c r="J44" s="353"/>
      <c r="K44" s="353"/>
      <c r="L44" s="353"/>
      <c r="M44" s="1861"/>
      <c r="N44" s="1861"/>
      <c r="O44" s="220"/>
      <c r="P44" s="1861"/>
      <c r="Q44" s="1861"/>
      <c r="R44" s="1861"/>
      <c r="S44" s="1861"/>
      <c r="T44" s="1861"/>
      <c r="U44" s="1861"/>
      <c r="V44" s="1861"/>
      <c r="W44" s="1861"/>
    </row>
    <row r="45" spans="1:23" s="19" customFormat="1" x14ac:dyDescent="0.25">
      <c r="A45" s="226"/>
      <c r="B45" s="226"/>
      <c r="C45" s="226"/>
      <c r="D45" s="358"/>
      <c r="E45" s="226"/>
      <c r="F45" s="226"/>
      <c r="G45" s="226"/>
      <c r="H45" s="226"/>
      <c r="I45" s="1862"/>
      <c r="J45" s="79"/>
      <c r="K45" s="79"/>
      <c r="L45" s="226"/>
      <c r="M45" s="1862"/>
      <c r="N45" s="1862"/>
      <c r="O45" s="1723"/>
      <c r="P45" s="1862"/>
      <c r="Q45" s="1862"/>
      <c r="R45" s="1862"/>
      <c r="S45" s="1862"/>
      <c r="T45" s="1862"/>
      <c r="U45" s="1862"/>
      <c r="V45" s="1862"/>
      <c r="W45" s="1862"/>
    </row>
    <row r="46" spans="1:23" s="19" customFormat="1" ht="30" x14ac:dyDescent="0.25">
      <c r="A46" s="2813" t="s">
        <v>2663</v>
      </c>
      <c r="B46" s="353"/>
      <c r="C46" s="353" t="s">
        <v>1049</v>
      </c>
      <c r="D46" s="357">
        <v>35000000</v>
      </c>
      <c r="E46" s="355"/>
      <c r="F46" s="355" t="s">
        <v>179</v>
      </c>
      <c r="G46" s="355" t="s">
        <v>124</v>
      </c>
      <c r="H46" s="1860" t="s">
        <v>2655</v>
      </c>
      <c r="I46" s="1860" t="s">
        <v>2362</v>
      </c>
      <c r="J46" s="1860"/>
      <c r="K46" s="355" t="s">
        <v>2381</v>
      </c>
      <c r="L46" s="355" t="s">
        <v>2524</v>
      </c>
      <c r="M46" s="1860" t="s">
        <v>2449</v>
      </c>
      <c r="N46" s="1860" t="s">
        <v>2656</v>
      </c>
      <c r="O46" s="356">
        <v>35000000</v>
      </c>
      <c r="P46" s="1860" t="s">
        <v>179</v>
      </c>
      <c r="Q46" s="1860" t="s">
        <v>2625</v>
      </c>
      <c r="R46" s="1860" t="s">
        <v>2657</v>
      </c>
      <c r="S46" s="1860" t="s">
        <v>179</v>
      </c>
      <c r="T46" s="1860" t="s">
        <v>2658</v>
      </c>
      <c r="U46" s="1860" t="s">
        <v>2659</v>
      </c>
      <c r="V46" s="1860" t="s">
        <v>2562</v>
      </c>
      <c r="W46" s="1860" t="s">
        <v>2563</v>
      </c>
    </row>
    <row r="47" spans="1:23" s="19" customFormat="1" ht="23.25" customHeight="1" x14ac:dyDescent="0.25">
      <c r="A47" s="2814"/>
      <c r="B47" s="353"/>
      <c r="C47" s="353"/>
      <c r="D47" s="357"/>
      <c r="E47" s="353"/>
      <c r="F47" s="355"/>
      <c r="G47" s="353"/>
      <c r="H47" s="355"/>
      <c r="I47" s="1861"/>
      <c r="J47" s="353"/>
      <c r="K47" s="353"/>
      <c r="L47" s="353"/>
      <c r="M47" s="1861"/>
      <c r="N47" s="1861"/>
      <c r="O47" s="220"/>
      <c r="P47" s="1861"/>
      <c r="Q47" s="1861"/>
      <c r="R47" s="1861"/>
      <c r="S47" s="1861"/>
      <c r="T47" s="1861"/>
      <c r="U47" s="1861"/>
      <c r="V47" s="1861"/>
      <c r="W47" s="1861"/>
    </row>
    <row r="48" spans="1:23" s="19" customFormat="1" x14ac:dyDescent="0.25">
      <c r="A48" s="226"/>
      <c r="B48" s="226"/>
      <c r="C48" s="226"/>
      <c r="D48" s="358"/>
      <c r="E48" s="226"/>
      <c r="F48" s="226"/>
      <c r="G48" s="226"/>
      <c r="H48" s="226"/>
      <c r="I48" s="1862"/>
      <c r="J48" s="79"/>
      <c r="K48" s="79"/>
      <c r="L48" s="226"/>
      <c r="M48" s="1862"/>
      <c r="N48" s="1862"/>
      <c r="O48" s="1723"/>
      <c r="P48" s="1862"/>
      <c r="Q48" s="1862"/>
      <c r="R48" s="1862"/>
      <c r="S48" s="1862"/>
      <c r="T48" s="1862"/>
      <c r="U48" s="1862"/>
      <c r="V48" s="1862"/>
      <c r="W48" s="1862"/>
    </row>
    <row r="49" spans="1:26" s="19" customFormat="1" ht="30" x14ac:dyDescent="0.25">
      <c r="A49" s="2813" t="s">
        <v>2664</v>
      </c>
      <c r="B49" s="353"/>
      <c r="C49" s="353"/>
      <c r="D49" s="357">
        <v>5000000</v>
      </c>
      <c r="E49" s="353"/>
      <c r="F49" s="355" t="s">
        <v>179</v>
      </c>
      <c r="G49" s="353" t="s">
        <v>124</v>
      </c>
      <c r="H49" s="1860" t="s">
        <v>2655</v>
      </c>
      <c r="I49" s="1860" t="s">
        <v>2362</v>
      </c>
      <c r="J49" s="1860"/>
      <c r="K49" s="355" t="s">
        <v>2381</v>
      </c>
      <c r="L49" s="355" t="s">
        <v>2524</v>
      </c>
      <c r="M49" s="1860" t="s">
        <v>2449</v>
      </c>
      <c r="N49" s="1860" t="s">
        <v>2656</v>
      </c>
      <c r="O49" s="220">
        <v>5000000</v>
      </c>
      <c r="P49" s="1860" t="s">
        <v>179</v>
      </c>
      <c r="Q49" s="1860" t="s">
        <v>2625</v>
      </c>
      <c r="R49" s="1860" t="s">
        <v>2657</v>
      </c>
      <c r="S49" s="1860" t="s">
        <v>179</v>
      </c>
      <c r="T49" s="1860" t="s">
        <v>2658</v>
      </c>
      <c r="U49" s="1860" t="s">
        <v>2659</v>
      </c>
      <c r="V49" s="1860" t="s">
        <v>2562</v>
      </c>
      <c r="W49" s="1860" t="s">
        <v>2563</v>
      </c>
    </row>
    <row r="50" spans="1:26" s="19" customFormat="1" x14ac:dyDescent="0.25">
      <c r="A50" s="2814"/>
      <c r="B50" s="353"/>
      <c r="C50" s="353"/>
      <c r="D50" s="357"/>
      <c r="E50" s="353"/>
      <c r="F50" s="355"/>
      <c r="G50" s="353"/>
      <c r="H50" s="355"/>
      <c r="I50" s="1861"/>
      <c r="J50" s="353"/>
      <c r="K50" s="353"/>
      <c r="L50" s="353"/>
      <c r="M50" s="1861"/>
      <c r="N50" s="1861"/>
      <c r="O50" s="220"/>
      <c r="P50" s="1861"/>
      <c r="Q50" s="1861"/>
      <c r="R50" s="1861"/>
      <c r="S50" s="1861"/>
      <c r="T50" s="1861"/>
      <c r="U50" s="1861"/>
      <c r="V50" s="1861"/>
      <c r="W50" s="1861"/>
    </row>
    <row r="51" spans="1:26" s="19" customFormat="1" ht="15.75" thickBot="1" x14ac:dyDescent="0.3">
      <c r="A51" s="2043"/>
      <c r="B51" s="360"/>
      <c r="C51" s="360"/>
      <c r="D51" s="361"/>
      <c r="E51" s="362"/>
      <c r="F51" s="355"/>
      <c r="G51" s="360"/>
      <c r="H51" s="355"/>
      <c r="I51" s="1859"/>
      <c r="J51" s="360"/>
      <c r="K51" s="360"/>
      <c r="L51" s="360"/>
      <c r="M51" s="1859"/>
      <c r="N51" s="1859"/>
      <c r="O51" s="2273"/>
      <c r="P51" s="1859"/>
      <c r="Q51" s="1859"/>
      <c r="R51" s="1859"/>
      <c r="S51" s="363"/>
      <c r="T51" s="363"/>
      <c r="U51" s="363"/>
      <c r="V51" s="363"/>
      <c r="W51" s="363"/>
    </row>
    <row r="52" spans="1:26" s="19" customFormat="1" ht="15.75" thickTop="1" x14ac:dyDescent="0.25">
      <c r="A52" s="364" t="s">
        <v>144</v>
      </c>
      <c r="B52" s="365"/>
      <c r="C52" s="365"/>
      <c r="D52" s="366"/>
      <c r="E52" s="367"/>
      <c r="F52" s="368"/>
      <c r="G52" s="365"/>
      <c r="H52" s="368"/>
      <c r="I52" s="369"/>
      <c r="J52" s="365"/>
      <c r="K52" s="365"/>
      <c r="L52" s="365"/>
      <c r="M52" s="369"/>
      <c r="N52" s="369"/>
      <c r="O52" s="2274"/>
      <c r="P52" s="369"/>
      <c r="Q52" s="369"/>
      <c r="R52" s="369"/>
      <c r="S52" s="1858"/>
      <c r="T52" s="1858"/>
      <c r="U52" s="1858"/>
      <c r="V52" s="1858"/>
      <c r="W52" s="1858"/>
      <c r="X52" s="18"/>
    </row>
    <row r="53" spans="1:26" s="19" customFormat="1" x14ac:dyDescent="0.25">
      <c r="A53" s="226"/>
      <c r="B53" s="226"/>
      <c r="C53" s="357"/>
      <c r="D53" s="357"/>
      <c r="E53" s="226"/>
      <c r="F53" s="1909"/>
      <c r="G53" s="226"/>
      <c r="H53" s="1909"/>
      <c r="I53" s="1862"/>
      <c r="J53" s="226"/>
      <c r="K53" s="226"/>
      <c r="L53" s="226"/>
      <c r="M53" s="1862"/>
      <c r="N53" s="1862"/>
      <c r="O53" s="220"/>
      <c r="P53" s="1862"/>
      <c r="Q53" s="1862"/>
      <c r="R53" s="1862"/>
      <c r="S53" s="1862"/>
      <c r="T53" s="1862"/>
      <c r="U53" s="1862"/>
      <c r="V53" s="1862"/>
      <c r="W53" s="1862"/>
    </row>
    <row r="54" spans="1:26" s="19" customFormat="1" x14ac:dyDescent="0.25">
      <c r="A54" s="370" t="s">
        <v>145</v>
      </c>
      <c r="I54" s="371"/>
      <c r="M54" s="371"/>
      <c r="N54" s="371"/>
      <c r="O54" s="371"/>
      <c r="P54" s="371"/>
      <c r="Q54" s="371"/>
      <c r="R54" s="66"/>
      <c r="S54" s="66"/>
      <c r="T54" s="371"/>
      <c r="U54" s="371"/>
      <c r="V54" s="371"/>
      <c r="W54" s="371"/>
    </row>
    <row r="58" spans="1:26" s="62" customFormat="1" x14ac:dyDescent="0.2">
      <c r="A58" s="2850"/>
      <c r="B58" s="2850"/>
      <c r="C58" s="2850"/>
      <c r="D58" s="2850"/>
      <c r="E58" s="2850"/>
      <c r="F58" s="2850"/>
      <c r="G58" s="2850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1068"/>
      <c r="X58" s="252"/>
      <c r="Y58" s="252"/>
      <c r="Z58" s="252"/>
    </row>
    <row r="59" spans="1:26" s="62" customFormat="1" x14ac:dyDescent="0.2">
      <c r="A59" s="3062" t="s">
        <v>656</v>
      </c>
      <c r="B59" s="3062"/>
      <c r="C59" s="3062"/>
      <c r="D59" s="3062"/>
      <c r="E59" s="3062"/>
      <c r="F59" s="3062"/>
      <c r="G59" s="3062"/>
      <c r="H59" s="3062"/>
      <c r="I59" s="2845" t="s">
        <v>147</v>
      </c>
      <c r="J59" s="2846"/>
      <c r="K59" s="3172" t="s">
        <v>148</v>
      </c>
      <c r="L59" s="3173"/>
      <c r="M59" s="3174"/>
      <c r="N59" s="252"/>
      <c r="O59" s="252"/>
      <c r="P59" s="252"/>
      <c r="Q59" s="252"/>
      <c r="R59" s="252"/>
      <c r="S59" s="252"/>
      <c r="T59" s="252"/>
      <c r="U59" s="252"/>
      <c r="V59" s="252"/>
      <c r="W59" s="1068"/>
      <c r="X59" s="252"/>
      <c r="Y59" s="252"/>
      <c r="Z59" s="252"/>
    </row>
    <row r="60" spans="1:26" s="62" customFormat="1" ht="54.75" customHeight="1" x14ac:dyDescent="0.2">
      <c r="A60" s="561" t="s">
        <v>2665</v>
      </c>
      <c r="B60" s="193"/>
      <c r="C60" s="2841" t="s">
        <v>215</v>
      </c>
      <c r="D60" s="2841"/>
      <c r="E60" s="2841"/>
      <c r="F60" s="2841"/>
      <c r="G60" s="2841"/>
      <c r="H60" s="2838"/>
      <c r="I60" s="2847"/>
      <c r="J60" s="2848"/>
      <c r="K60" s="1907" t="s">
        <v>150</v>
      </c>
      <c r="L60" s="2841" t="s">
        <v>151</v>
      </c>
      <c r="M60" s="2838"/>
      <c r="N60" s="2837" t="s">
        <v>152</v>
      </c>
      <c r="O60" s="2838"/>
      <c r="P60" s="2837" t="s">
        <v>84</v>
      </c>
      <c r="Q60" s="2841"/>
      <c r="R60" s="2841"/>
      <c r="S60" s="2841"/>
      <c r="T60" s="2841" t="s">
        <v>85</v>
      </c>
      <c r="U60" s="2841"/>
      <c r="V60" s="2841"/>
      <c r="W60" s="2838"/>
      <c r="X60" s="252"/>
      <c r="Y60" s="252"/>
      <c r="Z60" s="252"/>
    </row>
    <row r="61" spans="1:26" s="458" customFormat="1" ht="45.75" thickBot="1" x14ac:dyDescent="0.3">
      <c r="A61" s="1905" t="s">
        <v>512</v>
      </c>
      <c r="B61" s="506" t="s">
        <v>153</v>
      </c>
      <c r="C61" s="451" t="s">
        <v>217</v>
      </c>
      <c r="D61" s="451" t="s">
        <v>218</v>
      </c>
      <c r="E61" s="451" t="s">
        <v>156</v>
      </c>
      <c r="F61" s="451" t="s">
        <v>219</v>
      </c>
      <c r="G61" s="451" t="s">
        <v>220</v>
      </c>
      <c r="H61" s="451" t="s">
        <v>90</v>
      </c>
      <c r="I61" s="437" t="s">
        <v>92</v>
      </c>
      <c r="J61" s="437" t="s">
        <v>93</v>
      </c>
      <c r="K61" s="453" t="s">
        <v>159</v>
      </c>
      <c r="L61" s="453" t="s">
        <v>160</v>
      </c>
      <c r="M61" s="453" t="s">
        <v>161</v>
      </c>
      <c r="N61" s="453" t="s">
        <v>162</v>
      </c>
      <c r="O61" s="437" t="s">
        <v>93</v>
      </c>
      <c r="P61" s="437" t="s">
        <v>4325</v>
      </c>
      <c r="Q61" s="437" t="s">
        <v>104</v>
      </c>
      <c r="R61" s="457" t="s">
        <v>221</v>
      </c>
      <c r="S61" s="1907" t="s">
        <v>166</v>
      </c>
      <c r="T61" s="453" t="s">
        <v>108</v>
      </c>
      <c r="U61" s="453" t="s">
        <v>222</v>
      </c>
      <c r="V61" s="453" t="s">
        <v>223</v>
      </c>
      <c r="W61" s="454" t="s">
        <v>111</v>
      </c>
      <c r="X61" s="453" t="s">
        <v>112</v>
      </c>
      <c r="Y61" s="453" t="s">
        <v>113</v>
      </c>
      <c r="Z61" s="1055"/>
    </row>
    <row r="62" spans="1:26" s="62" customFormat="1" ht="15.75" thickTop="1" x14ac:dyDescent="0.2">
      <c r="A62" s="2825" t="s">
        <v>114</v>
      </c>
      <c r="B62" s="1059"/>
      <c r="C62" s="1876"/>
      <c r="D62" s="1876"/>
      <c r="E62" s="1876"/>
      <c r="F62" s="345"/>
      <c r="G62" s="1876" t="s">
        <v>170</v>
      </c>
      <c r="H62" s="1876"/>
      <c r="I62" s="1902" t="s">
        <v>171</v>
      </c>
      <c r="J62" s="1902" t="s">
        <v>116</v>
      </c>
      <c r="K62" s="1902" t="s">
        <v>117</v>
      </c>
      <c r="L62" s="1902" t="s">
        <v>224</v>
      </c>
      <c r="M62" s="1902" t="s">
        <v>173</v>
      </c>
      <c r="N62" s="1902" t="s">
        <v>171</v>
      </c>
      <c r="O62" s="1902" t="s">
        <v>116</v>
      </c>
      <c r="P62" s="1876"/>
      <c r="Q62" s="1902" t="s">
        <v>225</v>
      </c>
      <c r="R62" s="346" t="s">
        <v>116</v>
      </c>
      <c r="S62" s="232" t="s">
        <v>118</v>
      </c>
      <c r="T62" s="1748"/>
      <c r="U62" s="1876"/>
      <c r="V62" s="1876" t="s">
        <v>226</v>
      </c>
      <c r="W62" s="248"/>
      <c r="X62" s="1876"/>
      <c r="Y62" s="1902"/>
      <c r="Z62" s="252"/>
    </row>
    <row r="63" spans="1:26" s="62" customFormat="1" x14ac:dyDescent="0.2">
      <c r="A63" s="2826"/>
      <c r="B63" s="1912"/>
      <c r="C63" s="1912"/>
      <c r="D63" s="1912"/>
      <c r="E63" s="1912"/>
      <c r="F63" s="244"/>
      <c r="G63" s="1876" t="s">
        <v>175</v>
      </c>
      <c r="H63" s="1912"/>
      <c r="I63" s="1876"/>
      <c r="J63" s="1912"/>
      <c r="K63" s="1912"/>
      <c r="L63" s="1912"/>
      <c r="M63" s="1912"/>
      <c r="N63" s="1912"/>
      <c r="O63" s="1912"/>
      <c r="P63" s="244"/>
      <c r="Q63" s="1912"/>
      <c r="R63" s="255"/>
      <c r="S63" s="1912"/>
      <c r="T63" s="261"/>
      <c r="U63" s="1912"/>
      <c r="V63" s="1912"/>
      <c r="W63" s="243"/>
      <c r="X63" s="1912"/>
      <c r="Y63" s="1912"/>
      <c r="Z63" s="252"/>
    </row>
    <row r="64" spans="1:26" s="62" customFormat="1" ht="15.75" thickBot="1" x14ac:dyDescent="0.25">
      <c r="A64" s="500" t="s">
        <v>121</v>
      </c>
      <c r="B64" s="400"/>
      <c r="C64" s="400"/>
      <c r="D64" s="400"/>
      <c r="E64" s="400"/>
      <c r="F64" s="399"/>
      <c r="G64" s="400"/>
      <c r="H64" s="400"/>
      <c r="I64" s="400"/>
      <c r="J64" s="400"/>
      <c r="K64" s="544"/>
      <c r="L64" s="544"/>
      <c r="M64" s="400"/>
      <c r="N64" s="400"/>
      <c r="O64" s="400"/>
      <c r="P64" s="399"/>
      <c r="Q64" s="400"/>
      <c r="R64" s="544"/>
      <c r="S64" s="170"/>
      <c r="T64" s="1062"/>
      <c r="U64" s="400"/>
      <c r="V64" s="400"/>
      <c r="W64" s="1076"/>
      <c r="X64" s="400"/>
      <c r="Y64" s="400"/>
      <c r="Z64" s="252"/>
    </row>
    <row r="65" spans="1:26" s="62" customFormat="1" ht="36.75" customHeight="1" x14ac:dyDescent="0.2">
      <c r="A65" s="2275" t="s">
        <v>2666</v>
      </c>
      <c r="B65" s="1876"/>
      <c r="C65" s="1876" t="s">
        <v>1026</v>
      </c>
      <c r="D65" s="1876" t="s">
        <v>1675</v>
      </c>
      <c r="E65" s="1876" t="s">
        <v>2359</v>
      </c>
      <c r="F65" s="345">
        <v>15000000</v>
      </c>
      <c r="G65" s="1876" t="s">
        <v>179</v>
      </c>
      <c r="H65" s="1876" t="s">
        <v>124</v>
      </c>
      <c r="I65" s="1876" t="s">
        <v>2655</v>
      </c>
      <c r="J65" s="1876" t="s">
        <v>2667</v>
      </c>
      <c r="K65" s="1876"/>
      <c r="L65" s="1876" t="s">
        <v>2612</v>
      </c>
      <c r="M65" s="1876" t="s">
        <v>2397</v>
      </c>
      <c r="N65" s="1876" t="s">
        <v>2613</v>
      </c>
      <c r="O65" s="1876" t="s">
        <v>179</v>
      </c>
      <c r="P65" s="2269">
        <v>15000000</v>
      </c>
      <c r="Q65" s="1876" t="s">
        <v>179</v>
      </c>
      <c r="R65" s="1876" t="s">
        <v>2668</v>
      </c>
      <c r="S65" s="1912" t="s">
        <v>2669</v>
      </c>
      <c r="T65" s="261" t="s">
        <v>179</v>
      </c>
      <c r="U65" s="261" t="s">
        <v>2670</v>
      </c>
      <c r="V65" s="261" t="s">
        <v>2671</v>
      </c>
      <c r="W65" s="2269"/>
      <c r="X65" s="1876" t="s">
        <v>2562</v>
      </c>
      <c r="Y65" s="1876" t="s">
        <v>2563</v>
      </c>
      <c r="Z65" s="252"/>
    </row>
    <row r="66" spans="1:26" s="62" customFormat="1" x14ac:dyDescent="0.2">
      <c r="A66" s="219"/>
      <c r="B66" s="1912"/>
      <c r="C66" s="1912"/>
      <c r="D66" s="1912"/>
      <c r="E66" s="1912"/>
      <c r="F66" s="244"/>
      <c r="G66" s="1876"/>
      <c r="H66" s="1912"/>
      <c r="I66" s="1876"/>
      <c r="J66" s="1876"/>
      <c r="K66" s="1876"/>
      <c r="L66" s="1876"/>
      <c r="M66" s="1876"/>
      <c r="N66" s="1876"/>
      <c r="O66" s="1876"/>
      <c r="P66" s="2269"/>
      <c r="Q66" s="1876"/>
      <c r="R66" s="346"/>
      <c r="S66" s="1912"/>
      <c r="T66" s="1748"/>
      <c r="U66" s="1876"/>
      <c r="V66" s="1876"/>
      <c r="W66" s="2269"/>
      <c r="X66" s="1876"/>
      <c r="Y66" s="1876"/>
      <c r="Z66" s="252"/>
    </row>
    <row r="67" spans="1:26" s="62" customFormat="1" x14ac:dyDescent="0.2">
      <c r="A67" s="219"/>
      <c r="B67" s="170"/>
      <c r="C67" s="170"/>
      <c r="D67" s="170"/>
      <c r="E67" s="170"/>
      <c r="F67" s="259"/>
      <c r="G67" s="170"/>
      <c r="H67" s="170"/>
      <c r="I67" s="170"/>
      <c r="J67" s="170"/>
      <c r="K67" s="239"/>
      <c r="L67" s="239"/>
      <c r="M67" s="170"/>
      <c r="N67" s="170"/>
      <c r="O67" s="170"/>
      <c r="P67" s="249"/>
      <c r="Q67" s="170"/>
      <c r="R67" s="239"/>
      <c r="S67" s="170"/>
      <c r="T67" s="258"/>
      <c r="U67" s="170"/>
      <c r="V67" s="170"/>
      <c r="W67" s="249"/>
      <c r="X67" s="170"/>
      <c r="Y67" s="170"/>
      <c r="Z67" s="252"/>
    </row>
    <row r="68" spans="1:26" s="62" customFormat="1" ht="36" customHeight="1" x14ac:dyDescent="0.2">
      <c r="A68" s="2275" t="s">
        <v>2672</v>
      </c>
      <c r="B68" s="1912"/>
      <c r="C68" s="1912" t="s">
        <v>1039</v>
      </c>
      <c r="D68" s="1912" t="s">
        <v>1675</v>
      </c>
      <c r="E68" s="1876" t="s">
        <v>2359</v>
      </c>
      <c r="F68" s="244">
        <v>45000000</v>
      </c>
      <c r="G68" s="1876" t="s">
        <v>179</v>
      </c>
      <c r="H68" s="1876" t="s">
        <v>124</v>
      </c>
      <c r="I68" s="1876" t="s">
        <v>2655</v>
      </c>
      <c r="J68" s="1876" t="s">
        <v>2667</v>
      </c>
      <c r="K68" s="1876"/>
      <c r="L68" s="1876" t="s">
        <v>2612</v>
      </c>
      <c r="M68" s="1876" t="s">
        <v>2397</v>
      </c>
      <c r="N68" s="1876" t="s">
        <v>2613</v>
      </c>
      <c r="O68" s="1876" t="s">
        <v>179</v>
      </c>
      <c r="P68" s="243">
        <v>45000000</v>
      </c>
      <c r="Q68" s="1876" t="s">
        <v>179</v>
      </c>
      <c r="R68" s="1876" t="s">
        <v>2668</v>
      </c>
      <c r="S68" s="1912" t="s">
        <v>2669</v>
      </c>
      <c r="T68" s="261" t="s">
        <v>179</v>
      </c>
      <c r="U68" s="261" t="s">
        <v>2670</v>
      </c>
      <c r="V68" s="261" t="s">
        <v>2671</v>
      </c>
      <c r="W68" s="243"/>
      <c r="X68" s="1876" t="s">
        <v>2562</v>
      </c>
      <c r="Y68" s="1876" t="s">
        <v>2563</v>
      </c>
      <c r="Z68" s="252"/>
    </row>
    <row r="69" spans="1:26" s="62" customFormat="1" x14ac:dyDescent="0.2">
      <c r="A69" s="219"/>
      <c r="B69" s="1912"/>
      <c r="C69" s="1912"/>
      <c r="D69" s="1912"/>
      <c r="E69" s="1912"/>
      <c r="F69" s="244"/>
      <c r="G69" s="1876"/>
      <c r="H69" s="1912"/>
      <c r="I69" s="1876"/>
      <c r="J69" s="1912"/>
      <c r="K69" s="1912"/>
      <c r="L69" s="1912"/>
      <c r="M69" s="1912"/>
      <c r="N69" s="1912"/>
      <c r="O69" s="1912"/>
      <c r="P69" s="243"/>
      <c r="Q69" s="1912"/>
      <c r="R69" s="255"/>
      <c r="S69" s="1912"/>
      <c r="T69" s="261"/>
      <c r="U69" s="1912"/>
      <c r="V69" s="1912"/>
      <c r="W69" s="243"/>
      <c r="X69" s="1912"/>
      <c r="Y69" s="1912"/>
      <c r="Z69" s="252"/>
    </row>
    <row r="70" spans="1:26" s="62" customFormat="1" x14ac:dyDescent="0.2">
      <c r="A70" s="219"/>
      <c r="B70" s="170"/>
      <c r="C70" s="170"/>
      <c r="D70" s="170"/>
      <c r="E70" s="170"/>
      <c r="F70" s="259"/>
      <c r="G70" s="170"/>
      <c r="H70" s="170"/>
      <c r="I70" s="170"/>
      <c r="J70" s="239"/>
      <c r="K70" s="239"/>
      <c r="L70" s="170"/>
      <c r="M70" s="170"/>
      <c r="N70" s="170"/>
      <c r="O70" s="170"/>
      <c r="P70" s="249"/>
      <c r="Q70" s="170"/>
      <c r="R70" s="239"/>
      <c r="S70" s="170"/>
      <c r="T70" s="258"/>
      <c r="U70" s="170"/>
      <c r="V70" s="170"/>
      <c r="W70" s="249"/>
      <c r="X70" s="170"/>
      <c r="Y70" s="170"/>
      <c r="Z70" s="252"/>
    </row>
    <row r="71" spans="1:26" s="62" customFormat="1" ht="30" x14ac:dyDescent="0.2">
      <c r="A71" s="2275" t="s">
        <v>2673</v>
      </c>
      <c r="B71" s="1912"/>
      <c r="C71" s="1912" t="s">
        <v>1042</v>
      </c>
      <c r="D71" s="1912" t="s">
        <v>1675</v>
      </c>
      <c r="E71" s="1876" t="s">
        <v>2359</v>
      </c>
      <c r="F71" s="244">
        <v>4000000</v>
      </c>
      <c r="G71" s="1876" t="s">
        <v>179</v>
      </c>
      <c r="H71" s="1876" t="s">
        <v>124</v>
      </c>
      <c r="I71" s="1876" t="s">
        <v>2655</v>
      </c>
      <c r="J71" s="1876" t="s">
        <v>2667</v>
      </c>
      <c r="K71" s="1876"/>
      <c r="L71" s="1899" t="s">
        <v>2612</v>
      </c>
      <c r="M71" s="1876" t="s">
        <v>2397</v>
      </c>
      <c r="N71" s="1876" t="s">
        <v>2613</v>
      </c>
      <c r="O71" s="1876" t="s">
        <v>179</v>
      </c>
      <c r="P71" s="2276">
        <v>4000000</v>
      </c>
      <c r="Q71" s="1876" t="s">
        <v>179</v>
      </c>
      <c r="R71" s="1876" t="s">
        <v>2668</v>
      </c>
      <c r="S71" s="1912" t="s">
        <v>2669</v>
      </c>
      <c r="T71" s="261" t="s">
        <v>179</v>
      </c>
      <c r="U71" s="261" t="s">
        <v>2670</v>
      </c>
      <c r="V71" s="261" t="s">
        <v>2671</v>
      </c>
      <c r="W71" s="2276"/>
      <c r="X71" s="1876" t="s">
        <v>2562</v>
      </c>
      <c r="Y71" s="1876" t="s">
        <v>2563</v>
      </c>
      <c r="Z71" s="252"/>
    </row>
    <row r="72" spans="1:26" s="62" customFormat="1" x14ac:dyDescent="0.2">
      <c r="A72" s="219"/>
      <c r="B72" s="170"/>
      <c r="C72" s="170"/>
      <c r="D72" s="170"/>
      <c r="E72" s="170"/>
      <c r="F72" s="259"/>
      <c r="G72" s="170"/>
      <c r="H72" s="170"/>
      <c r="I72" s="170"/>
      <c r="J72" s="239"/>
      <c r="K72" s="239"/>
      <c r="L72" s="170"/>
      <c r="M72" s="170"/>
      <c r="N72" s="170"/>
      <c r="O72" s="170"/>
      <c r="P72" s="249"/>
      <c r="Q72" s="170"/>
      <c r="R72" s="239"/>
      <c r="S72" s="170"/>
      <c r="T72" s="258"/>
      <c r="U72" s="170"/>
      <c r="V72" s="170"/>
      <c r="W72" s="249"/>
      <c r="X72" s="170"/>
      <c r="Y72" s="170"/>
      <c r="Z72" s="252"/>
    </row>
    <row r="73" spans="1:26" s="62" customFormat="1" x14ac:dyDescent="0.2">
      <c r="A73" s="219"/>
      <c r="B73" s="1912"/>
      <c r="C73" s="1912"/>
      <c r="D73" s="1912"/>
      <c r="E73" s="1912"/>
      <c r="F73" s="244"/>
      <c r="G73" s="1876"/>
      <c r="H73" s="1912"/>
      <c r="I73" s="1876"/>
      <c r="J73" s="1912"/>
      <c r="K73" s="1912"/>
      <c r="L73" s="1912"/>
      <c r="M73" s="1912"/>
      <c r="N73" s="1912"/>
      <c r="O73" s="1912"/>
      <c r="P73" s="2276"/>
      <c r="Q73" s="1876"/>
      <c r="R73" s="1876"/>
      <c r="S73" s="1912"/>
      <c r="T73" s="261"/>
      <c r="U73" s="261"/>
      <c r="V73" s="261"/>
      <c r="W73" s="2276"/>
      <c r="X73" s="261"/>
      <c r="Y73" s="261"/>
      <c r="Z73" s="252"/>
    </row>
    <row r="74" spans="1:26" s="62" customFormat="1" ht="30" x14ac:dyDescent="0.2">
      <c r="A74" s="2275" t="s">
        <v>2674</v>
      </c>
      <c r="B74" s="170"/>
      <c r="C74" s="170" t="s">
        <v>1046</v>
      </c>
      <c r="D74" s="170" t="s">
        <v>1675</v>
      </c>
      <c r="E74" s="1876" t="s">
        <v>2359</v>
      </c>
      <c r="F74" s="259">
        <v>8000000</v>
      </c>
      <c r="G74" s="1876" t="s">
        <v>179</v>
      </c>
      <c r="H74" s="1876" t="s">
        <v>124</v>
      </c>
      <c r="I74" s="1876" t="s">
        <v>2655</v>
      </c>
      <c r="J74" s="1876" t="s">
        <v>2667</v>
      </c>
      <c r="K74" s="1876"/>
      <c r="L74" s="1876" t="s">
        <v>2612</v>
      </c>
      <c r="M74" s="1876" t="s">
        <v>2397</v>
      </c>
      <c r="N74" s="1876" t="s">
        <v>2613</v>
      </c>
      <c r="O74" s="1876" t="s">
        <v>179</v>
      </c>
      <c r="P74" s="249">
        <v>8000000</v>
      </c>
      <c r="Q74" s="1876" t="s">
        <v>179</v>
      </c>
      <c r="R74" s="1876" t="s">
        <v>2668</v>
      </c>
      <c r="S74" s="1912" t="s">
        <v>2669</v>
      </c>
      <c r="T74" s="261" t="s">
        <v>179</v>
      </c>
      <c r="U74" s="261" t="s">
        <v>2670</v>
      </c>
      <c r="V74" s="261" t="s">
        <v>2671</v>
      </c>
      <c r="W74" s="249"/>
      <c r="X74" s="1876" t="s">
        <v>2562</v>
      </c>
      <c r="Y74" s="1876" t="s">
        <v>2563</v>
      </c>
      <c r="Z74" s="252"/>
    </row>
    <row r="75" spans="1:26" s="62" customFormat="1" x14ac:dyDescent="0.2">
      <c r="A75" s="219"/>
      <c r="B75" s="1912"/>
      <c r="C75" s="1912"/>
      <c r="D75" s="1912"/>
      <c r="E75" s="1912"/>
      <c r="F75" s="244"/>
      <c r="G75" s="1876"/>
      <c r="H75" s="1912"/>
      <c r="I75" s="1876"/>
      <c r="J75" s="1912"/>
      <c r="K75" s="1912"/>
      <c r="L75" s="1912"/>
      <c r="M75" s="1912"/>
      <c r="N75" s="1912"/>
      <c r="O75" s="1912"/>
      <c r="P75" s="2276"/>
      <c r="Q75" s="1876"/>
      <c r="R75" s="1876"/>
      <c r="S75" s="1912"/>
      <c r="T75" s="261"/>
      <c r="U75" s="261"/>
      <c r="V75" s="261"/>
      <c r="W75" s="2276"/>
      <c r="X75" s="261"/>
      <c r="Y75" s="261"/>
      <c r="Z75" s="252"/>
    </row>
    <row r="76" spans="1:26" s="62" customFormat="1" x14ac:dyDescent="0.2">
      <c r="A76" s="219"/>
      <c r="B76" s="170"/>
      <c r="C76" s="170"/>
      <c r="D76" s="170"/>
      <c r="E76" s="170"/>
      <c r="F76" s="259"/>
      <c r="G76" s="170"/>
      <c r="H76" s="170"/>
      <c r="I76" s="170"/>
      <c r="J76" s="239"/>
      <c r="K76" s="239"/>
      <c r="L76" s="170"/>
      <c r="M76" s="170"/>
      <c r="N76" s="170"/>
      <c r="O76" s="170"/>
      <c r="P76" s="249"/>
      <c r="Q76" s="170"/>
      <c r="R76" s="239"/>
      <c r="S76" s="170"/>
      <c r="T76" s="258"/>
      <c r="U76" s="170"/>
      <c r="V76" s="170"/>
      <c r="W76" s="249"/>
      <c r="X76" s="170"/>
      <c r="Y76" s="170"/>
      <c r="Z76" s="252"/>
    </row>
    <row r="77" spans="1:26" s="62" customFormat="1" ht="30" x14ac:dyDescent="0.2">
      <c r="A77" s="2275" t="s">
        <v>2675</v>
      </c>
      <c r="B77" s="1912"/>
      <c r="C77" s="1912" t="s">
        <v>1049</v>
      </c>
      <c r="D77" s="1912" t="s">
        <v>1675</v>
      </c>
      <c r="E77" s="1876" t="s">
        <v>2359</v>
      </c>
      <c r="F77" s="244">
        <v>8000000</v>
      </c>
      <c r="G77" s="1876" t="s">
        <v>179</v>
      </c>
      <c r="H77" s="1876" t="s">
        <v>124</v>
      </c>
      <c r="I77" s="1876" t="s">
        <v>2655</v>
      </c>
      <c r="J77" s="1876" t="s">
        <v>2667</v>
      </c>
      <c r="K77" s="1876"/>
      <c r="L77" s="1876" t="s">
        <v>2612</v>
      </c>
      <c r="M77" s="1876" t="s">
        <v>2397</v>
      </c>
      <c r="N77" s="1876" t="s">
        <v>2613</v>
      </c>
      <c r="O77" s="1876" t="s">
        <v>179</v>
      </c>
      <c r="P77" s="2276">
        <v>15000000</v>
      </c>
      <c r="Q77" s="1876" t="s">
        <v>179</v>
      </c>
      <c r="R77" s="1876" t="s">
        <v>2668</v>
      </c>
      <c r="S77" s="1912" t="s">
        <v>2669</v>
      </c>
      <c r="T77" s="261" t="s">
        <v>179</v>
      </c>
      <c r="U77" s="261" t="s">
        <v>2670</v>
      </c>
      <c r="V77" s="261" t="s">
        <v>2671</v>
      </c>
      <c r="W77" s="2276"/>
      <c r="X77" s="1876" t="s">
        <v>2562</v>
      </c>
      <c r="Y77" s="1876" t="s">
        <v>2563</v>
      </c>
      <c r="Z77" s="252"/>
    </row>
    <row r="78" spans="1:26" s="62" customFormat="1" x14ac:dyDescent="0.2">
      <c r="A78" s="219"/>
      <c r="B78" s="1912"/>
      <c r="C78" s="1912"/>
      <c r="D78" s="1912"/>
      <c r="E78" s="1912"/>
      <c r="F78" s="244"/>
      <c r="G78" s="1876"/>
      <c r="H78" s="1912"/>
      <c r="I78" s="1912"/>
      <c r="J78" s="1912"/>
      <c r="K78" s="1912"/>
      <c r="L78" s="1912"/>
      <c r="M78" s="1912"/>
      <c r="N78" s="1912"/>
      <c r="O78" s="1912"/>
      <c r="P78" s="2276"/>
      <c r="Q78" s="1912"/>
      <c r="R78" s="192"/>
      <c r="S78" s="1912"/>
      <c r="T78" s="261"/>
      <c r="U78" s="261"/>
      <c r="V78" s="261"/>
      <c r="W78" s="2276"/>
      <c r="X78" s="261"/>
      <c r="Y78" s="261"/>
      <c r="Z78" s="252"/>
    </row>
    <row r="79" spans="1:26" s="62" customFormat="1" x14ac:dyDescent="0.2">
      <c r="A79" s="219"/>
      <c r="B79" s="170"/>
      <c r="C79" s="170"/>
      <c r="D79" s="170"/>
      <c r="E79" s="170"/>
      <c r="F79" s="259"/>
      <c r="G79" s="170"/>
      <c r="H79" s="170"/>
      <c r="I79" s="170"/>
      <c r="J79" s="239"/>
      <c r="K79" s="239"/>
      <c r="L79" s="170"/>
      <c r="M79" s="170"/>
      <c r="N79" s="170"/>
      <c r="O79" s="170"/>
      <c r="P79" s="249"/>
      <c r="Q79" s="170"/>
      <c r="R79" s="239"/>
      <c r="S79" s="170"/>
      <c r="T79" s="258"/>
      <c r="U79" s="170"/>
      <c r="V79" s="170"/>
      <c r="W79" s="249"/>
      <c r="X79" s="170"/>
      <c r="Y79" s="170"/>
      <c r="Z79" s="252"/>
    </row>
    <row r="80" spans="1:26" s="62" customFormat="1" ht="45" x14ac:dyDescent="0.2">
      <c r="A80" s="2275" t="s">
        <v>2676</v>
      </c>
      <c r="B80" s="1912"/>
      <c r="C80" s="1912" t="s">
        <v>1052</v>
      </c>
      <c r="D80" s="1912" t="s">
        <v>1675</v>
      </c>
      <c r="E80" s="1876" t="s">
        <v>2359</v>
      </c>
      <c r="F80" s="244">
        <v>300000000</v>
      </c>
      <c r="G80" s="1876" t="s">
        <v>2565</v>
      </c>
      <c r="H80" s="1876" t="s">
        <v>124</v>
      </c>
      <c r="I80" s="1876" t="s">
        <v>2655</v>
      </c>
      <c r="J80" s="1876" t="s">
        <v>2667</v>
      </c>
      <c r="K80" s="1876" t="s">
        <v>2677</v>
      </c>
      <c r="L80" s="1876" t="s">
        <v>2612</v>
      </c>
      <c r="M80" s="1876" t="s">
        <v>2397</v>
      </c>
      <c r="N80" s="1876" t="s">
        <v>2613</v>
      </c>
      <c r="O80" s="1876"/>
      <c r="P80" s="2276">
        <v>300000000</v>
      </c>
      <c r="Q80" s="1876" t="s">
        <v>179</v>
      </c>
      <c r="R80" s="1876" t="s">
        <v>2668</v>
      </c>
      <c r="S80" s="1912" t="s">
        <v>2669</v>
      </c>
      <c r="T80" s="261" t="s">
        <v>179</v>
      </c>
      <c r="U80" s="261" t="s">
        <v>2670</v>
      </c>
      <c r="V80" s="261" t="s">
        <v>2671</v>
      </c>
      <c r="W80" s="2276"/>
      <c r="X80" s="1876" t="s">
        <v>2562</v>
      </c>
      <c r="Y80" s="1876" t="s">
        <v>2563</v>
      </c>
      <c r="Z80" s="252"/>
    </row>
    <row r="81" spans="1:26" s="62" customFormat="1" x14ac:dyDescent="0.2">
      <c r="A81" s="219"/>
      <c r="B81" s="1912"/>
      <c r="C81" s="1912"/>
      <c r="D81" s="1912"/>
      <c r="E81" s="1912"/>
      <c r="F81" s="244"/>
      <c r="G81" s="1876"/>
      <c r="H81" s="1876"/>
      <c r="I81" s="1912"/>
      <c r="J81" s="1912"/>
      <c r="K81" s="1912"/>
      <c r="L81" s="1912"/>
      <c r="M81" s="1912"/>
      <c r="N81" s="1912"/>
      <c r="O81" s="1912"/>
      <c r="P81" s="2276"/>
      <c r="Q81" s="1912"/>
      <c r="R81" s="192"/>
      <c r="S81" s="1912"/>
      <c r="T81" s="261"/>
      <c r="U81" s="261"/>
      <c r="V81" s="261"/>
      <c r="W81" s="2276"/>
      <c r="X81" s="261"/>
      <c r="Y81" s="261"/>
      <c r="Z81" s="252"/>
    </row>
    <row r="82" spans="1:26" s="62" customFormat="1" x14ac:dyDescent="0.2">
      <c r="A82" s="219"/>
      <c r="B82" s="170"/>
      <c r="C82" s="170"/>
      <c r="D82" s="170"/>
      <c r="E82" s="170"/>
      <c r="F82" s="259"/>
      <c r="G82" s="170"/>
      <c r="H82" s="1876"/>
      <c r="I82" s="170"/>
      <c r="J82" s="239"/>
      <c r="K82" s="239"/>
      <c r="L82" s="170"/>
      <c r="M82" s="170"/>
      <c r="N82" s="170"/>
      <c r="O82" s="170"/>
      <c r="P82" s="249"/>
      <c r="Q82" s="170"/>
      <c r="R82" s="239"/>
      <c r="S82" s="170"/>
      <c r="T82" s="258"/>
      <c r="U82" s="170"/>
      <c r="V82" s="170"/>
      <c r="W82" s="249"/>
      <c r="X82" s="170"/>
      <c r="Y82" s="170"/>
      <c r="Z82" s="252"/>
    </row>
    <row r="83" spans="1:26" s="62" customFormat="1" ht="45" x14ac:dyDescent="0.2">
      <c r="A83" s="2275" t="s">
        <v>2678</v>
      </c>
      <c r="B83" s="1912"/>
      <c r="C83" s="1912" t="s">
        <v>1055</v>
      </c>
      <c r="D83" s="1912" t="s">
        <v>1675</v>
      </c>
      <c r="E83" s="1876" t="s">
        <v>2359</v>
      </c>
      <c r="F83" s="244">
        <v>300000000</v>
      </c>
      <c r="G83" s="1876" t="s">
        <v>2565</v>
      </c>
      <c r="H83" s="1876" t="s">
        <v>124</v>
      </c>
      <c r="I83" s="1876" t="s">
        <v>2655</v>
      </c>
      <c r="J83" s="1876" t="s">
        <v>2667</v>
      </c>
      <c r="K83" s="1876" t="s">
        <v>2677</v>
      </c>
      <c r="L83" s="1876" t="s">
        <v>2612</v>
      </c>
      <c r="M83" s="1876" t="s">
        <v>2397</v>
      </c>
      <c r="N83" s="1876" t="s">
        <v>2613</v>
      </c>
      <c r="O83" s="1876"/>
      <c r="P83" s="2276">
        <v>300000000</v>
      </c>
      <c r="Q83" s="1876" t="s">
        <v>179</v>
      </c>
      <c r="R83" s="1876" t="s">
        <v>2668</v>
      </c>
      <c r="S83" s="1912" t="s">
        <v>2669</v>
      </c>
      <c r="T83" s="261" t="s">
        <v>179</v>
      </c>
      <c r="U83" s="261" t="s">
        <v>2670</v>
      </c>
      <c r="V83" s="261" t="s">
        <v>2671</v>
      </c>
      <c r="W83" s="2276"/>
      <c r="X83" s="1876" t="s">
        <v>2562</v>
      </c>
      <c r="Y83" s="1876" t="s">
        <v>2563</v>
      </c>
      <c r="Z83" s="252"/>
    </row>
    <row r="84" spans="1:26" s="62" customFormat="1" x14ac:dyDescent="0.2">
      <c r="A84" s="219"/>
      <c r="B84" s="1912"/>
      <c r="C84" s="1912"/>
      <c r="D84" s="1912"/>
      <c r="E84" s="1912"/>
      <c r="F84" s="244"/>
      <c r="G84" s="1876"/>
      <c r="H84" s="1876"/>
      <c r="I84" s="1912"/>
      <c r="J84" s="1912"/>
      <c r="K84" s="1912"/>
      <c r="L84" s="1912"/>
      <c r="M84" s="1912"/>
      <c r="N84" s="1912"/>
      <c r="O84" s="1912"/>
      <c r="P84" s="2276"/>
      <c r="Q84" s="1912"/>
      <c r="R84" s="192"/>
      <c r="S84" s="1912"/>
      <c r="T84" s="261"/>
      <c r="U84" s="261"/>
      <c r="V84" s="261"/>
      <c r="W84" s="2276"/>
      <c r="X84" s="261"/>
      <c r="Y84" s="261"/>
      <c r="Z84" s="252"/>
    </row>
    <row r="85" spans="1:26" s="62" customFormat="1" x14ac:dyDescent="0.2">
      <c r="A85" s="1940"/>
      <c r="B85" s="170"/>
      <c r="C85" s="170"/>
      <c r="D85" s="170"/>
      <c r="E85" s="170"/>
      <c r="F85" s="259"/>
      <c r="G85" s="170"/>
      <c r="H85" s="1876"/>
      <c r="I85" s="170"/>
      <c r="J85" s="239"/>
      <c r="K85" s="239"/>
      <c r="L85" s="170"/>
      <c r="M85" s="170"/>
      <c r="N85" s="170"/>
      <c r="O85" s="170"/>
      <c r="P85" s="249"/>
      <c r="Q85" s="170"/>
      <c r="R85" s="239"/>
      <c r="S85" s="170"/>
      <c r="T85" s="258"/>
      <c r="U85" s="170"/>
      <c r="V85" s="170"/>
      <c r="W85" s="249"/>
      <c r="X85" s="170"/>
      <c r="Y85" s="170"/>
      <c r="Z85" s="252"/>
    </row>
    <row r="86" spans="1:26" s="62" customFormat="1" ht="45" x14ac:dyDescent="0.2">
      <c r="A86" s="2275" t="s">
        <v>2679</v>
      </c>
      <c r="B86" s="1912"/>
      <c r="C86" s="1912" t="s">
        <v>1058</v>
      </c>
      <c r="D86" s="1912" t="s">
        <v>1675</v>
      </c>
      <c r="E86" s="1876" t="s">
        <v>2359</v>
      </c>
      <c r="F86" s="244">
        <v>300000000</v>
      </c>
      <c r="G86" s="1876" t="s">
        <v>2565</v>
      </c>
      <c r="H86" s="1876" t="s">
        <v>124</v>
      </c>
      <c r="I86" s="1876" t="s">
        <v>2655</v>
      </c>
      <c r="J86" s="1876" t="s">
        <v>2667</v>
      </c>
      <c r="K86" s="1876" t="s">
        <v>2677</v>
      </c>
      <c r="L86" s="1876" t="s">
        <v>2612</v>
      </c>
      <c r="M86" s="1876" t="s">
        <v>2397</v>
      </c>
      <c r="N86" s="1876" t="s">
        <v>2613</v>
      </c>
      <c r="O86" s="1876" t="s">
        <v>179</v>
      </c>
      <c r="P86" s="2276">
        <v>300000000</v>
      </c>
      <c r="Q86" s="1876" t="s">
        <v>179</v>
      </c>
      <c r="R86" s="1876" t="s">
        <v>2668</v>
      </c>
      <c r="S86" s="1912" t="s">
        <v>2669</v>
      </c>
      <c r="T86" s="261" t="s">
        <v>179</v>
      </c>
      <c r="U86" s="261" t="s">
        <v>2670</v>
      </c>
      <c r="V86" s="261" t="s">
        <v>2671</v>
      </c>
      <c r="W86" s="2276"/>
      <c r="X86" s="1876" t="s">
        <v>2562</v>
      </c>
      <c r="Y86" s="1876" t="s">
        <v>2563</v>
      </c>
      <c r="Z86" s="252"/>
    </row>
    <row r="87" spans="1:26" s="62" customFormat="1" x14ac:dyDescent="0.2">
      <c r="A87" s="2275"/>
      <c r="B87" s="1912"/>
      <c r="C87" s="1912"/>
      <c r="D87" s="1912"/>
      <c r="E87" s="1912"/>
      <c r="F87" s="244"/>
      <c r="G87" s="1876"/>
      <c r="H87" s="1876"/>
      <c r="I87" s="1912"/>
      <c r="J87" s="1912"/>
      <c r="K87" s="1912"/>
      <c r="L87" s="1912"/>
      <c r="M87" s="1912"/>
      <c r="N87" s="1912"/>
      <c r="O87" s="1912"/>
      <c r="P87" s="2276"/>
      <c r="Q87" s="1912"/>
      <c r="R87" s="192"/>
      <c r="S87" s="1912"/>
      <c r="T87" s="261"/>
      <c r="U87" s="261"/>
      <c r="V87" s="261"/>
      <c r="W87" s="2276"/>
      <c r="X87" s="261"/>
      <c r="Y87" s="261"/>
      <c r="Z87" s="252"/>
    </row>
    <row r="88" spans="1:26" s="62" customFormat="1" x14ac:dyDescent="0.2">
      <c r="A88" s="2275"/>
      <c r="B88" s="170"/>
      <c r="C88" s="170"/>
      <c r="D88" s="170"/>
      <c r="E88" s="170"/>
      <c r="F88" s="259"/>
      <c r="G88" s="170"/>
      <c r="H88" s="1876"/>
      <c r="I88" s="170"/>
      <c r="J88" s="239"/>
      <c r="K88" s="239"/>
      <c r="L88" s="170"/>
      <c r="M88" s="170"/>
      <c r="N88" s="170"/>
      <c r="O88" s="170"/>
      <c r="P88" s="249"/>
      <c r="Q88" s="170"/>
      <c r="R88" s="239"/>
      <c r="S88" s="170"/>
      <c r="T88" s="258"/>
      <c r="U88" s="170"/>
      <c r="V88" s="170"/>
      <c r="W88" s="249"/>
      <c r="X88" s="170"/>
      <c r="Y88" s="170"/>
      <c r="Z88" s="252"/>
    </row>
    <row r="89" spans="1:26" s="62" customFormat="1" ht="45" x14ac:dyDescent="0.2">
      <c r="A89" s="2275" t="s">
        <v>2680</v>
      </c>
      <c r="B89" s="1912"/>
      <c r="C89" s="1912" t="s">
        <v>1064</v>
      </c>
      <c r="D89" s="1912" t="s">
        <v>1675</v>
      </c>
      <c r="E89" s="1876" t="s">
        <v>2359</v>
      </c>
      <c r="F89" s="244">
        <v>300000000</v>
      </c>
      <c r="G89" s="1876" t="s">
        <v>2565</v>
      </c>
      <c r="H89" s="1876" t="s">
        <v>124</v>
      </c>
      <c r="I89" s="1876" t="s">
        <v>2655</v>
      </c>
      <c r="J89" s="1876" t="s">
        <v>2667</v>
      </c>
      <c r="K89" s="1876" t="s">
        <v>2677</v>
      </c>
      <c r="L89" s="1876" t="s">
        <v>2612</v>
      </c>
      <c r="M89" s="1876" t="s">
        <v>2397</v>
      </c>
      <c r="N89" s="1876" t="s">
        <v>2613</v>
      </c>
      <c r="O89" s="1876" t="s">
        <v>179</v>
      </c>
      <c r="P89" s="2276">
        <v>300000000</v>
      </c>
      <c r="Q89" s="1876" t="s">
        <v>179</v>
      </c>
      <c r="R89" s="1876" t="s">
        <v>2668</v>
      </c>
      <c r="S89" s="1912" t="s">
        <v>2669</v>
      </c>
      <c r="T89" s="261" t="s">
        <v>179</v>
      </c>
      <c r="U89" s="261" t="s">
        <v>2670</v>
      </c>
      <c r="V89" s="261" t="s">
        <v>2671</v>
      </c>
      <c r="W89" s="2276"/>
      <c r="X89" s="1876" t="s">
        <v>2562</v>
      </c>
      <c r="Y89" s="1876" t="s">
        <v>2563</v>
      </c>
      <c r="Z89" s="252"/>
    </row>
    <row r="90" spans="1:26" s="62" customFormat="1" x14ac:dyDescent="0.2">
      <c r="A90" s="2275"/>
      <c r="B90" s="1912"/>
      <c r="C90" s="1912"/>
      <c r="D90" s="1912"/>
      <c r="E90" s="1912"/>
      <c r="F90" s="244"/>
      <c r="G90" s="1876"/>
      <c r="H90" s="1876"/>
      <c r="I90" s="1912"/>
      <c r="J90" s="1912"/>
      <c r="K90" s="1912"/>
      <c r="L90" s="1912"/>
      <c r="M90" s="1912"/>
      <c r="N90" s="1912"/>
      <c r="O90" s="1912"/>
      <c r="P90" s="2276"/>
      <c r="Q90" s="1912"/>
      <c r="R90" s="192"/>
      <c r="S90" s="1912"/>
      <c r="T90" s="261"/>
      <c r="U90" s="261"/>
      <c r="V90" s="261"/>
      <c r="W90" s="2276"/>
      <c r="X90" s="261"/>
      <c r="Y90" s="261"/>
      <c r="Z90" s="252"/>
    </row>
    <row r="91" spans="1:26" s="62" customFormat="1" x14ac:dyDescent="0.2">
      <c r="A91" s="2275"/>
      <c r="B91" s="170"/>
      <c r="C91" s="170"/>
      <c r="D91" s="170"/>
      <c r="E91" s="170"/>
      <c r="F91" s="259"/>
      <c r="G91" s="170"/>
      <c r="H91" s="1876"/>
      <c r="I91" s="170"/>
      <c r="J91" s="239"/>
      <c r="K91" s="239"/>
      <c r="L91" s="170"/>
      <c r="M91" s="170"/>
      <c r="N91" s="170"/>
      <c r="O91" s="170"/>
      <c r="P91" s="249"/>
      <c r="Q91" s="170"/>
      <c r="R91" s="239"/>
      <c r="S91" s="170"/>
      <c r="T91" s="258"/>
      <c r="U91" s="170"/>
      <c r="V91" s="170"/>
      <c r="W91" s="249"/>
      <c r="X91" s="170"/>
      <c r="Y91" s="170"/>
      <c r="Z91" s="252"/>
    </row>
    <row r="92" spans="1:26" s="62" customFormat="1" ht="45" x14ac:dyDescent="0.2">
      <c r="A92" s="2275" t="s">
        <v>2681</v>
      </c>
      <c r="B92" s="1912"/>
      <c r="C92" s="1912" t="s">
        <v>1067</v>
      </c>
      <c r="D92" s="1912" t="s">
        <v>1675</v>
      </c>
      <c r="E92" s="1876" t="s">
        <v>2359</v>
      </c>
      <c r="F92" s="244">
        <v>300000000</v>
      </c>
      <c r="G92" s="1876" t="s">
        <v>2565</v>
      </c>
      <c r="H92" s="1876" t="s">
        <v>124</v>
      </c>
      <c r="I92" s="1876" t="s">
        <v>2655</v>
      </c>
      <c r="J92" s="1876" t="s">
        <v>2667</v>
      </c>
      <c r="K92" s="1876" t="s">
        <v>2677</v>
      </c>
      <c r="L92" s="1876" t="s">
        <v>2612</v>
      </c>
      <c r="M92" s="1876" t="s">
        <v>2397</v>
      </c>
      <c r="N92" s="1876" t="s">
        <v>2613</v>
      </c>
      <c r="O92" s="1876" t="s">
        <v>179</v>
      </c>
      <c r="P92" s="2276">
        <v>300000000</v>
      </c>
      <c r="Q92" s="1876" t="s">
        <v>179</v>
      </c>
      <c r="R92" s="1876" t="s">
        <v>2668</v>
      </c>
      <c r="S92" s="1912" t="s">
        <v>2669</v>
      </c>
      <c r="T92" s="261" t="s">
        <v>179</v>
      </c>
      <c r="U92" s="261" t="s">
        <v>2670</v>
      </c>
      <c r="V92" s="261" t="s">
        <v>2671</v>
      </c>
      <c r="W92" s="2276"/>
      <c r="X92" s="1876" t="s">
        <v>2562</v>
      </c>
      <c r="Y92" s="1876" t="s">
        <v>2563</v>
      </c>
      <c r="Z92" s="252"/>
    </row>
    <row r="93" spans="1:26" s="62" customFormat="1" x14ac:dyDescent="0.2">
      <c r="A93" s="2275"/>
      <c r="B93" s="1912"/>
      <c r="C93" s="1912"/>
      <c r="D93" s="1912"/>
      <c r="E93" s="1912"/>
      <c r="F93" s="244"/>
      <c r="G93" s="1876"/>
      <c r="H93" s="1876"/>
      <c r="I93" s="1912"/>
      <c r="J93" s="1912"/>
      <c r="K93" s="1912"/>
      <c r="L93" s="1912"/>
      <c r="M93" s="1912"/>
      <c r="N93" s="1912"/>
      <c r="O93" s="1912"/>
      <c r="P93" s="2276"/>
      <c r="Q93" s="1912"/>
      <c r="R93" s="192"/>
      <c r="S93" s="1912"/>
      <c r="T93" s="261"/>
      <c r="U93" s="261"/>
      <c r="V93" s="261"/>
      <c r="W93" s="2276"/>
      <c r="X93" s="261"/>
      <c r="Y93" s="261"/>
      <c r="Z93" s="252"/>
    </row>
    <row r="94" spans="1:26" s="62" customFormat="1" x14ac:dyDescent="0.2">
      <c r="A94" s="2275"/>
      <c r="B94" s="170"/>
      <c r="C94" s="170"/>
      <c r="D94" s="170"/>
      <c r="E94" s="170"/>
      <c r="F94" s="259"/>
      <c r="G94" s="170"/>
      <c r="H94" s="1876"/>
      <c r="I94" s="170"/>
      <c r="J94" s="239"/>
      <c r="K94" s="239"/>
      <c r="L94" s="170"/>
      <c r="M94" s="170"/>
      <c r="N94" s="170"/>
      <c r="O94" s="170"/>
      <c r="P94" s="249"/>
      <c r="Q94" s="170"/>
      <c r="R94" s="239"/>
      <c r="S94" s="170"/>
      <c r="T94" s="258"/>
      <c r="U94" s="170"/>
      <c r="V94" s="170"/>
      <c r="W94" s="249"/>
      <c r="X94" s="170"/>
      <c r="Y94" s="170"/>
      <c r="Z94" s="252"/>
    </row>
    <row r="95" spans="1:26" s="62" customFormat="1" ht="45" x14ac:dyDescent="0.2">
      <c r="A95" s="2275" t="s">
        <v>2682</v>
      </c>
      <c r="B95" s="1912"/>
      <c r="C95" s="1912" t="s">
        <v>1517</v>
      </c>
      <c r="D95" s="1912" t="s">
        <v>1675</v>
      </c>
      <c r="E95" s="1876" t="s">
        <v>2359</v>
      </c>
      <c r="F95" s="244">
        <v>300000000</v>
      </c>
      <c r="G95" s="1876" t="s">
        <v>2565</v>
      </c>
      <c r="H95" s="1876" t="s">
        <v>124</v>
      </c>
      <c r="I95" s="1876" t="s">
        <v>2655</v>
      </c>
      <c r="J95" s="1876" t="s">
        <v>2667</v>
      </c>
      <c r="K95" s="1876" t="s">
        <v>2677</v>
      </c>
      <c r="L95" s="1876" t="s">
        <v>2612</v>
      </c>
      <c r="M95" s="1876" t="s">
        <v>2397</v>
      </c>
      <c r="N95" s="1876" t="s">
        <v>2613</v>
      </c>
      <c r="O95" s="1876" t="s">
        <v>179</v>
      </c>
      <c r="P95" s="2276">
        <v>300000000</v>
      </c>
      <c r="Q95" s="1876" t="s">
        <v>179</v>
      </c>
      <c r="R95" s="1876" t="s">
        <v>2668</v>
      </c>
      <c r="S95" s="1912" t="s">
        <v>2669</v>
      </c>
      <c r="T95" s="261" t="s">
        <v>179</v>
      </c>
      <c r="U95" s="261" t="s">
        <v>2670</v>
      </c>
      <c r="V95" s="261" t="s">
        <v>2671</v>
      </c>
      <c r="W95" s="2276"/>
      <c r="X95" s="1876" t="s">
        <v>2562</v>
      </c>
      <c r="Y95" s="1876" t="s">
        <v>2563</v>
      </c>
      <c r="Z95" s="252"/>
    </row>
    <row r="96" spans="1:26" s="62" customFormat="1" x14ac:dyDescent="0.2">
      <c r="A96" s="2275"/>
      <c r="B96" s="1870"/>
      <c r="C96" s="1870"/>
      <c r="D96" s="1870"/>
      <c r="E96" s="1870"/>
      <c r="F96" s="343"/>
      <c r="G96" s="1869"/>
      <c r="H96" s="1869"/>
      <c r="I96" s="1870"/>
      <c r="J96" s="1870"/>
      <c r="K96" s="1870"/>
      <c r="L96" s="1870"/>
      <c r="M96" s="1870"/>
      <c r="N96" s="1870"/>
      <c r="O96" s="1870"/>
      <c r="P96" s="2277"/>
      <c r="Q96" s="1870"/>
      <c r="R96" s="2278"/>
      <c r="S96" s="1870"/>
      <c r="T96" s="263"/>
      <c r="U96" s="263"/>
      <c r="V96" s="263"/>
      <c r="W96" s="2277"/>
      <c r="X96" s="263"/>
      <c r="Y96" s="343"/>
      <c r="Z96" s="252"/>
    </row>
    <row r="97" spans="1:26" s="62" customFormat="1" x14ac:dyDescent="0.2">
      <c r="A97" s="2275"/>
      <c r="B97" s="170"/>
      <c r="C97" s="170"/>
      <c r="D97" s="170"/>
      <c r="E97" s="170"/>
      <c r="F97" s="244"/>
      <c r="G97" s="168"/>
      <c r="H97" s="1912"/>
      <c r="I97" s="170"/>
      <c r="J97" s="170"/>
      <c r="K97" s="170"/>
      <c r="L97" s="170"/>
      <c r="M97" s="170"/>
      <c r="N97" s="170"/>
      <c r="O97" s="170"/>
      <c r="P97" s="243"/>
      <c r="Q97" s="170"/>
      <c r="R97" s="239"/>
      <c r="S97" s="239"/>
      <c r="T97" s="258"/>
      <c r="U97" s="170"/>
      <c r="V97" s="170"/>
      <c r="W97" s="243"/>
      <c r="X97" s="170"/>
      <c r="Y97" s="244"/>
      <c r="Z97" s="252"/>
    </row>
    <row r="98" spans="1:26" s="62" customFormat="1" ht="30" x14ac:dyDescent="0.2">
      <c r="A98" s="2275" t="s">
        <v>2683</v>
      </c>
      <c r="B98" s="1898"/>
      <c r="C98" s="1898" t="s">
        <v>1541</v>
      </c>
      <c r="D98" s="1876" t="s">
        <v>1675</v>
      </c>
      <c r="E98" s="1876" t="s">
        <v>2359</v>
      </c>
      <c r="F98" s="345">
        <v>300000000</v>
      </c>
      <c r="G98" s="1876" t="s">
        <v>2565</v>
      </c>
      <c r="H98" s="1876" t="s">
        <v>124</v>
      </c>
      <c r="I98" s="1876" t="s">
        <v>2655</v>
      </c>
      <c r="J98" s="1876" t="s">
        <v>2667</v>
      </c>
      <c r="K98" s="1876" t="s">
        <v>2677</v>
      </c>
      <c r="L98" s="1876" t="s">
        <v>2612</v>
      </c>
      <c r="M98" s="1876" t="s">
        <v>2397</v>
      </c>
      <c r="N98" s="1876" t="s">
        <v>2613</v>
      </c>
      <c r="O98" s="1876" t="s">
        <v>179</v>
      </c>
      <c r="P98" s="2269">
        <v>300000000</v>
      </c>
      <c r="Q98" s="1876" t="s">
        <v>179</v>
      </c>
      <c r="R98" s="1876" t="s">
        <v>2668</v>
      </c>
      <c r="S98" s="1876" t="s">
        <v>2669</v>
      </c>
      <c r="T98" s="1748" t="s">
        <v>179</v>
      </c>
      <c r="U98" s="1748" t="s">
        <v>2670</v>
      </c>
      <c r="V98" s="1748" t="s">
        <v>2671</v>
      </c>
      <c r="W98" s="2269"/>
      <c r="X98" s="1876" t="s">
        <v>2562</v>
      </c>
      <c r="Y98" s="1876" t="s">
        <v>2563</v>
      </c>
      <c r="Z98" s="252"/>
    </row>
    <row r="99" spans="1:26" s="62" customFormat="1" x14ac:dyDescent="0.2">
      <c r="A99" s="2275"/>
      <c r="B99" s="170"/>
      <c r="C99" s="170"/>
      <c r="D99" s="170"/>
      <c r="E99" s="170"/>
      <c r="F99" s="170"/>
      <c r="G99" s="170"/>
      <c r="H99" s="1876"/>
      <c r="I99" s="170"/>
      <c r="J99" s="170"/>
      <c r="K99" s="170"/>
      <c r="L99" s="170"/>
      <c r="M99" s="170"/>
      <c r="N99" s="170"/>
      <c r="O99" s="170"/>
      <c r="P99" s="249"/>
      <c r="Q99" s="170"/>
      <c r="R99" s="170"/>
      <c r="S99" s="170"/>
      <c r="T99" s="170"/>
      <c r="U99" s="170"/>
      <c r="V99" s="170"/>
      <c r="W99" s="249"/>
      <c r="X99" s="170"/>
      <c r="Y99" s="170"/>
      <c r="Z99" s="252"/>
    </row>
    <row r="100" spans="1:26" s="62" customFormat="1" x14ac:dyDescent="0.2">
      <c r="A100" s="2275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249"/>
      <c r="Q100" s="170"/>
      <c r="R100" s="170"/>
      <c r="S100" s="170"/>
      <c r="T100" s="170"/>
      <c r="U100" s="170"/>
      <c r="V100" s="170"/>
      <c r="W100" s="249"/>
      <c r="X100" s="170"/>
      <c r="Y100" s="170"/>
      <c r="Z100" s="252"/>
    </row>
    <row r="101" spans="1:26" s="62" customFormat="1" ht="45" x14ac:dyDescent="0.2">
      <c r="A101" s="2275" t="s">
        <v>2684</v>
      </c>
      <c r="B101" s="170"/>
      <c r="C101" s="170" t="s">
        <v>1488</v>
      </c>
      <c r="D101" s="1912" t="s">
        <v>1675</v>
      </c>
      <c r="E101" s="1876" t="s">
        <v>2359</v>
      </c>
      <c r="F101" s="170" t="s">
        <v>763</v>
      </c>
      <c r="G101" s="1876" t="s">
        <v>179</v>
      </c>
      <c r="H101" s="1876" t="s">
        <v>124</v>
      </c>
      <c r="I101" s="1876" t="s">
        <v>2655</v>
      </c>
      <c r="J101" s="1876" t="s">
        <v>2667</v>
      </c>
      <c r="K101" s="1876"/>
      <c r="L101" s="1876" t="s">
        <v>2612</v>
      </c>
      <c r="M101" s="1876" t="s">
        <v>2397</v>
      </c>
      <c r="N101" s="1876" t="s">
        <v>2613</v>
      </c>
      <c r="O101" s="1876" t="s">
        <v>179</v>
      </c>
      <c r="P101" s="249">
        <v>10000000</v>
      </c>
      <c r="Q101" s="1876" t="s">
        <v>179</v>
      </c>
      <c r="R101" s="1876" t="s">
        <v>2668</v>
      </c>
      <c r="S101" s="1912" t="s">
        <v>2669</v>
      </c>
      <c r="T101" s="261" t="s">
        <v>179</v>
      </c>
      <c r="U101" s="261" t="s">
        <v>2670</v>
      </c>
      <c r="V101" s="261" t="s">
        <v>2671</v>
      </c>
      <c r="W101" s="249"/>
      <c r="X101" s="1876" t="s">
        <v>2562</v>
      </c>
      <c r="Y101" s="1876" t="s">
        <v>2563</v>
      </c>
      <c r="Z101" s="252"/>
    </row>
    <row r="102" spans="1:26" s="62" customFormat="1" x14ac:dyDescent="0.2">
      <c r="A102" s="2275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249"/>
      <c r="Q102" s="170"/>
      <c r="R102" s="170"/>
      <c r="S102" s="170"/>
      <c r="T102" s="170"/>
      <c r="U102" s="170"/>
      <c r="V102" s="170"/>
      <c r="W102" s="249"/>
      <c r="X102" s="170"/>
      <c r="Y102" s="170"/>
      <c r="Z102" s="252"/>
    </row>
    <row r="103" spans="1:26" s="62" customFormat="1" x14ac:dyDescent="0.2">
      <c r="A103" s="2275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249"/>
      <c r="Q103" s="170"/>
      <c r="R103" s="170"/>
      <c r="S103" s="170"/>
      <c r="T103" s="170"/>
      <c r="U103" s="170"/>
      <c r="V103" s="170"/>
      <c r="W103" s="249"/>
      <c r="X103" s="170"/>
      <c r="Y103" s="170"/>
      <c r="Z103" s="252"/>
    </row>
    <row r="104" spans="1:26" s="62" customFormat="1" ht="45" x14ac:dyDescent="0.2">
      <c r="A104" s="2275" t="s">
        <v>2685</v>
      </c>
      <c r="B104" s="170"/>
      <c r="C104" s="170" t="s">
        <v>1546</v>
      </c>
      <c r="D104" s="1912" t="s">
        <v>1675</v>
      </c>
      <c r="E104" s="1876" t="s">
        <v>2359</v>
      </c>
      <c r="F104" s="170" t="s">
        <v>1974</v>
      </c>
      <c r="G104" s="1876" t="s">
        <v>179</v>
      </c>
      <c r="H104" s="1876" t="s">
        <v>124</v>
      </c>
      <c r="I104" s="1876" t="s">
        <v>2655</v>
      </c>
      <c r="J104" s="1876" t="s">
        <v>2667</v>
      </c>
      <c r="K104" s="1876"/>
      <c r="L104" s="1876" t="s">
        <v>2612</v>
      </c>
      <c r="M104" s="1876" t="s">
        <v>2397</v>
      </c>
      <c r="N104" s="1876" t="s">
        <v>2613</v>
      </c>
      <c r="O104" s="1876" t="s">
        <v>179</v>
      </c>
      <c r="P104" s="249">
        <v>30000000</v>
      </c>
      <c r="Q104" s="1876" t="s">
        <v>179</v>
      </c>
      <c r="R104" s="1876" t="s">
        <v>2668</v>
      </c>
      <c r="S104" s="1912" t="s">
        <v>2669</v>
      </c>
      <c r="T104" s="261" t="s">
        <v>179</v>
      </c>
      <c r="U104" s="261" t="s">
        <v>2670</v>
      </c>
      <c r="V104" s="261" t="s">
        <v>2671</v>
      </c>
      <c r="W104" s="249"/>
      <c r="X104" s="1876" t="s">
        <v>2562</v>
      </c>
      <c r="Y104" s="1876" t="s">
        <v>2563</v>
      </c>
      <c r="Z104" s="252"/>
    </row>
    <row r="105" spans="1:26" s="62" customFormat="1" x14ac:dyDescent="0.2">
      <c r="A105" s="2275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249"/>
      <c r="Q105" s="170"/>
      <c r="R105" s="170"/>
      <c r="S105" s="170"/>
      <c r="T105" s="170"/>
      <c r="U105" s="170"/>
      <c r="V105" s="170"/>
      <c r="W105" s="249"/>
      <c r="X105" s="170"/>
      <c r="Y105" s="170"/>
      <c r="Z105" s="252"/>
    </row>
    <row r="106" spans="1:26" s="62" customFormat="1" x14ac:dyDescent="0.2">
      <c r="A106" s="2275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249"/>
      <c r="Q106" s="170"/>
      <c r="R106" s="170"/>
      <c r="S106" s="170"/>
      <c r="T106" s="170"/>
      <c r="U106" s="170"/>
      <c r="V106" s="170"/>
      <c r="W106" s="249"/>
      <c r="X106" s="170"/>
      <c r="Y106" s="170"/>
      <c r="Z106" s="252"/>
    </row>
    <row r="107" spans="1:26" s="62" customFormat="1" ht="45" x14ac:dyDescent="0.2">
      <c r="A107" s="2275" t="s">
        <v>2686</v>
      </c>
      <c r="B107" s="170"/>
      <c r="C107" s="170" t="s">
        <v>1549</v>
      </c>
      <c r="D107" s="1912" t="s">
        <v>1675</v>
      </c>
      <c r="E107" s="1876" t="s">
        <v>2359</v>
      </c>
      <c r="F107" s="170" t="s">
        <v>1974</v>
      </c>
      <c r="G107" s="1876" t="s">
        <v>179</v>
      </c>
      <c r="H107" s="1876" t="s">
        <v>124</v>
      </c>
      <c r="I107" s="1876" t="s">
        <v>2655</v>
      </c>
      <c r="J107" s="1876" t="s">
        <v>2667</v>
      </c>
      <c r="K107" s="1876"/>
      <c r="L107" s="1876" t="s">
        <v>2612</v>
      </c>
      <c r="M107" s="1876" t="s">
        <v>2397</v>
      </c>
      <c r="N107" s="1876" t="s">
        <v>2613</v>
      </c>
      <c r="O107" s="1876" t="s">
        <v>179</v>
      </c>
      <c r="P107" s="249">
        <v>30000000</v>
      </c>
      <c r="Q107" s="1876" t="s">
        <v>179</v>
      </c>
      <c r="R107" s="1876" t="s">
        <v>2668</v>
      </c>
      <c r="S107" s="1912" t="s">
        <v>2669</v>
      </c>
      <c r="T107" s="261" t="s">
        <v>179</v>
      </c>
      <c r="U107" s="261" t="s">
        <v>2670</v>
      </c>
      <c r="V107" s="261" t="s">
        <v>2671</v>
      </c>
      <c r="W107" s="249"/>
      <c r="X107" s="1876" t="s">
        <v>2562</v>
      </c>
      <c r="Y107" s="1876" t="s">
        <v>2563</v>
      </c>
      <c r="Z107" s="252"/>
    </row>
    <row r="108" spans="1:26" s="62" customFormat="1" x14ac:dyDescent="0.2">
      <c r="A108" s="2275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249"/>
      <c r="Q108" s="170"/>
      <c r="R108" s="170"/>
      <c r="S108" s="170"/>
      <c r="T108" s="170"/>
      <c r="U108" s="170"/>
      <c r="V108" s="170"/>
      <c r="W108" s="249"/>
      <c r="X108" s="170"/>
      <c r="Y108" s="170"/>
      <c r="Z108" s="252"/>
    </row>
    <row r="109" spans="1:26" s="62" customFormat="1" x14ac:dyDescent="0.2">
      <c r="A109" s="2275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249"/>
      <c r="Q109" s="170"/>
      <c r="R109" s="170"/>
      <c r="S109" s="170"/>
      <c r="T109" s="170"/>
      <c r="U109" s="170"/>
      <c r="V109" s="170"/>
      <c r="W109" s="249"/>
      <c r="X109" s="170"/>
      <c r="Y109" s="170"/>
      <c r="Z109" s="252"/>
    </row>
    <row r="110" spans="1:26" s="62" customFormat="1" ht="35.25" customHeight="1" x14ac:dyDescent="0.2">
      <c r="A110" s="2275" t="s">
        <v>2687</v>
      </c>
      <c r="B110" s="170"/>
      <c r="C110" s="170" t="s">
        <v>1554</v>
      </c>
      <c r="D110" s="1912" t="s">
        <v>1675</v>
      </c>
      <c r="E110" s="1876" t="s">
        <v>2359</v>
      </c>
      <c r="F110" s="170" t="s">
        <v>2688</v>
      </c>
      <c r="G110" s="1876" t="s">
        <v>179</v>
      </c>
      <c r="H110" s="1876" t="s">
        <v>124</v>
      </c>
      <c r="I110" s="1876" t="s">
        <v>2655</v>
      </c>
      <c r="J110" s="1876" t="s">
        <v>2667</v>
      </c>
      <c r="K110" s="1876"/>
      <c r="L110" s="1876" t="s">
        <v>2612</v>
      </c>
      <c r="M110" s="1876" t="s">
        <v>2397</v>
      </c>
      <c r="N110" s="1876" t="s">
        <v>2613</v>
      </c>
      <c r="O110" s="1876" t="s">
        <v>179</v>
      </c>
      <c r="P110" s="249">
        <v>60000000</v>
      </c>
      <c r="Q110" s="1876" t="s">
        <v>179</v>
      </c>
      <c r="R110" s="1876" t="s">
        <v>2668</v>
      </c>
      <c r="S110" s="1912" t="s">
        <v>2669</v>
      </c>
      <c r="T110" s="261" t="s">
        <v>179</v>
      </c>
      <c r="U110" s="261" t="s">
        <v>2670</v>
      </c>
      <c r="V110" s="261" t="s">
        <v>2671</v>
      </c>
      <c r="W110" s="249"/>
      <c r="X110" s="1876" t="s">
        <v>2562</v>
      </c>
      <c r="Y110" s="1876" t="s">
        <v>2563</v>
      </c>
      <c r="Z110" s="252"/>
    </row>
    <row r="111" spans="1:26" s="62" customFormat="1" x14ac:dyDescent="0.2"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1068"/>
      <c r="X111" s="252"/>
      <c r="Y111" s="252"/>
      <c r="Z111" s="252"/>
    </row>
  </sheetData>
  <mergeCells count="38">
    <mergeCell ref="A62:A63"/>
    <mergeCell ref="A59:H59"/>
    <mergeCell ref="K59:M59"/>
    <mergeCell ref="C60:H60"/>
    <mergeCell ref="L60:M60"/>
    <mergeCell ref="N60:O60"/>
    <mergeCell ref="P60:S60"/>
    <mergeCell ref="T60:W60"/>
    <mergeCell ref="A40:A41"/>
    <mergeCell ref="A43:A44"/>
    <mergeCell ref="A46:A47"/>
    <mergeCell ref="A49:A50"/>
    <mergeCell ref="A58:G58"/>
    <mergeCell ref="I59:J60"/>
    <mergeCell ref="K29:L29"/>
    <mergeCell ref="M29:N29"/>
    <mergeCell ref="O29:R29"/>
    <mergeCell ref="A31:A32"/>
    <mergeCell ref="A34:A35"/>
    <mergeCell ref="H28:I29"/>
    <mergeCell ref="A37:A38"/>
    <mergeCell ref="A11:A12"/>
    <mergeCell ref="A14:A15"/>
    <mergeCell ref="A17:A18"/>
    <mergeCell ref="A27:F27"/>
    <mergeCell ref="C29:G29"/>
    <mergeCell ref="A8:A9"/>
    <mergeCell ref="A3:B3"/>
    <mergeCell ref="N3:R3"/>
    <mergeCell ref="S3:T3"/>
    <mergeCell ref="U3:W3"/>
    <mergeCell ref="X3:AA3"/>
    <mergeCell ref="A5:A6"/>
    <mergeCell ref="A1:E1"/>
    <mergeCell ref="H2:I3"/>
    <mergeCell ref="F3:G3"/>
    <mergeCell ref="J3:K3"/>
    <mergeCell ref="L3:M3"/>
  </mergeCells>
  <pageMargins left="0.25" right="0.25" top="0.75" bottom="0.75" header="0.3" footer="0.3"/>
  <pageSetup paperSize="8" scale="75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"/>
  <sheetViews>
    <sheetView topLeftCell="G1" zoomScale="51" zoomScaleNormal="51" workbookViewId="0">
      <selection activeCell="K5" sqref="K5"/>
    </sheetView>
  </sheetViews>
  <sheetFormatPr defaultRowHeight="15" x14ac:dyDescent="0.2"/>
  <cols>
    <col min="1" max="1" width="44.7109375" style="1889" customWidth="1"/>
    <col min="2" max="2" width="15.42578125" style="1889" customWidth="1"/>
    <col min="3" max="3" width="13.7109375" style="1889" customWidth="1"/>
    <col min="4" max="4" width="20.85546875" style="1889" customWidth="1"/>
    <col min="5" max="5" width="19" style="1889" customWidth="1"/>
    <col min="6" max="6" width="18" style="1889" customWidth="1"/>
    <col min="7" max="7" width="17.140625" style="1889" customWidth="1"/>
    <col min="8" max="8" width="17.85546875" style="1889" customWidth="1"/>
    <col min="9" max="9" width="17.7109375" style="1889" customWidth="1"/>
    <col min="10" max="10" width="26" style="1889" customWidth="1"/>
    <col min="11" max="11" width="20.28515625" style="1889" customWidth="1"/>
    <col min="12" max="12" width="19.28515625" style="1889" customWidth="1"/>
    <col min="13" max="13" width="20.5703125" style="1889" customWidth="1"/>
    <col min="14" max="14" width="22.140625" style="1889" customWidth="1"/>
    <col min="15" max="15" width="20.7109375" style="1889" customWidth="1"/>
    <col min="16" max="16" width="23" style="1889" customWidth="1"/>
    <col min="17" max="17" width="16.42578125" style="1889" customWidth="1"/>
    <col min="18" max="18" width="14.42578125" style="1889" bestFit="1" customWidth="1"/>
    <col min="19" max="19" width="20.85546875" style="1889" customWidth="1"/>
    <col min="20" max="20" width="14.85546875" style="1889" customWidth="1"/>
    <col min="21" max="21" width="18" style="1889" customWidth="1"/>
    <col min="22" max="22" width="18.5703125" style="1889" bestFit="1" customWidth="1"/>
    <col min="23" max="23" width="14.85546875" style="1889" customWidth="1"/>
    <col min="24" max="24" width="15" style="1889" customWidth="1"/>
    <col min="25" max="25" width="19.5703125" style="1889" customWidth="1"/>
    <col min="26" max="26" width="19.28515625" style="1889" bestFit="1" customWidth="1"/>
    <col min="27" max="27" width="40" style="1889" customWidth="1"/>
    <col min="28" max="16384" width="9.140625" style="1889"/>
  </cols>
  <sheetData>
    <row r="1" spans="1:24" s="19" customFormat="1" ht="31.5" customHeight="1" x14ac:dyDescent="0.25">
      <c r="A1" s="3100" t="s">
        <v>6371</v>
      </c>
      <c r="B1" s="3100"/>
      <c r="C1" s="3100"/>
      <c r="D1" s="3100"/>
      <c r="E1" s="2279"/>
      <c r="F1" s="2279"/>
      <c r="G1" s="2279"/>
      <c r="H1" s="2279"/>
      <c r="I1" s="2279"/>
      <c r="J1" s="2279"/>
      <c r="K1" s="2279"/>
      <c r="L1" s="2279"/>
      <c r="M1" s="2279"/>
      <c r="N1" s="2279"/>
      <c r="O1" s="2279"/>
      <c r="P1" s="2279"/>
      <c r="Q1" s="2279"/>
      <c r="R1" s="2279"/>
      <c r="S1" s="371"/>
      <c r="T1" s="371"/>
      <c r="U1" s="371"/>
      <c r="V1" s="371"/>
      <c r="W1" s="371"/>
      <c r="X1" s="371"/>
    </row>
    <row r="2" spans="1:24" s="19" customFormat="1" ht="18" x14ac:dyDescent="0.25">
      <c r="A2" s="1577" t="s">
        <v>1495</v>
      </c>
      <c r="B2" s="2280"/>
      <c r="C2" s="2280"/>
      <c r="D2" s="2280"/>
      <c r="E2" s="2280"/>
      <c r="F2" s="2280"/>
      <c r="G2" s="371"/>
      <c r="H2" s="2888" t="s">
        <v>147</v>
      </c>
      <c r="I2" s="2958"/>
      <c r="J2" s="69"/>
      <c r="K2" s="1730"/>
      <c r="L2" s="1724"/>
      <c r="M2" s="371"/>
      <c r="N2" s="371"/>
      <c r="O2" s="371"/>
      <c r="P2" s="371"/>
      <c r="Q2" s="371"/>
      <c r="R2" s="371"/>
      <c r="S2" s="371"/>
      <c r="T2" s="371"/>
      <c r="U2" s="371"/>
      <c r="V2" s="66"/>
      <c r="W2" s="66"/>
      <c r="X2" s="371"/>
    </row>
    <row r="3" spans="1:24" s="19" customFormat="1" ht="45" x14ac:dyDescent="0.25">
      <c r="A3" s="2895" t="s">
        <v>2689</v>
      </c>
      <c r="B3" s="2896"/>
      <c r="C3" s="2915" t="s">
        <v>149</v>
      </c>
      <c r="D3" s="2916"/>
      <c r="E3" s="2916"/>
      <c r="F3" s="2916"/>
      <c r="G3" s="2917"/>
      <c r="H3" s="2959"/>
      <c r="I3" s="2960"/>
      <c r="J3" s="432" t="s">
        <v>150</v>
      </c>
      <c r="K3" s="3258" t="s">
        <v>151</v>
      </c>
      <c r="L3" s="3265"/>
      <c r="M3" s="3257" t="s">
        <v>152</v>
      </c>
      <c r="N3" s="3265"/>
      <c r="O3" s="3257" t="s">
        <v>84</v>
      </c>
      <c r="P3" s="3258"/>
      <c r="Q3" s="3258"/>
      <c r="R3" s="3258"/>
      <c r="S3" s="1920"/>
      <c r="T3" s="1919" t="s">
        <v>85</v>
      </c>
      <c r="U3" s="1921"/>
      <c r="V3" s="1890"/>
      <c r="W3" s="1891"/>
      <c r="X3" s="371"/>
    </row>
    <row r="4" spans="1:24" s="19" customFormat="1" ht="45.75" thickBot="1" x14ac:dyDescent="0.3">
      <c r="A4" s="433" t="s">
        <v>512</v>
      </c>
      <c r="B4" s="434" t="s">
        <v>153</v>
      </c>
      <c r="C4" s="434" t="s">
        <v>154</v>
      </c>
      <c r="D4" s="434" t="s">
        <v>155</v>
      </c>
      <c r="E4" s="434" t="s">
        <v>156</v>
      </c>
      <c r="F4" s="434" t="s">
        <v>157</v>
      </c>
      <c r="G4" s="435" t="s">
        <v>158</v>
      </c>
      <c r="H4" s="436" t="s">
        <v>92</v>
      </c>
      <c r="I4" s="437" t="s">
        <v>93</v>
      </c>
      <c r="J4" s="434" t="s">
        <v>159</v>
      </c>
      <c r="K4" s="434" t="s">
        <v>160</v>
      </c>
      <c r="L4" s="434" t="s">
        <v>161</v>
      </c>
      <c r="M4" s="434" t="s">
        <v>162</v>
      </c>
      <c r="N4" s="436" t="s">
        <v>163</v>
      </c>
      <c r="O4" s="436" t="s">
        <v>164</v>
      </c>
      <c r="P4" s="436" t="s">
        <v>104</v>
      </c>
      <c r="Q4" s="436" t="s">
        <v>165</v>
      </c>
      <c r="R4" s="438" t="s">
        <v>166</v>
      </c>
      <c r="S4" s="574" t="s">
        <v>167</v>
      </c>
      <c r="T4" s="439" t="s">
        <v>168</v>
      </c>
      <c r="U4" s="439" t="s">
        <v>169</v>
      </c>
      <c r="V4" s="439" t="s">
        <v>112</v>
      </c>
      <c r="W4" s="439" t="s">
        <v>113</v>
      </c>
      <c r="X4" s="371"/>
    </row>
    <row r="5" spans="1:24" s="19" customFormat="1" ht="30.75" thickTop="1" x14ac:dyDescent="0.25">
      <c r="A5" s="2918" t="s">
        <v>114</v>
      </c>
      <c r="B5" s="355"/>
      <c r="C5" s="354"/>
      <c r="D5" s="356"/>
      <c r="E5" s="1860"/>
      <c r="F5" s="1860" t="s">
        <v>170</v>
      </c>
      <c r="G5" s="1860"/>
      <c r="H5" s="1860" t="s">
        <v>171</v>
      </c>
      <c r="I5" s="1860" t="s">
        <v>116</v>
      </c>
      <c r="J5" s="1860" t="s">
        <v>117</v>
      </c>
      <c r="K5" s="1899" t="s">
        <v>172</v>
      </c>
      <c r="L5" s="1899" t="s">
        <v>173</v>
      </c>
      <c r="M5" s="1899" t="s">
        <v>117</v>
      </c>
      <c r="N5" s="1899" t="s">
        <v>116</v>
      </c>
      <c r="O5" s="356"/>
      <c r="P5" s="1899" t="s">
        <v>117</v>
      </c>
      <c r="Q5" s="1899" t="s">
        <v>116</v>
      </c>
      <c r="R5" s="1899" t="s">
        <v>117</v>
      </c>
      <c r="S5" s="1899" t="s">
        <v>171</v>
      </c>
      <c r="T5" s="1899" t="s">
        <v>174</v>
      </c>
      <c r="U5" s="1899" t="s">
        <v>117</v>
      </c>
      <c r="V5" s="1899"/>
      <c r="W5" s="1899"/>
      <c r="X5" s="371"/>
    </row>
    <row r="6" spans="1:24" s="19" customFormat="1" x14ac:dyDescent="0.25">
      <c r="A6" s="2919"/>
      <c r="B6" s="353"/>
      <c r="C6" s="357"/>
      <c r="D6" s="220"/>
      <c r="E6" s="1861"/>
      <c r="F6" s="1860" t="s">
        <v>175</v>
      </c>
      <c r="G6" s="1861"/>
      <c r="H6" s="1860"/>
      <c r="I6" s="1861"/>
      <c r="J6" s="1861"/>
      <c r="K6" s="1861"/>
      <c r="L6" s="1861"/>
      <c r="M6" s="1861"/>
      <c r="N6" s="1861"/>
      <c r="O6" s="220"/>
      <c r="P6" s="1861"/>
      <c r="Q6" s="1861"/>
      <c r="R6" s="1861"/>
      <c r="S6" s="1860"/>
      <c r="T6" s="1860"/>
      <c r="U6" s="1860"/>
      <c r="V6" s="1860"/>
      <c r="W6" s="1860"/>
      <c r="X6" s="371"/>
    </row>
    <row r="7" spans="1:24" s="19" customFormat="1" ht="15.75" thickBot="1" x14ac:dyDescent="0.3">
      <c r="A7" s="441" t="s">
        <v>121</v>
      </c>
      <c r="B7" s="404"/>
      <c r="C7" s="442"/>
      <c r="D7" s="1067"/>
      <c r="E7" s="429"/>
      <c r="F7" s="429"/>
      <c r="G7" s="429"/>
      <c r="H7" s="429"/>
      <c r="I7" s="429"/>
      <c r="J7" s="535"/>
      <c r="K7" s="535"/>
      <c r="L7" s="429"/>
      <c r="M7" s="429"/>
      <c r="N7" s="429"/>
      <c r="O7" s="1067"/>
      <c r="P7" s="429"/>
      <c r="Q7" s="429"/>
      <c r="R7" s="429"/>
      <c r="S7" s="429"/>
      <c r="T7" s="429"/>
      <c r="U7" s="429"/>
      <c r="V7" s="429"/>
      <c r="W7" s="429"/>
      <c r="X7" s="371"/>
    </row>
    <row r="8" spans="1:24" s="19" customFormat="1" ht="30" x14ac:dyDescent="0.25">
      <c r="A8" s="3337" t="s">
        <v>2690</v>
      </c>
      <c r="B8" s="2281"/>
      <c r="C8" s="2282">
        <v>1</v>
      </c>
      <c r="D8" s="2283">
        <v>2000000</v>
      </c>
      <c r="E8" s="2284" t="s">
        <v>2359</v>
      </c>
      <c r="F8" s="2284" t="s">
        <v>179</v>
      </c>
      <c r="G8" s="2284" t="s">
        <v>124</v>
      </c>
      <c r="H8" s="2284" t="s">
        <v>2618</v>
      </c>
      <c r="I8" s="2284" t="s">
        <v>2691</v>
      </c>
      <c r="J8" s="2284" t="s">
        <v>2692</v>
      </c>
      <c r="K8" s="2284" t="s">
        <v>2693</v>
      </c>
      <c r="L8" s="2284" t="s">
        <v>2694</v>
      </c>
      <c r="M8" s="2284" t="s">
        <v>2695</v>
      </c>
      <c r="N8" s="2284" t="s">
        <v>179</v>
      </c>
      <c r="O8" s="2283">
        <v>2000000</v>
      </c>
      <c r="P8" s="2284" t="s">
        <v>179</v>
      </c>
      <c r="Q8" s="2284" t="s">
        <v>2696</v>
      </c>
      <c r="R8" s="2284" t="s">
        <v>2697</v>
      </c>
      <c r="S8" s="2284" t="s">
        <v>179</v>
      </c>
      <c r="T8" s="2284" t="s">
        <v>2698</v>
      </c>
      <c r="U8" s="2284" t="s">
        <v>2699</v>
      </c>
      <c r="V8" s="2284" t="s">
        <v>2562</v>
      </c>
      <c r="W8" s="2285" t="s">
        <v>2563</v>
      </c>
      <c r="X8" s="371"/>
    </row>
    <row r="9" spans="1:24" s="19" customFormat="1" ht="15.75" thickBot="1" x14ac:dyDescent="0.3">
      <c r="A9" s="3338"/>
      <c r="B9" s="2286"/>
      <c r="C9" s="2287"/>
      <c r="D9" s="2288"/>
      <c r="E9" s="2289"/>
      <c r="F9" s="2290"/>
      <c r="G9" s="2289"/>
      <c r="H9" s="2290"/>
      <c r="I9" s="2289"/>
      <c r="J9" s="2289"/>
      <c r="K9" s="2289"/>
      <c r="L9" s="2289"/>
      <c r="M9" s="2289"/>
      <c r="N9" s="2289"/>
      <c r="O9" s="2288"/>
      <c r="P9" s="2289"/>
      <c r="Q9" s="2289"/>
      <c r="R9" s="2289"/>
      <c r="S9" s="2289"/>
      <c r="T9" s="2289"/>
      <c r="U9" s="2289"/>
      <c r="V9" s="2289"/>
      <c r="W9" s="2291"/>
      <c r="X9" s="371"/>
    </row>
    <row r="10" spans="1:24" s="19" customFormat="1" x14ac:dyDescent="0.25">
      <c r="A10" s="2292" t="s">
        <v>144</v>
      </c>
      <c r="B10" s="377"/>
      <c r="C10" s="366"/>
      <c r="D10" s="2274">
        <f>D8</f>
        <v>2000000</v>
      </c>
      <c r="E10" s="1893"/>
      <c r="F10" s="376"/>
      <c r="G10" s="1858"/>
      <c r="H10" s="376"/>
      <c r="I10" s="1858"/>
      <c r="J10" s="1858"/>
      <c r="K10" s="1858"/>
      <c r="L10" s="1858"/>
      <c r="M10" s="1858"/>
      <c r="N10" s="1858"/>
      <c r="O10" s="2274">
        <f>O8</f>
        <v>2000000</v>
      </c>
      <c r="P10" s="1858"/>
      <c r="Q10" s="1858"/>
      <c r="R10" s="1858"/>
      <c r="S10" s="1858"/>
      <c r="T10" s="1858"/>
      <c r="U10" s="1858"/>
      <c r="V10" s="1858"/>
      <c r="W10" s="1858"/>
      <c r="X10" s="66"/>
    </row>
    <row r="11" spans="1:24" s="19" customFormat="1" x14ac:dyDescent="0.25">
      <c r="A11" s="226"/>
      <c r="B11" s="226"/>
      <c r="C11" s="357"/>
      <c r="D11" s="220"/>
      <c r="E11" s="1862"/>
      <c r="F11" s="1909"/>
      <c r="G11" s="1862"/>
      <c r="H11" s="1909"/>
      <c r="I11" s="1862"/>
      <c r="J11" s="1862"/>
      <c r="K11" s="1862"/>
      <c r="L11" s="1862"/>
      <c r="M11" s="1862"/>
      <c r="N11" s="1862"/>
      <c r="O11" s="220"/>
      <c r="P11" s="1862"/>
      <c r="Q11" s="1862"/>
      <c r="R11" s="1862"/>
      <c r="S11" s="1862"/>
      <c r="T11" s="1862"/>
      <c r="U11" s="1862"/>
      <c r="V11" s="1862"/>
      <c r="W11" s="1862"/>
      <c r="X11" s="371"/>
    </row>
    <row r="12" spans="1:24" s="19" customFormat="1" x14ac:dyDescent="0.25">
      <c r="A12" s="370" t="s">
        <v>145</v>
      </c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66"/>
      <c r="S12" s="66"/>
      <c r="T12" s="371"/>
      <c r="U12" s="371"/>
      <c r="V12" s="371"/>
      <c r="W12" s="371"/>
      <c r="X12" s="371"/>
    </row>
    <row r="14" spans="1:24" s="62" customFormat="1" ht="26.25" customHeight="1" x14ac:dyDescent="0.2">
      <c r="A14" s="2850"/>
      <c r="B14" s="2850"/>
      <c r="C14" s="2850"/>
      <c r="D14" s="2850"/>
      <c r="E14" s="2850"/>
      <c r="N14" s="252"/>
      <c r="O14" s="252"/>
      <c r="W14" s="2293"/>
    </row>
    <row r="15" spans="1:24" s="62" customFormat="1" x14ac:dyDescent="0.2">
      <c r="A15" s="3062" t="s">
        <v>656</v>
      </c>
      <c r="B15" s="3062"/>
      <c r="C15" s="3062"/>
      <c r="D15" s="3062"/>
      <c r="E15" s="3062"/>
      <c r="F15" s="3062"/>
      <c r="G15" s="3062"/>
      <c r="H15" s="3062"/>
      <c r="I15" s="2845" t="s">
        <v>147</v>
      </c>
      <c r="J15" s="2846"/>
      <c r="K15" s="79" t="s">
        <v>148</v>
      </c>
      <c r="L15" s="70"/>
      <c r="M15" s="71"/>
      <c r="N15" s="252"/>
      <c r="O15" s="252"/>
      <c r="W15" s="2293"/>
    </row>
    <row r="16" spans="1:24" s="62" customFormat="1" ht="42" customHeight="1" x14ac:dyDescent="0.2">
      <c r="A16" s="2861" t="s">
        <v>2601</v>
      </c>
      <c r="B16" s="2862"/>
      <c r="C16" s="2902" t="s">
        <v>215</v>
      </c>
      <c r="D16" s="2902"/>
      <c r="E16" s="2902"/>
      <c r="F16" s="2902"/>
      <c r="G16" s="2902"/>
      <c r="H16" s="2903"/>
      <c r="I16" s="2847"/>
      <c r="J16" s="2848"/>
      <c r="K16" s="1907" t="s">
        <v>150</v>
      </c>
      <c r="L16" s="2902" t="s">
        <v>151</v>
      </c>
      <c r="M16" s="2903"/>
      <c r="N16" s="2909" t="s">
        <v>152</v>
      </c>
      <c r="O16" s="2903"/>
      <c r="P16" s="2909" t="s">
        <v>84</v>
      </c>
      <c r="Q16" s="2902"/>
      <c r="R16" s="2902"/>
      <c r="S16" s="2902"/>
      <c r="T16" s="2902" t="s">
        <v>85</v>
      </c>
      <c r="U16" s="2902"/>
      <c r="V16" s="2902"/>
      <c r="W16" s="2903"/>
    </row>
    <row r="17" spans="1:25" s="458" customFormat="1" ht="60.75" thickBot="1" x14ac:dyDescent="0.3">
      <c r="A17" s="1905" t="s">
        <v>512</v>
      </c>
      <c r="B17" s="506" t="s">
        <v>153</v>
      </c>
      <c r="C17" s="451" t="s">
        <v>217</v>
      </c>
      <c r="D17" s="451" t="s">
        <v>218</v>
      </c>
      <c r="E17" s="451" t="s">
        <v>156</v>
      </c>
      <c r="F17" s="451" t="s">
        <v>219</v>
      </c>
      <c r="G17" s="451" t="s">
        <v>220</v>
      </c>
      <c r="H17" s="451" t="s">
        <v>90</v>
      </c>
      <c r="I17" s="437" t="s">
        <v>92</v>
      </c>
      <c r="J17" s="437" t="s">
        <v>93</v>
      </c>
      <c r="K17" s="453" t="s">
        <v>159</v>
      </c>
      <c r="L17" s="453" t="s">
        <v>160</v>
      </c>
      <c r="M17" s="453" t="s">
        <v>161</v>
      </c>
      <c r="N17" s="453" t="s">
        <v>162</v>
      </c>
      <c r="O17" s="437" t="s">
        <v>93</v>
      </c>
      <c r="P17" s="437" t="s">
        <v>4325</v>
      </c>
      <c r="Q17" s="437" t="s">
        <v>104</v>
      </c>
      <c r="R17" s="457" t="s">
        <v>221</v>
      </c>
      <c r="S17" s="1020" t="s">
        <v>166</v>
      </c>
      <c r="T17" s="453" t="s">
        <v>108</v>
      </c>
      <c r="U17" s="453" t="s">
        <v>222</v>
      </c>
      <c r="V17" s="453" t="s">
        <v>223</v>
      </c>
      <c r="W17" s="454" t="s">
        <v>111</v>
      </c>
      <c r="X17" s="453" t="s">
        <v>112</v>
      </c>
      <c r="Y17" s="453" t="s">
        <v>113</v>
      </c>
    </row>
    <row r="18" spans="1:25" s="62" customFormat="1" ht="15.75" thickTop="1" x14ac:dyDescent="0.2">
      <c r="A18" s="2825" t="s">
        <v>114</v>
      </c>
      <c r="B18" s="459"/>
      <c r="C18" s="160"/>
      <c r="D18" s="160"/>
      <c r="E18" s="160"/>
      <c r="F18" s="380"/>
      <c r="G18" s="160" t="s">
        <v>170</v>
      </c>
      <c r="H18" s="160"/>
      <c r="I18" s="231" t="s">
        <v>171</v>
      </c>
      <c r="J18" s="231" t="s">
        <v>116</v>
      </c>
      <c r="K18" s="231" t="s">
        <v>117</v>
      </c>
      <c r="L18" s="231" t="s">
        <v>224</v>
      </c>
      <c r="M18" s="231" t="s">
        <v>173</v>
      </c>
      <c r="N18" s="1902" t="s">
        <v>171</v>
      </c>
      <c r="O18" s="1902" t="s">
        <v>116</v>
      </c>
      <c r="P18" s="160"/>
      <c r="Q18" s="231" t="s">
        <v>225</v>
      </c>
      <c r="R18" s="383" t="s">
        <v>116</v>
      </c>
      <c r="S18" s="231" t="s">
        <v>118</v>
      </c>
      <c r="T18" s="381"/>
      <c r="U18" s="160"/>
      <c r="V18" s="160" t="s">
        <v>226</v>
      </c>
      <c r="W18" s="2294"/>
      <c r="X18" s="160"/>
      <c r="Y18" s="231"/>
    </row>
    <row r="19" spans="1:25" s="62" customFormat="1" x14ac:dyDescent="0.2">
      <c r="A19" s="2826"/>
      <c r="B19" s="166"/>
      <c r="C19" s="166"/>
      <c r="D19" s="166"/>
      <c r="E19" s="166"/>
      <c r="F19" s="167"/>
      <c r="G19" s="160" t="s">
        <v>175</v>
      </c>
      <c r="H19" s="166"/>
      <c r="I19" s="160"/>
      <c r="J19" s="166"/>
      <c r="K19" s="166"/>
      <c r="L19" s="166"/>
      <c r="M19" s="166"/>
      <c r="N19" s="1912"/>
      <c r="O19" s="1912"/>
      <c r="P19" s="167"/>
      <c r="Q19" s="166"/>
      <c r="R19" s="389"/>
      <c r="S19" s="166"/>
      <c r="T19" s="390"/>
      <c r="U19" s="166"/>
      <c r="V19" s="166"/>
      <c r="W19" s="388"/>
      <c r="X19" s="166"/>
      <c r="Y19" s="166"/>
    </row>
    <row r="20" spans="1:25" s="62" customFormat="1" ht="15.75" thickBot="1" x14ac:dyDescent="0.25">
      <c r="A20" s="500" t="s">
        <v>121</v>
      </c>
      <c r="B20" s="460"/>
      <c r="C20" s="460"/>
      <c r="D20" s="460"/>
      <c r="E20" s="460"/>
      <c r="F20" s="402"/>
      <c r="G20" s="460"/>
      <c r="H20" s="460"/>
      <c r="I20" s="460"/>
      <c r="J20" s="460"/>
      <c r="K20" s="461"/>
      <c r="L20" s="461"/>
      <c r="M20" s="460"/>
      <c r="N20" s="400"/>
      <c r="O20" s="400"/>
      <c r="P20" s="402"/>
      <c r="Q20" s="460"/>
      <c r="R20" s="461"/>
      <c r="S20" s="156"/>
      <c r="T20" s="462"/>
      <c r="U20" s="460"/>
      <c r="V20" s="460"/>
      <c r="W20" s="2295"/>
      <c r="X20" s="460"/>
      <c r="Y20" s="460"/>
    </row>
    <row r="21" spans="1:25" s="62" customFormat="1" ht="30" x14ac:dyDescent="0.2">
      <c r="A21" s="3216" t="s">
        <v>2700</v>
      </c>
      <c r="B21" s="160"/>
      <c r="C21" s="160" t="s">
        <v>1026</v>
      </c>
      <c r="D21" s="160" t="s">
        <v>1599</v>
      </c>
      <c r="E21" s="2117" t="s">
        <v>2359</v>
      </c>
      <c r="F21" s="2121">
        <v>1200000</v>
      </c>
      <c r="G21" s="160" t="s">
        <v>179</v>
      </c>
      <c r="H21" s="160" t="s">
        <v>179</v>
      </c>
      <c r="I21" s="160" t="s">
        <v>2618</v>
      </c>
      <c r="J21" s="160" t="s">
        <v>2701</v>
      </c>
      <c r="K21" s="160"/>
      <c r="L21" s="160" t="s">
        <v>2693</v>
      </c>
      <c r="M21" s="160" t="s">
        <v>2702</v>
      </c>
      <c r="N21" s="1876" t="s">
        <v>2703</v>
      </c>
      <c r="O21" s="1876" t="s">
        <v>2704</v>
      </c>
      <c r="P21" s="380">
        <v>1200000</v>
      </c>
      <c r="Q21" s="160" t="s">
        <v>179</v>
      </c>
      <c r="R21" s="160" t="s">
        <v>179</v>
      </c>
      <c r="S21" s="1912" t="s">
        <v>2705</v>
      </c>
      <c r="T21" s="381" t="s">
        <v>179</v>
      </c>
      <c r="U21" s="160" t="s">
        <v>2706</v>
      </c>
      <c r="V21" s="160" t="s">
        <v>2610</v>
      </c>
      <c r="W21" s="382"/>
      <c r="X21" s="160" t="s">
        <v>2562</v>
      </c>
      <c r="Y21" s="160" t="s">
        <v>2563</v>
      </c>
    </row>
    <row r="22" spans="1:25" s="62" customFormat="1" x14ac:dyDescent="0.2">
      <c r="A22" s="2937"/>
      <c r="B22" s="166"/>
      <c r="C22" s="166"/>
      <c r="D22" s="166"/>
      <c r="E22" s="2117"/>
      <c r="F22" s="2121"/>
      <c r="G22" s="160"/>
      <c r="H22" s="166"/>
      <c r="I22" s="160"/>
      <c r="J22" s="160"/>
      <c r="K22" s="160"/>
      <c r="L22" s="160"/>
      <c r="M22" s="160"/>
      <c r="N22" s="1876"/>
      <c r="O22" s="1876"/>
      <c r="P22" s="380"/>
      <c r="Q22" s="160"/>
      <c r="R22" s="383"/>
      <c r="S22" s="166"/>
      <c r="T22" s="381"/>
      <c r="U22" s="160"/>
      <c r="V22" s="160"/>
      <c r="W22" s="382"/>
      <c r="X22" s="160"/>
      <c r="Y22" s="160"/>
    </row>
    <row r="23" spans="1:25" s="62" customFormat="1" x14ac:dyDescent="0.2">
      <c r="A23" s="384"/>
      <c r="B23" s="156"/>
      <c r="C23" s="156"/>
      <c r="D23" s="156"/>
      <c r="E23" s="2118"/>
      <c r="F23" s="2120"/>
      <c r="G23" s="156"/>
      <c r="H23" s="156"/>
      <c r="I23" s="156"/>
      <c r="J23" s="169"/>
      <c r="K23" s="169"/>
      <c r="L23" s="169"/>
      <c r="M23" s="156"/>
      <c r="N23" s="170"/>
      <c r="O23" s="170"/>
      <c r="P23" s="158"/>
      <c r="Q23" s="156"/>
      <c r="R23" s="169"/>
      <c r="S23" s="156"/>
      <c r="T23" s="172"/>
      <c r="U23" s="156"/>
      <c r="V23" s="156"/>
      <c r="W23" s="386"/>
      <c r="X23" s="156"/>
      <c r="Y23" s="156"/>
    </row>
    <row r="24" spans="1:25" s="62" customFormat="1" ht="30" x14ac:dyDescent="0.2">
      <c r="A24" s="2936" t="s">
        <v>2707</v>
      </c>
      <c r="B24" s="166"/>
      <c r="C24" s="166" t="s">
        <v>1039</v>
      </c>
      <c r="D24" s="160" t="s">
        <v>1599</v>
      </c>
      <c r="E24" s="387" t="s">
        <v>2359</v>
      </c>
      <c r="F24" s="2121">
        <v>2000000</v>
      </c>
      <c r="G24" s="160" t="s">
        <v>179</v>
      </c>
      <c r="H24" s="166" t="s">
        <v>179</v>
      </c>
      <c r="I24" s="160" t="s">
        <v>2618</v>
      </c>
      <c r="J24" s="160" t="s">
        <v>2701</v>
      </c>
      <c r="K24" s="160"/>
      <c r="L24" s="160" t="s">
        <v>2693</v>
      </c>
      <c r="M24" s="160" t="s">
        <v>2702</v>
      </c>
      <c r="N24" s="1876" t="s">
        <v>2708</v>
      </c>
      <c r="O24" s="1876" t="s">
        <v>2704</v>
      </c>
      <c r="P24" s="167">
        <v>2000000</v>
      </c>
      <c r="Q24" s="160" t="s">
        <v>179</v>
      </c>
      <c r="R24" s="160" t="s">
        <v>179</v>
      </c>
      <c r="S24" s="1912" t="s">
        <v>2705</v>
      </c>
      <c r="T24" s="381" t="s">
        <v>179</v>
      </c>
      <c r="U24" s="160" t="s">
        <v>2706</v>
      </c>
      <c r="V24" s="160" t="s">
        <v>2610</v>
      </c>
      <c r="W24" s="388"/>
      <c r="X24" s="160" t="s">
        <v>2562</v>
      </c>
      <c r="Y24" s="160" t="s">
        <v>2563</v>
      </c>
    </row>
    <row r="25" spans="1:25" s="62" customFormat="1" x14ac:dyDescent="0.2">
      <c r="A25" s="2937"/>
      <c r="B25" s="166"/>
      <c r="C25" s="166"/>
      <c r="D25" s="166"/>
      <c r="E25" s="2117"/>
      <c r="F25" s="2121"/>
      <c r="G25" s="160"/>
      <c r="H25" s="166"/>
      <c r="I25" s="160"/>
      <c r="J25" s="166"/>
      <c r="K25" s="166"/>
      <c r="L25" s="166"/>
      <c r="M25" s="166"/>
      <c r="N25" s="1912"/>
      <c r="O25" s="1912"/>
      <c r="P25" s="167"/>
      <c r="Q25" s="166"/>
      <c r="R25" s="389"/>
      <c r="S25" s="166"/>
      <c r="T25" s="390"/>
      <c r="U25" s="166"/>
      <c r="V25" s="166"/>
      <c r="W25" s="388"/>
      <c r="X25" s="166"/>
      <c r="Y25" s="166"/>
    </row>
    <row r="26" spans="1:25" s="62" customFormat="1" x14ac:dyDescent="0.2">
      <c r="A26" s="156"/>
      <c r="B26" s="156"/>
      <c r="C26" s="156"/>
      <c r="D26" s="156"/>
      <c r="E26" s="156"/>
      <c r="F26" s="2120"/>
      <c r="G26" s="156"/>
      <c r="H26" s="156"/>
      <c r="I26" s="156"/>
      <c r="J26" s="169"/>
      <c r="K26" s="169"/>
      <c r="L26" s="156"/>
      <c r="M26" s="156"/>
      <c r="N26" s="170"/>
      <c r="O26" s="170"/>
      <c r="P26" s="158"/>
      <c r="Q26" s="156"/>
      <c r="R26" s="169"/>
      <c r="S26" s="156"/>
      <c r="T26" s="172"/>
      <c r="U26" s="156"/>
      <c r="V26" s="156"/>
      <c r="W26" s="386"/>
      <c r="X26" s="156"/>
      <c r="Y26" s="156"/>
    </row>
    <row r="27" spans="1:25" s="62" customFormat="1" ht="15.75" thickBot="1" x14ac:dyDescent="0.25">
      <c r="A27" s="2055"/>
      <c r="B27" s="166"/>
      <c r="C27" s="166"/>
      <c r="D27" s="166"/>
      <c r="E27" s="166"/>
      <c r="F27" s="2296"/>
      <c r="G27" s="160"/>
      <c r="H27" s="166"/>
      <c r="I27" s="160"/>
      <c r="J27" s="166"/>
      <c r="K27" s="166"/>
      <c r="L27" s="166"/>
      <c r="M27" s="166"/>
      <c r="N27" s="1912"/>
      <c r="O27" s="1912"/>
      <c r="P27" s="396"/>
      <c r="Q27" s="160"/>
      <c r="R27" s="160"/>
      <c r="S27" s="397"/>
      <c r="T27" s="390"/>
      <c r="U27" s="390"/>
      <c r="V27" s="390"/>
      <c r="W27" s="2297"/>
      <c r="X27" s="390"/>
      <c r="Y27" s="390"/>
    </row>
    <row r="28" spans="1:25" s="62" customFormat="1" ht="15.75" thickTop="1" x14ac:dyDescent="0.2">
      <c r="A28" s="174" t="s">
        <v>144</v>
      </c>
      <c r="B28" s="176"/>
      <c r="C28" s="176"/>
      <c r="D28" s="176"/>
      <c r="E28" s="176"/>
      <c r="F28" s="391">
        <f>F21+F24</f>
        <v>3200000</v>
      </c>
      <c r="G28" s="175"/>
      <c r="H28" s="176"/>
      <c r="I28" s="176"/>
      <c r="J28" s="176"/>
      <c r="K28" s="176"/>
      <c r="L28" s="176"/>
      <c r="M28" s="176"/>
      <c r="N28" s="347"/>
      <c r="O28" s="347"/>
      <c r="P28" s="173">
        <f>P21+P24</f>
        <v>3200000</v>
      </c>
      <c r="Q28" s="176"/>
      <c r="R28" s="392"/>
      <c r="S28" s="393"/>
      <c r="T28" s="394"/>
      <c r="U28" s="176"/>
      <c r="V28" s="176"/>
      <c r="W28" s="395"/>
      <c r="X28" s="176"/>
      <c r="Y28" s="173"/>
    </row>
    <row r="29" spans="1:25" s="62" customFormat="1" x14ac:dyDescent="0.2">
      <c r="A29" s="177"/>
      <c r="B29" s="177"/>
      <c r="C29" s="177"/>
      <c r="D29" s="177"/>
      <c r="E29" s="177"/>
      <c r="F29" s="2121"/>
      <c r="G29" s="168"/>
      <c r="H29" s="177"/>
      <c r="I29" s="177"/>
      <c r="J29" s="177"/>
      <c r="K29" s="177"/>
      <c r="L29" s="177"/>
      <c r="M29" s="177"/>
      <c r="N29" s="170"/>
      <c r="O29" s="170"/>
      <c r="P29" s="167"/>
      <c r="Q29" s="177"/>
      <c r="R29" s="76"/>
      <c r="S29" s="76"/>
      <c r="T29" s="71"/>
      <c r="U29" s="177"/>
      <c r="V29" s="177"/>
      <c r="W29" s="388"/>
      <c r="X29" s="177"/>
      <c r="Y29" s="167"/>
    </row>
    <row r="30" spans="1:25" s="62" customFormat="1" x14ac:dyDescent="0.2">
      <c r="A30" s="152" t="s">
        <v>145</v>
      </c>
      <c r="F30" s="458"/>
      <c r="N30" s="252"/>
      <c r="O30" s="252"/>
      <c r="W30" s="2293"/>
    </row>
  </sheetData>
  <mergeCells count="21">
    <mergeCell ref="T16:W16"/>
    <mergeCell ref="I15:J16"/>
    <mergeCell ref="A16:B16"/>
    <mergeCell ref="C16:H16"/>
    <mergeCell ref="L16:M16"/>
    <mergeCell ref="N16:O16"/>
    <mergeCell ref="P16:S16"/>
    <mergeCell ref="A18:A19"/>
    <mergeCell ref="A21:A22"/>
    <mergeCell ref="A24:A25"/>
    <mergeCell ref="A14:E14"/>
    <mergeCell ref="M3:N3"/>
    <mergeCell ref="A15:H15"/>
    <mergeCell ref="A1:D1"/>
    <mergeCell ref="O3:R3"/>
    <mergeCell ref="A5:A6"/>
    <mergeCell ref="A8:A9"/>
    <mergeCell ref="H2:I3"/>
    <mergeCell ref="A3:B3"/>
    <mergeCell ref="C3:G3"/>
    <mergeCell ref="K3:L3"/>
  </mergeCells>
  <pageMargins left="0.25" right="0.25" top="0.75" bottom="0.75" header="0.3" footer="0.3"/>
  <pageSetup paperSize="8" scale="75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zoomScale="55" zoomScaleNormal="55" workbookViewId="0">
      <selection sqref="A1:C1"/>
    </sheetView>
  </sheetViews>
  <sheetFormatPr defaultRowHeight="18" x14ac:dyDescent="0.25"/>
  <cols>
    <col min="1" max="1" width="43.28515625" style="1475" customWidth="1"/>
    <col min="2" max="2" width="29" style="1475" customWidth="1"/>
    <col min="3" max="3" width="24.85546875" style="1475" customWidth="1"/>
    <col min="4" max="4" width="20.85546875" style="1475" customWidth="1"/>
    <col min="5" max="5" width="21.140625" style="1475" customWidth="1"/>
    <col min="6" max="6" width="25.28515625" style="1475" customWidth="1"/>
    <col min="7" max="7" width="20.140625" style="1475" customWidth="1"/>
    <col min="8" max="8" width="22.28515625" style="1475" customWidth="1"/>
    <col min="9" max="9" width="18.85546875" style="1475" customWidth="1"/>
    <col min="10" max="10" width="24" style="1475" customWidth="1"/>
    <col min="11" max="11" width="29.28515625" style="1475" customWidth="1"/>
    <col min="12" max="12" width="26.42578125" style="1475" customWidth="1"/>
    <col min="13" max="13" width="23.85546875" style="1475" customWidth="1"/>
    <col min="14" max="14" width="26.140625" style="1475" customWidth="1"/>
    <col min="15" max="15" width="31" style="1475" customWidth="1"/>
    <col min="16" max="16" width="27.140625" style="1475" customWidth="1"/>
    <col min="17" max="17" width="30.85546875" style="1475" customWidth="1"/>
    <col min="18" max="18" width="23.28515625" style="1475" customWidth="1"/>
    <col min="19" max="19" width="27.140625" style="1475" bestFit="1" customWidth="1"/>
    <col min="20" max="20" width="19.42578125" style="1475" customWidth="1"/>
    <col min="21" max="21" width="18.85546875" style="1475" customWidth="1"/>
    <col min="22" max="22" width="21.28515625" style="1475" customWidth="1"/>
    <col min="23" max="23" width="19.140625" style="1475" customWidth="1"/>
    <col min="24" max="24" width="22.28515625" style="1475" customWidth="1"/>
    <col min="25" max="25" width="22.140625" style="1475" customWidth="1"/>
    <col min="26" max="26" width="12.28515625" style="1475" bestFit="1" customWidth="1"/>
    <col min="27" max="27" width="13.5703125" style="1475" customWidth="1"/>
    <col min="28" max="28" width="20.7109375" style="1475" customWidth="1"/>
    <col min="29" max="29" width="17.5703125" style="1475" customWidth="1"/>
    <col min="30" max="30" width="22.7109375" style="1475" customWidth="1"/>
    <col min="31" max="31" width="15.42578125" style="1475" customWidth="1"/>
    <col min="32" max="32" width="14.85546875" style="1475" customWidth="1"/>
    <col min="33" max="33" width="24.140625" style="1475" customWidth="1"/>
    <col min="34" max="16384" width="9.140625" style="1475"/>
  </cols>
  <sheetData>
    <row r="1" spans="1:30" s="1255" customFormat="1" ht="31.5" customHeight="1" x14ac:dyDescent="0.25">
      <c r="A1" s="3223" t="s">
        <v>6372</v>
      </c>
      <c r="B1" s="3223"/>
      <c r="C1" s="3223"/>
      <c r="D1" s="1427"/>
      <c r="E1" s="1427"/>
      <c r="F1" s="1427"/>
      <c r="G1" s="1443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43"/>
      <c r="S1" s="1443"/>
      <c r="T1" s="1443"/>
      <c r="U1" s="1427"/>
      <c r="V1" s="1427"/>
      <c r="W1" s="1427"/>
      <c r="X1" s="1443"/>
      <c r="Y1" s="1427"/>
      <c r="Z1" s="1427"/>
      <c r="AA1" s="1427"/>
      <c r="AB1" s="1427"/>
      <c r="AC1" s="1427"/>
      <c r="AD1" s="1427"/>
    </row>
    <row r="2" spans="1:30" s="1255" customFormat="1" x14ac:dyDescent="0.25">
      <c r="A2" s="3220" t="s">
        <v>6443</v>
      </c>
      <c r="B2" s="3220"/>
      <c r="C2" s="1601"/>
      <c r="D2" s="1601"/>
      <c r="E2" s="1601"/>
      <c r="F2" s="1601"/>
      <c r="G2" s="1602"/>
      <c r="H2" s="3273" t="s">
        <v>77</v>
      </c>
      <c r="I2" s="3274"/>
      <c r="J2" s="1427"/>
      <c r="K2" s="1427"/>
      <c r="L2" s="1427"/>
      <c r="M2" s="1427"/>
      <c r="N2" s="1427"/>
      <c r="O2" s="1427"/>
      <c r="P2" s="1427"/>
      <c r="Q2" s="1427"/>
      <c r="R2" s="1443"/>
      <c r="S2" s="1443"/>
      <c r="T2" s="1443"/>
      <c r="U2" s="1427"/>
      <c r="V2" s="1427"/>
      <c r="W2" s="1427"/>
      <c r="X2" s="1445"/>
      <c r="Y2" s="1427"/>
      <c r="Z2" s="1427"/>
      <c r="AA2" s="1427"/>
      <c r="AB2" s="1427"/>
      <c r="AC2" s="1427"/>
      <c r="AD2" s="1427"/>
    </row>
    <row r="3" spans="1:30" s="1449" customFormat="1" ht="36" x14ac:dyDescent="0.25">
      <c r="A3" s="1432" t="s">
        <v>2709</v>
      </c>
      <c r="B3" s="1603"/>
      <c r="C3" s="1446" t="s">
        <v>79</v>
      </c>
      <c r="D3" s="1447"/>
      <c r="E3" s="1447"/>
      <c r="F3" s="3286" t="s">
        <v>80</v>
      </c>
      <c r="G3" s="3285"/>
      <c r="H3" s="3275"/>
      <c r="I3" s="3276"/>
      <c r="J3" s="3286" t="s">
        <v>81</v>
      </c>
      <c r="K3" s="3285"/>
      <c r="L3" s="3286" t="s">
        <v>511</v>
      </c>
      <c r="M3" s="3285"/>
      <c r="N3" s="3286" t="s">
        <v>83</v>
      </c>
      <c r="O3" s="3342"/>
      <c r="P3" s="3342"/>
      <c r="Q3" s="3342"/>
      <c r="R3" s="3343"/>
      <c r="S3" s="3286"/>
      <c r="T3" s="3285"/>
      <c r="U3" s="3286" t="s">
        <v>84</v>
      </c>
      <c r="V3" s="3284"/>
      <c r="W3" s="3285"/>
      <c r="X3" s="3286" t="s">
        <v>85</v>
      </c>
      <c r="Y3" s="3284"/>
      <c r="Z3" s="3284"/>
      <c r="AA3" s="3285"/>
      <c r="AB3" s="1447"/>
      <c r="AC3" s="1447"/>
    </row>
    <row r="4" spans="1:30" s="1449" customFormat="1" ht="54.75" thickBot="1" x14ac:dyDescent="0.3">
      <c r="A4" s="1450" t="s">
        <v>512</v>
      </c>
      <c r="B4" s="1439" t="s">
        <v>87</v>
      </c>
      <c r="C4" s="1437" t="s">
        <v>88</v>
      </c>
      <c r="D4" s="1439" t="s">
        <v>89</v>
      </c>
      <c r="E4" s="1541" t="s">
        <v>90</v>
      </c>
      <c r="F4" s="1439" t="s">
        <v>92</v>
      </c>
      <c r="G4" s="1438" t="s">
        <v>93</v>
      </c>
      <c r="H4" s="1439" t="s">
        <v>94</v>
      </c>
      <c r="I4" s="1437" t="s">
        <v>95</v>
      </c>
      <c r="J4" s="1439" t="s">
        <v>96</v>
      </c>
      <c r="K4" s="1438" t="s">
        <v>93</v>
      </c>
      <c r="L4" s="1437" t="s">
        <v>98</v>
      </c>
      <c r="M4" s="1437" t="s">
        <v>99</v>
      </c>
      <c r="N4" s="1439" t="s">
        <v>100</v>
      </c>
      <c r="O4" s="1438" t="s">
        <v>93</v>
      </c>
      <c r="P4" s="1439" t="s">
        <v>101</v>
      </c>
      <c r="Q4" s="1439" t="s">
        <v>102</v>
      </c>
      <c r="R4" s="1438" t="s">
        <v>6367</v>
      </c>
      <c r="S4" s="1438" t="s">
        <v>103</v>
      </c>
      <c r="T4" s="1438" t="s">
        <v>104</v>
      </c>
      <c r="U4" s="1439" t="s">
        <v>105</v>
      </c>
      <c r="V4" s="1439" t="s">
        <v>106</v>
      </c>
      <c r="W4" s="1439" t="s">
        <v>107</v>
      </c>
      <c r="X4" s="1437" t="s">
        <v>108</v>
      </c>
      <c r="Y4" s="1437" t="s">
        <v>109</v>
      </c>
      <c r="Z4" s="1437" t="s">
        <v>110</v>
      </c>
      <c r="AA4" s="1437" t="s">
        <v>111</v>
      </c>
      <c r="AB4" s="1434" t="s">
        <v>112</v>
      </c>
      <c r="AC4" s="1434" t="s">
        <v>113</v>
      </c>
    </row>
    <row r="5" spans="1:30" s="1255" customFormat="1" ht="18.75" thickTop="1" x14ac:dyDescent="0.25">
      <c r="A5" s="3316" t="s">
        <v>114</v>
      </c>
      <c r="B5" s="1451"/>
      <c r="C5" s="1451"/>
      <c r="D5" s="1452"/>
      <c r="E5" s="1457"/>
      <c r="F5" s="1454" t="s">
        <v>115</v>
      </c>
      <c r="G5" s="1453" t="s">
        <v>116</v>
      </c>
      <c r="H5" s="1454" t="s">
        <v>117</v>
      </c>
      <c r="I5" s="1454" t="s">
        <v>118</v>
      </c>
      <c r="J5" s="1455"/>
      <c r="K5" s="1456" t="s">
        <v>116</v>
      </c>
      <c r="L5" s="1453" t="s">
        <v>117</v>
      </c>
      <c r="M5" s="1453" t="s">
        <v>119</v>
      </c>
      <c r="N5" s="1453" t="s">
        <v>117</v>
      </c>
      <c r="O5" s="1453" t="s">
        <v>117</v>
      </c>
      <c r="P5" s="1453" t="s">
        <v>117</v>
      </c>
      <c r="Q5" s="1453" t="s">
        <v>117</v>
      </c>
      <c r="R5" s="1453" t="s">
        <v>117</v>
      </c>
      <c r="S5" s="1456" t="s">
        <v>117</v>
      </c>
      <c r="T5" s="1453" t="s">
        <v>117</v>
      </c>
      <c r="U5" s="1452"/>
      <c r="V5" s="1542" t="s">
        <v>120</v>
      </c>
      <c r="W5" s="1453" t="s">
        <v>117</v>
      </c>
      <c r="X5" s="1457"/>
      <c r="Y5" s="1457"/>
      <c r="Z5" s="1457"/>
      <c r="AA5" s="1457"/>
      <c r="AB5" s="1458"/>
      <c r="AC5" s="1458"/>
    </row>
    <row r="6" spans="1:30" s="1255" customFormat="1" x14ac:dyDescent="0.25">
      <c r="A6" s="3317"/>
      <c r="B6" s="1258"/>
      <c r="C6" s="1258"/>
      <c r="D6" s="1459"/>
      <c r="E6" s="1458"/>
      <c r="F6" s="1458"/>
      <c r="G6" s="1461"/>
      <c r="H6" s="1461"/>
      <c r="I6" s="1461"/>
      <c r="J6" s="1458"/>
      <c r="K6" s="1462"/>
      <c r="L6" s="1458"/>
      <c r="M6" s="1458"/>
      <c r="N6" s="1458"/>
      <c r="O6" s="1458"/>
      <c r="P6" s="1458"/>
      <c r="Q6" s="1458"/>
      <c r="R6" s="1458"/>
      <c r="S6" s="1462"/>
      <c r="T6" s="1458"/>
      <c r="U6" s="1459"/>
      <c r="V6" s="1462"/>
      <c r="W6" s="1458"/>
      <c r="X6" s="1458"/>
      <c r="Y6" s="1458"/>
      <c r="Z6" s="1458"/>
      <c r="AA6" s="1458"/>
      <c r="AB6" s="1458"/>
      <c r="AC6" s="1458"/>
    </row>
    <row r="7" spans="1:30" s="1255" customFormat="1" ht="18.75" thickBot="1" x14ac:dyDescent="0.3">
      <c r="A7" s="1505" t="s">
        <v>121</v>
      </c>
      <c r="B7" s="1463"/>
      <c r="C7" s="1463"/>
      <c r="D7" s="1506"/>
      <c r="E7" s="1465"/>
      <c r="F7" s="1465"/>
      <c r="G7" s="1465"/>
      <c r="H7" s="1465"/>
      <c r="I7" s="1465"/>
      <c r="J7" s="1465"/>
      <c r="K7" s="1465"/>
      <c r="L7" s="1465"/>
      <c r="M7" s="1465"/>
      <c r="N7" s="1465"/>
      <c r="O7" s="1465"/>
      <c r="P7" s="1465"/>
      <c r="Q7" s="1465"/>
      <c r="R7" s="1465"/>
      <c r="S7" s="1466"/>
      <c r="T7" s="1465"/>
      <c r="U7" s="1506"/>
      <c r="V7" s="1465"/>
      <c r="W7" s="1465"/>
      <c r="X7" s="1465"/>
      <c r="Y7" s="1465"/>
      <c r="Z7" s="1465"/>
      <c r="AA7" s="1465"/>
      <c r="AB7" s="1254"/>
      <c r="AC7" s="1254"/>
    </row>
    <row r="8" spans="1:30" s="1255" customFormat="1" ht="36" x14ac:dyDescent="0.25">
      <c r="A8" s="3340" t="s">
        <v>2710</v>
      </c>
      <c r="B8" s="1457" t="s">
        <v>2359</v>
      </c>
      <c r="C8" s="1457" t="s">
        <v>2711</v>
      </c>
      <c r="D8" s="1502">
        <v>6000000</v>
      </c>
      <c r="E8" s="1457" t="s">
        <v>124</v>
      </c>
      <c r="F8" s="1457" t="s">
        <v>2712</v>
      </c>
      <c r="G8" s="1513" t="s">
        <v>2395</v>
      </c>
      <c r="H8" s="1513"/>
      <c r="I8" s="1513"/>
      <c r="J8" s="1513" t="s">
        <v>2713</v>
      </c>
      <c r="K8" s="1513" t="s">
        <v>2714</v>
      </c>
      <c r="L8" s="1457" t="s">
        <v>2715</v>
      </c>
      <c r="M8" s="1457" t="s">
        <v>2716</v>
      </c>
      <c r="N8" s="1457" t="s">
        <v>2717</v>
      </c>
      <c r="O8" s="1457" t="s">
        <v>2718</v>
      </c>
      <c r="P8" s="1457" t="s">
        <v>2719</v>
      </c>
      <c r="Q8" s="1457" t="s">
        <v>2720</v>
      </c>
      <c r="R8" s="1457" t="s">
        <v>2721</v>
      </c>
      <c r="S8" s="1457"/>
      <c r="T8" s="1457" t="s">
        <v>179</v>
      </c>
      <c r="U8" s="1457" t="s">
        <v>2722</v>
      </c>
      <c r="V8" s="1457" t="s">
        <v>2723</v>
      </c>
      <c r="W8" s="1457" t="s">
        <v>2724</v>
      </c>
      <c r="X8" s="1457" t="s">
        <v>179</v>
      </c>
      <c r="Y8" s="1457" t="s">
        <v>2725</v>
      </c>
      <c r="Z8" s="1457" t="s">
        <v>2726</v>
      </c>
      <c r="AA8" s="1457"/>
      <c r="AB8" s="1458" t="s">
        <v>2727</v>
      </c>
      <c r="AC8" s="1458" t="s">
        <v>2563</v>
      </c>
    </row>
    <row r="9" spans="1:30" s="1255" customFormat="1" x14ac:dyDescent="0.25">
      <c r="A9" s="3341"/>
      <c r="B9" s="1258"/>
      <c r="C9" s="1258"/>
      <c r="D9" s="1459"/>
      <c r="E9" s="1458"/>
      <c r="F9" s="1458"/>
      <c r="G9" s="1461"/>
      <c r="H9" s="1461"/>
      <c r="I9" s="1461"/>
      <c r="J9" s="1458"/>
      <c r="K9" s="1462"/>
      <c r="L9" s="1458"/>
      <c r="M9" s="1458"/>
      <c r="N9" s="1458"/>
      <c r="O9" s="1458"/>
      <c r="P9" s="1458"/>
      <c r="Q9" s="1458"/>
      <c r="R9" s="1458"/>
      <c r="S9" s="1462"/>
      <c r="T9" s="1458"/>
      <c r="U9" s="1459"/>
      <c r="V9" s="1462"/>
      <c r="W9" s="1458"/>
      <c r="X9" s="1457"/>
      <c r="Y9" s="1457"/>
      <c r="Z9" s="1457"/>
      <c r="AA9" s="1457"/>
      <c r="AB9" s="1458"/>
      <c r="AC9" s="1458"/>
    </row>
    <row r="10" spans="1:30" s="1255" customFormat="1" ht="18.75" thickBot="1" x14ac:dyDescent="0.3">
      <c r="A10" s="1250"/>
      <c r="B10" s="1250"/>
      <c r="C10" s="1250"/>
      <c r="D10" s="1506"/>
      <c r="E10" s="1254"/>
      <c r="F10" s="1254"/>
      <c r="G10" s="1254"/>
      <c r="H10" s="1254"/>
      <c r="I10" s="1254"/>
      <c r="J10" s="1254"/>
      <c r="K10" s="1254"/>
      <c r="L10" s="1254"/>
      <c r="M10" s="1254"/>
      <c r="N10" s="1254"/>
      <c r="O10" s="1254"/>
      <c r="P10" s="1254"/>
      <c r="Q10" s="1254"/>
      <c r="R10" s="1254"/>
      <c r="S10" s="1465"/>
      <c r="T10" s="1465"/>
      <c r="U10" s="1506"/>
      <c r="V10" s="1254"/>
      <c r="W10" s="1254"/>
      <c r="X10" s="1254"/>
      <c r="Y10" s="1254"/>
      <c r="Z10" s="1254"/>
      <c r="AA10" s="1254"/>
      <c r="AB10" s="1254"/>
      <c r="AC10" s="1254"/>
    </row>
    <row r="11" spans="1:30" s="1255" customFormat="1" ht="18.75" thickTop="1" x14ac:dyDescent="0.25">
      <c r="A11" s="1544" t="s">
        <v>144</v>
      </c>
      <c r="B11" s="1592"/>
      <c r="C11" s="1592"/>
      <c r="D11" s="1546"/>
      <c r="E11" s="1545"/>
      <c r="F11" s="1545"/>
      <c r="G11" s="1545"/>
      <c r="H11" s="1545"/>
      <c r="I11" s="1545"/>
      <c r="J11" s="1545"/>
      <c r="K11" s="1547"/>
      <c r="L11" s="1545"/>
      <c r="M11" s="1545"/>
      <c r="N11" s="1545"/>
      <c r="O11" s="1545"/>
      <c r="P11" s="1545"/>
      <c r="Q11" s="1545"/>
      <c r="R11" s="1545"/>
      <c r="S11" s="1548"/>
      <c r="T11" s="1549"/>
      <c r="U11" s="1546" t="str">
        <f>U8</f>
        <v>6,000,000.00</v>
      </c>
      <c r="V11" s="1545"/>
      <c r="W11" s="1545"/>
      <c r="X11" s="1545"/>
      <c r="Y11" s="1545"/>
      <c r="Z11" s="1545"/>
      <c r="AA11" s="1546"/>
      <c r="AB11" s="1254"/>
      <c r="AC11" s="1459"/>
    </row>
    <row r="12" spans="1:30" s="1255" customFormat="1" x14ac:dyDescent="0.25">
      <c r="A12" s="1512"/>
      <c r="B12" s="1512"/>
      <c r="C12" s="1512"/>
      <c r="D12" s="1459"/>
      <c r="E12" s="1254"/>
      <c r="F12" s="1254"/>
      <c r="G12" s="1254"/>
      <c r="H12" s="1254"/>
      <c r="I12" s="1254"/>
      <c r="J12" s="1254"/>
      <c r="K12" s="1470"/>
      <c r="L12" s="1254"/>
      <c r="M12" s="1254"/>
      <c r="N12" s="1254"/>
      <c r="O12" s="1254"/>
      <c r="P12" s="1254"/>
      <c r="Q12" s="1254"/>
      <c r="R12" s="1254"/>
      <c r="S12" s="1470"/>
      <c r="T12" s="1254"/>
      <c r="U12" s="1459"/>
      <c r="V12" s="1254"/>
      <c r="W12" s="1254"/>
      <c r="X12" s="1254"/>
      <c r="Y12" s="1254"/>
      <c r="Z12" s="1254"/>
      <c r="AA12" s="1459"/>
      <c r="AB12" s="1254"/>
      <c r="AC12" s="1459"/>
    </row>
    <row r="13" spans="1:30" s="1255" customFormat="1" x14ac:dyDescent="0.25">
      <c r="A13" s="1600"/>
      <c r="D13" s="1427"/>
      <c r="E13" s="1427"/>
      <c r="F13" s="1427"/>
      <c r="G13" s="1427"/>
      <c r="H13" s="1427"/>
      <c r="I13" s="1427"/>
      <c r="J13" s="1427"/>
      <c r="K13" s="1427"/>
      <c r="L13" s="1427"/>
      <c r="M13" s="1427"/>
      <c r="N13" s="1427"/>
      <c r="O13" s="1427"/>
      <c r="P13" s="1427"/>
      <c r="Q13" s="1427"/>
      <c r="R13" s="1443"/>
      <c r="S13" s="1443"/>
      <c r="T13" s="1443"/>
      <c r="U13" s="1427"/>
      <c r="V13" s="1427"/>
      <c r="W13" s="1427"/>
      <c r="X13" s="1604"/>
      <c r="Y13" s="1427"/>
      <c r="Z13" s="1427"/>
      <c r="AA13" s="1427"/>
      <c r="AB13" s="1427"/>
      <c r="AC13" s="1427"/>
      <c r="AD13" s="1427"/>
    </row>
    <row r="15" spans="1:30" s="1479" customFormat="1" x14ac:dyDescent="0.25">
      <c r="A15" s="3330" t="s">
        <v>1495</v>
      </c>
      <c r="B15" s="3330"/>
      <c r="C15" s="3330"/>
      <c r="D15" s="3330"/>
      <c r="E15" s="3330"/>
      <c r="F15" s="3330"/>
      <c r="G15" s="3330"/>
      <c r="H15" s="3319" t="s">
        <v>147</v>
      </c>
      <c r="I15" s="3320"/>
      <c r="J15" s="3323" t="s">
        <v>148</v>
      </c>
      <c r="K15" s="3324"/>
      <c r="L15" s="3324"/>
      <c r="M15" s="3324"/>
      <c r="N15" s="1476"/>
      <c r="O15" s="1476"/>
      <c r="P15" s="1476"/>
      <c r="Q15" s="1476"/>
      <c r="R15" s="1476"/>
      <c r="S15" s="1476"/>
      <c r="T15" s="1478"/>
      <c r="U15" s="1476"/>
      <c r="V15" s="1476"/>
      <c r="W15" s="1476"/>
      <c r="X15" s="1478"/>
      <c r="Y15" s="1478"/>
      <c r="Z15" s="1476"/>
    </row>
    <row r="16" spans="1:30" s="1479" customFormat="1" ht="54" x14ac:dyDescent="0.25">
      <c r="A16" s="1554" t="s">
        <v>2709</v>
      </c>
      <c r="B16" s="1605"/>
      <c r="C16" s="3327" t="s">
        <v>149</v>
      </c>
      <c r="D16" s="3328"/>
      <c r="E16" s="3328"/>
      <c r="F16" s="3328"/>
      <c r="G16" s="3329"/>
      <c r="H16" s="3321"/>
      <c r="I16" s="3322"/>
      <c r="J16" s="1483" t="s">
        <v>150</v>
      </c>
      <c r="K16" s="3328" t="s">
        <v>151</v>
      </c>
      <c r="L16" s="3329"/>
      <c r="M16" s="3327" t="s">
        <v>152</v>
      </c>
      <c r="N16" s="3329"/>
      <c r="O16" s="3327" t="s">
        <v>84</v>
      </c>
      <c r="P16" s="3328"/>
      <c r="Q16" s="3328"/>
      <c r="R16" s="3328"/>
      <c r="S16" s="1484"/>
      <c r="T16" s="1485" t="s">
        <v>85</v>
      </c>
      <c r="U16" s="1486"/>
      <c r="V16" s="1487"/>
      <c r="W16" s="1520"/>
      <c r="X16" s="1476"/>
    </row>
    <row r="17" spans="1:24" s="1479" customFormat="1" ht="54.75" thickBot="1" x14ac:dyDescent="0.3">
      <c r="A17" s="1491" t="s">
        <v>512</v>
      </c>
      <c r="B17" s="1489" t="s">
        <v>153</v>
      </c>
      <c r="C17" s="1489" t="s">
        <v>154</v>
      </c>
      <c r="D17" s="1489" t="s">
        <v>155</v>
      </c>
      <c r="E17" s="1489" t="s">
        <v>156</v>
      </c>
      <c r="F17" s="1489" t="s">
        <v>157</v>
      </c>
      <c r="G17" s="1490" t="s">
        <v>158</v>
      </c>
      <c r="H17" s="1491" t="s">
        <v>92</v>
      </c>
      <c r="I17" s="1438" t="s">
        <v>93</v>
      </c>
      <c r="J17" s="1489" t="s">
        <v>159</v>
      </c>
      <c r="K17" s="1489" t="s">
        <v>160</v>
      </c>
      <c r="L17" s="1489" t="s">
        <v>161</v>
      </c>
      <c r="M17" s="1489" t="s">
        <v>162</v>
      </c>
      <c r="N17" s="1491" t="s">
        <v>163</v>
      </c>
      <c r="O17" s="1491" t="s">
        <v>164</v>
      </c>
      <c r="P17" s="1491" t="s">
        <v>104</v>
      </c>
      <c r="Q17" s="1491" t="s">
        <v>165</v>
      </c>
      <c r="R17" s="1492" t="s">
        <v>166</v>
      </c>
      <c r="S17" s="1486" t="s">
        <v>167</v>
      </c>
      <c r="T17" s="1483" t="s">
        <v>168</v>
      </c>
      <c r="U17" s="1483" t="s">
        <v>169</v>
      </c>
      <c r="V17" s="1483" t="s">
        <v>112</v>
      </c>
      <c r="W17" s="1483" t="s">
        <v>113</v>
      </c>
      <c r="X17" s="1476"/>
    </row>
    <row r="18" spans="1:24" s="1479" customFormat="1" ht="22.5" customHeight="1" thickTop="1" x14ac:dyDescent="0.25">
      <c r="A18" s="3333" t="s">
        <v>114</v>
      </c>
      <c r="B18" s="1493"/>
      <c r="C18" s="1494"/>
      <c r="D18" s="1494"/>
      <c r="E18" s="1493"/>
      <c r="F18" s="1493" t="s">
        <v>170</v>
      </c>
      <c r="G18" s="1493"/>
      <c r="H18" s="1493" t="s">
        <v>171</v>
      </c>
      <c r="I18" s="1493" t="s">
        <v>116</v>
      </c>
      <c r="J18" s="1493" t="s">
        <v>117</v>
      </c>
      <c r="K18" s="1468" t="s">
        <v>172</v>
      </c>
      <c r="L18" s="1468" t="s">
        <v>173</v>
      </c>
      <c r="M18" s="1468" t="s">
        <v>117</v>
      </c>
      <c r="N18" s="1468" t="s">
        <v>116</v>
      </c>
      <c r="O18" s="1494"/>
      <c r="P18" s="1468" t="s">
        <v>117</v>
      </c>
      <c r="Q18" s="1468" t="s">
        <v>116</v>
      </c>
      <c r="R18" s="1468" t="s">
        <v>117</v>
      </c>
      <c r="S18" s="1468" t="s">
        <v>171</v>
      </c>
      <c r="T18" s="1468" t="s">
        <v>174</v>
      </c>
      <c r="U18" s="1468" t="s">
        <v>117</v>
      </c>
      <c r="V18" s="1468"/>
      <c r="W18" s="1468"/>
      <c r="X18" s="1476"/>
    </row>
    <row r="19" spans="1:24" s="1479" customFormat="1" ht="20.25" customHeight="1" x14ac:dyDescent="0.25">
      <c r="A19" s="3334"/>
      <c r="B19" s="1495"/>
      <c r="C19" s="1496"/>
      <c r="D19" s="1496"/>
      <c r="E19" s="1495"/>
      <c r="F19" s="1493" t="s">
        <v>175</v>
      </c>
      <c r="G19" s="1495"/>
      <c r="H19" s="1493"/>
      <c r="I19" s="1495"/>
      <c r="J19" s="1495"/>
      <c r="K19" s="1495"/>
      <c r="L19" s="1495"/>
      <c r="M19" s="1495"/>
      <c r="N19" s="1495"/>
      <c r="O19" s="1496"/>
      <c r="P19" s="1495"/>
      <c r="Q19" s="1495"/>
      <c r="R19" s="1495"/>
      <c r="S19" s="1493"/>
      <c r="T19" s="1493"/>
      <c r="U19" s="1493"/>
      <c r="V19" s="1493"/>
      <c r="W19" s="1493"/>
      <c r="X19" s="1476"/>
    </row>
    <row r="20" spans="1:24" s="1479" customFormat="1" ht="18.75" thickBot="1" x14ac:dyDescent="0.3">
      <c r="A20" s="1524" t="s">
        <v>121</v>
      </c>
      <c r="B20" s="1497"/>
      <c r="C20" s="1498"/>
      <c r="D20" s="1498"/>
      <c r="E20" s="1497"/>
      <c r="F20" s="1497"/>
      <c r="G20" s="1497"/>
      <c r="H20" s="1497"/>
      <c r="I20" s="1497"/>
      <c r="J20" s="1499"/>
      <c r="K20" s="1499"/>
      <c r="L20" s="1497"/>
      <c r="M20" s="1497"/>
      <c r="N20" s="1497"/>
      <c r="O20" s="1498"/>
      <c r="P20" s="1497"/>
      <c r="Q20" s="1497"/>
      <c r="R20" s="1497"/>
      <c r="S20" s="1497"/>
      <c r="T20" s="1497"/>
      <c r="U20" s="1497"/>
      <c r="V20" s="1497"/>
      <c r="W20" s="1497"/>
      <c r="X20" s="1476"/>
    </row>
    <row r="21" spans="1:24" s="1479" customFormat="1" ht="54" x14ac:dyDescent="0.25">
      <c r="A21" s="3335" t="s">
        <v>2728</v>
      </c>
      <c r="B21" s="1495" t="s">
        <v>1026</v>
      </c>
      <c r="C21" s="1494"/>
      <c r="D21" s="1494">
        <v>5500000</v>
      </c>
      <c r="E21" s="1493" t="s">
        <v>2359</v>
      </c>
      <c r="F21" s="1493" t="s">
        <v>179</v>
      </c>
      <c r="G21" s="1493" t="s">
        <v>124</v>
      </c>
      <c r="H21" s="1493" t="s">
        <v>2655</v>
      </c>
      <c r="I21" s="1493" t="s">
        <v>2729</v>
      </c>
      <c r="J21" s="1493"/>
      <c r="K21" s="1493" t="s">
        <v>2612</v>
      </c>
      <c r="L21" s="1493" t="s">
        <v>2397</v>
      </c>
      <c r="M21" s="1493" t="s">
        <v>2607</v>
      </c>
      <c r="N21" s="1493" t="s">
        <v>2730</v>
      </c>
      <c r="O21" s="1494"/>
      <c r="P21" s="1493" t="s">
        <v>179</v>
      </c>
      <c r="Q21" s="1493" t="s">
        <v>2731</v>
      </c>
      <c r="R21" s="1493" t="s">
        <v>2658</v>
      </c>
      <c r="S21" s="1493" t="s">
        <v>179</v>
      </c>
      <c r="T21" s="1493" t="s">
        <v>2732</v>
      </c>
      <c r="U21" s="1493" t="s">
        <v>2733</v>
      </c>
      <c r="V21" s="1493" t="s">
        <v>2734</v>
      </c>
      <c r="W21" s="1493" t="s">
        <v>2563</v>
      </c>
      <c r="X21" s="1476"/>
    </row>
    <row r="22" spans="1:24" s="1479" customFormat="1" x14ac:dyDescent="0.25">
      <c r="A22" s="3332"/>
      <c r="B22" s="1495"/>
      <c r="C22" s="1496"/>
      <c r="D22" s="1496"/>
      <c r="E22" s="1495"/>
      <c r="F22" s="1493"/>
      <c r="G22" s="1495"/>
      <c r="H22" s="1493"/>
      <c r="I22" s="1495"/>
      <c r="J22" s="1495"/>
      <c r="K22" s="1495"/>
      <c r="L22" s="1495"/>
      <c r="M22" s="1495"/>
      <c r="N22" s="1495"/>
      <c r="O22" s="1496"/>
      <c r="P22" s="1495"/>
      <c r="Q22" s="1495"/>
      <c r="R22" s="1495"/>
      <c r="S22" s="1495"/>
      <c r="T22" s="1495"/>
      <c r="U22" s="1495"/>
      <c r="V22" s="1495"/>
      <c r="W22" s="1495"/>
      <c r="X22" s="1476"/>
    </row>
    <row r="23" spans="1:24" s="1479" customFormat="1" x14ac:dyDescent="0.25">
      <c r="A23" s="1500"/>
      <c r="B23" s="1500"/>
      <c r="C23" s="1501"/>
      <c r="D23" s="1501"/>
      <c r="E23" s="1500"/>
      <c r="F23" s="1500"/>
      <c r="G23" s="1500"/>
      <c r="H23" s="1500"/>
      <c r="I23" s="1481"/>
      <c r="J23" s="1481"/>
      <c r="K23" s="1481"/>
      <c r="L23" s="1500"/>
      <c r="M23" s="1500"/>
      <c r="N23" s="1500"/>
      <c r="O23" s="1501"/>
      <c r="P23" s="1500"/>
      <c r="Q23" s="1500"/>
      <c r="R23" s="1500"/>
      <c r="S23" s="1500"/>
      <c r="T23" s="1500"/>
      <c r="U23" s="1500"/>
      <c r="V23" s="1500"/>
      <c r="W23" s="1500"/>
      <c r="X23" s="1476"/>
    </row>
    <row r="24" spans="1:24" s="1479" customFormat="1" ht="54" x14ac:dyDescent="0.25">
      <c r="A24" s="3331" t="s">
        <v>2735</v>
      </c>
      <c r="B24" s="1495"/>
      <c r="C24" s="1496"/>
      <c r="D24" s="1496">
        <v>2500000</v>
      </c>
      <c r="E24" s="1493" t="s">
        <v>2359</v>
      </c>
      <c r="F24" s="1493" t="s">
        <v>179</v>
      </c>
      <c r="G24" s="1500" t="s">
        <v>124</v>
      </c>
      <c r="H24" s="1493" t="s">
        <v>2655</v>
      </c>
      <c r="I24" s="1493" t="s">
        <v>2729</v>
      </c>
      <c r="J24" s="1493"/>
      <c r="K24" s="1493" t="s">
        <v>2612</v>
      </c>
      <c r="L24" s="1493" t="s">
        <v>2397</v>
      </c>
      <c r="M24" s="1493" t="s">
        <v>2607</v>
      </c>
      <c r="N24" s="1493" t="s">
        <v>2730</v>
      </c>
      <c r="O24" s="1496"/>
      <c r="P24" s="1493" t="s">
        <v>179</v>
      </c>
      <c r="Q24" s="1493" t="s">
        <v>2731</v>
      </c>
      <c r="R24" s="1493" t="s">
        <v>2658</v>
      </c>
      <c r="S24" s="1493" t="s">
        <v>179</v>
      </c>
      <c r="T24" s="1493" t="s">
        <v>2732</v>
      </c>
      <c r="U24" s="1493" t="s">
        <v>2733</v>
      </c>
      <c r="V24" s="1493" t="s">
        <v>2734</v>
      </c>
      <c r="W24" s="1493" t="s">
        <v>2563</v>
      </c>
      <c r="X24" s="1476"/>
    </row>
    <row r="25" spans="1:24" s="1479" customFormat="1" ht="24" customHeight="1" x14ac:dyDescent="0.25">
      <c r="A25" s="3332"/>
      <c r="B25" s="1495"/>
      <c r="C25" s="1496"/>
      <c r="D25" s="1496"/>
      <c r="E25" s="1495"/>
      <c r="F25" s="1493"/>
      <c r="G25" s="1495"/>
      <c r="H25" s="1493"/>
      <c r="I25" s="1495"/>
      <c r="J25" s="1495"/>
      <c r="K25" s="1495"/>
      <c r="L25" s="1495"/>
      <c r="M25" s="1495"/>
      <c r="N25" s="1495"/>
      <c r="O25" s="1496"/>
      <c r="P25" s="1495"/>
      <c r="Q25" s="1495"/>
      <c r="R25" s="1495"/>
      <c r="S25" s="1495"/>
      <c r="T25" s="1495"/>
      <c r="U25" s="1495"/>
      <c r="V25" s="1495"/>
      <c r="W25" s="1495"/>
      <c r="X25" s="1476"/>
    </row>
    <row r="26" spans="1:24" s="1479" customFormat="1" x14ac:dyDescent="0.25">
      <c r="A26" s="1500"/>
      <c r="B26" s="1500"/>
      <c r="C26" s="1501"/>
      <c r="D26" s="1501"/>
      <c r="E26" s="1500"/>
      <c r="F26" s="1493"/>
      <c r="G26" s="1500"/>
      <c r="H26" s="1500"/>
      <c r="I26" s="1481"/>
      <c r="J26" s="1481"/>
      <c r="K26" s="1481"/>
      <c r="L26" s="1500"/>
      <c r="M26" s="1500"/>
      <c r="N26" s="1500"/>
      <c r="O26" s="1501"/>
      <c r="P26" s="1500"/>
      <c r="Q26" s="1500"/>
      <c r="R26" s="1500"/>
      <c r="S26" s="1500"/>
      <c r="T26" s="1500"/>
      <c r="U26" s="1500"/>
      <c r="V26" s="1500"/>
      <c r="W26" s="1500"/>
      <c r="X26" s="1476"/>
    </row>
    <row r="27" spans="1:24" s="1479" customFormat="1" ht="54" x14ac:dyDescent="0.25">
      <c r="A27" s="3331" t="s">
        <v>2736</v>
      </c>
      <c r="B27" s="1495"/>
      <c r="C27" s="1496"/>
      <c r="D27" s="1496">
        <v>6000000</v>
      </c>
      <c r="E27" s="1500" t="s">
        <v>2359</v>
      </c>
      <c r="F27" s="1493" t="s">
        <v>179</v>
      </c>
      <c r="G27" s="1500" t="s">
        <v>124</v>
      </c>
      <c r="H27" s="1493" t="s">
        <v>2655</v>
      </c>
      <c r="I27" s="1493" t="s">
        <v>2729</v>
      </c>
      <c r="J27" s="1493"/>
      <c r="K27" s="1493" t="s">
        <v>2612</v>
      </c>
      <c r="L27" s="1493" t="s">
        <v>2397</v>
      </c>
      <c r="M27" s="1493" t="s">
        <v>2607</v>
      </c>
      <c r="N27" s="1493" t="s">
        <v>2730</v>
      </c>
      <c r="O27" s="1496"/>
      <c r="P27" s="1493" t="s">
        <v>179</v>
      </c>
      <c r="Q27" s="1493" t="s">
        <v>2731</v>
      </c>
      <c r="R27" s="1493" t="s">
        <v>2658</v>
      </c>
      <c r="S27" s="1493" t="s">
        <v>179</v>
      </c>
      <c r="T27" s="1493" t="s">
        <v>2732</v>
      </c>
      <c r="U27" s="1493" t="s">
        <v>2733</v>
      </c>
      <c r="V27" s="1493" t="s">
        <v>2734</v>
      </c>
      <c r="W27" s="1493" t="s">
        <v>2563</v>
      </c>
      <c r="X27" s="1476"/>
    </row>
    <row r="28" spans="1:24" s="1479" customFormat="1" ht="19.5" customHeight="1" x14ac:dyDescent="0.25">
      <c r="A28" s="3332"/>
      <c r="B28" s="1495"/>
      <c r="C28" s="1496"/>
      <c r="D28" s="1496"/>
      <c r="E28" s="1495"/>
      <c r="F28" s="1493"/>
      <c r="G28" s="1495"/>
      <c r="H28" s="1493"/>
      <c r="I28" s="1495"/>
      <c r="J28" s="1495"/>
      <c r="K28" s="1495"/>
      <c r="L28" s="1495"/>
      <c r="M28" s="1495"/>
      <c r="N28" s="1495"/>
      <c r="O28" s="1496"/>
      <c r="P28" s="1495"/>
      <c r="Q28" s="1495"/>
      <c r="R28" s="1495"/>
      <c r="S28" s="1495"/>
      <c r="T28" s="1495"/>
      <c r="U28" s="1495"/>
      <c r="V28" s="1495"/>
      <c r="W28" s="1495"/>
      <c r="X28" s="1476"/>
    </row>
    <row r="29" spans="1:24" s="1479" customFormat="1" x14ac:dyDescent="0.25">
      <c r="A29" s="1500"/>
      <c r="B29" s="1500"/>
      <c r="C29" s="1501"/>
      <c r="D29" s="1501"/>
      <c r="E29" s="1500"/>
      <c r="F29" s="1500"/>
      <c r="G29" s="1500"/>
      <c r="H29" s="1500"/>
      <c r="I29" s="1500"/>
      <c r="J29" s="1481"/>
      <c r="K29" s="1481"/>
      <c r="L29" s="1500"/>
      <c r="M29" s="1500"/>
      <c r="N29" s="1500"/>
      <c r="O29" s="1501"/>
      <c r="P29" s="1500"/>
      <c r="Q29" s="1500"/>
      <c r="R29" s="1500"/>
      <c r="S29" s="1500"/>
      <c r="T29" s="1500"/>
      <c r="U29" s="1500"/>
      <c r="V29" s="1500"/>
      <c r="W29" s="1500"/>
      <c r="X29" s="1476"/>
    </row>
    <row r="30" spans="1:24" s="1479" customFormat="1" ht="20.25" customHeight="1" thickBot="1" x14ac:dyDescent="0.3">
      <c r="A30" s="1543"/>
      <c r="B30" s="1569"/>
      <c r="C30" s="1570"/>
      <c r="D30" s="1570"/>
      <c r="E30" s="1571"/>
      <c r="F30" s="1493"/>
      <c r="G30" s="1569"/>
      <c r="H30" s="1493"/>
      <c r="I30" s="1569"/>
      <c r="J30" s="1569"/>
      <c r="K30" s="1569"/>
      <c r="L30" s="1569"/>
      <c r="M30" s="1569"/>
      <c r="N30" s="1569"/>
      <c r="O30" s="1570"/>
      <c r="P30" s="1569"/>
      <c r="Q30" s="1569"/>
      <c r="R30" s="1569"/>
      <c r="S30" s="1571"/>
      <c r="T30" s="1571"/>
      <c r="U30" s="1571"/>
      <c r="V30" s="1571"/>
      <c r="W30" s="1571"/>
      <c r="X30" s="1476"/>
    </row>
    <row r="31" spans="1:24" s="1479" customFormat="1" ht="18.75" thickTop="1" x14ac:dyDescent="0.25">
      <c r="A31" s="1530" t="s">
        <v>144</v>
      </c>
      <c r="B31" s="1531"/>
      <c r="C31" s="1533"/>
      <c r="D31" s="1533"/>
      <c r="E31" s="1534"/>
      <c r="F31" s="1535"/>
      <c r="G31" s="1531"/>
      <c r="H31" s="1535"/>
      <c r="I31" s="1531"/>
      <c r="J31" s="1531"/>
      <c r="K31" s="1531"/>
      <c r="L31" s="1531"/>
      <c r="M31" s="1531"/>
      <c r="N31" s="1531"/>
      <c r="O31" s="1533"/>
      <c r="P31" s="1531"/>
      <c r="Q31" s="1531"/>
      <c r="R31" s="1531"/>
      <c r="S31" s="1536"/>
      <c r="T31" s="1536"/>
      <c r="U31" s="1536"/>
      <c r="V31" s="1536"/>
      <c r="W31" s="1536"/>
      <c r="X31" s="1478"/>
    </row>
    <row r="32" spans="1:24" s="1479" customFormat="1" ht="23.25" customHeight="1" x14ac:dyDescent="0.25">
      <c r="A32" s="1500"/>
      <c r="B32" s="1500"/>
      <c r="C32" s="1496"/>
      <c r="D32" s="1496"/>
      <c r="E32" s="1500"/>
      <c r="F32" s="1538"/>
      <c r="G32" s="1500"/>
      <c r="H32" s="1538"/>
      <c r="I32" s="1500"/>
      <c r="J32" s="1500"/>
      <c r="K32" s="1500"/>
      <c r="L32" s="1500"/>
      <c r="M32" s="1500"/>
      <c r="N32" s="1500"/>
      <c r="O32" s="1496"/>
      <c r="P32" s="1500"/>
      <c r="Q32" s="1500"/>
      <c r="R32" s="1500"/>
      <c r="S32" s="1500"/>
      <c r="T32" s="1500"/>
      <c r="U32" s="1500"/>
      <c r="V32" s="1500"/>
      <c r="W32" s="1500"/>
      <c r="X32" s="1476"/>
    </row>
    <row r="35" spans="1:30" s="1255" customFormat="1" x14ac:dyDescent="0.25">
      <c r="A35" s="3171" t="s">
        <v>2737</v>
      </c>
      <c r="B35" s="3171"/>
      <c r="C35" s="3171"/>
      <c r="D35" s="3171"/>
      <c r="E35" s="3171"/>
      <c r="F35" s="1427"/>
      <c r="G35" s="1427"/>
      <c r="H35" s="1427"/>
      <c r="I35" s="1427"/>
      <c r="J35" s="1427"/>
      <c r="K35" s="1427"/>
      <c r="L35" s="1427"/>
      <c r="M35" s="1427"/>
      <c r="N35" s="1427"/>
      <c r="O35" s="1427"/>
      <c r="P35" s="1427"/>
      <c r="Q35" s="1427"/>
      <c r="R35" s="1427"/>
      <c r="S35" s="1427"/>
      <c r="T35" s="1427"/>
      <c r="U35" s="1427"/>
      <c r="V35" s="1427"/>
      <c r="W35" s="1427"/>
      <c r="X35" s="1427"/>
      <c r="Y35" s="1429"/>
      <c r="Z35" s="1427"/>
      <c r="AA35" s="1427"/>
      <c r="AB35" s="1427"/>
      <c r="AC35" s="1427"/>
      <c r="AD35" s="1427"/>
    </row>
    <row r="36" spans="1:30" s="1255" customFormat="1" ht="33.75" customHeight="1" x14ac:dyDescent="0.25">
      <c r="A36" s="1430" t="s">
        <v>656</v>
      </c>
      <c r="B36" s="1515"/>
      <c r="C36" s="1427"/>
      <c r="D36" s="1427"/>
      <c r="E36" s="1427"/>
      <c r="F36" s="1427"/>
      <c r="G36" s="1427"/>
      <c r="H36" s="1427"/>
      <c r="I36" s="3273" t="s">
        <v>147</v>
      </c>
      <c r="J36" s="3274"/>
      <c r="K36" s="1481" t="s">
        <v>148</v>
      </c>
      <c r="L36" s="1606"/>
      <c r="M36" s="1470"/>
      <c r="N36" s="1427"/>
      <c r="O36" s="1427"/>
      <c r="P36" s="1427"/>
      <c r="Q36" s="1427"/>
      <c r="R36" s="1427"/>
      <c r="S36" s="1427"/>
      <c r="T36" s="1427"/>
      <c r="U36" s="1427"/>
      <c r="V36" s="1427"/>
      <c r="W36" s="1429"/>
      <c r="X36" s="1427"/>
      <c r="Y36" s="1427"/>
      <c r="Z36" s="1427"/>
      <c r="AA36" s="1427"/>
      <c r="AB36" s="1427"/>
    </row>
    <row r="37" spans="1:30" s="1255" customFormat="1" ht="28.5" customHeight="1" x14ac:dyDescent="0.25">
      <c r="A37" s="2900" t="s">
        <v>2738</v>
      </c>
      <c r="B37" s="3339"/>
      <c r="C37" s="3284" t="s">
        <v>215</v>
      </c>
      <c r="D37" s="3284"/>
      <c r="E37" s="3284"/>
      <c r="F37" s="3284"/>
      <c r="G37" s="3284"/>
      <c r="H37" s="3285"/>
      <c r="I37" s="3275"/>
      <c r="J37" s="3276"/>
      <c r="K37" s="1434" t="s">
        <v>150</v>
      </c>
      <c r="L37" s="3284" t="s">
        <v>151</v>
      </c>
      <c r="M37" s="3285"/>
      <c r="N37" s="3286" t="s">
        <v>152</v>
      </c>
      <c r="O37" s="3285"/>
      <c r="P37" s="3286" t="s">
        <v>84</v>
      </c>
      <c r="Q37" s="3284"/>
      <c r="R37" s="3284"/>
      <c r="S37" s="3284"/>
      <c r="T37" s="3284" t="s">
        <v>85</v>
      </c>
      <c r="U37" s="3284"/>
      <c r="V37" s="3284"/>
      <c r="W37" s="3285"/>
      <c r="X37" s="1427"/>
      <c r="Y37" s="1427"/>
      <c r="Z37" s="1427"/>
      <c r="AA37" s="1427"/>
      <c r="AB37" s="1427"/>
    </row>
    <row r="38" spans="1:30" s="1442" customFormat="1" ht="60.75" customHeight="1" thickBot="1" x14ac:dyDescent="0.3">
      <c r="A38" s="1435" t="s">
        <v>512</v>
      </c>
      <c r="B38" s="1436" t="s">
        <v>153</v>
      </c>
      <c r="C38" s="1437" t="s">
        <v>217</v>
      </c>
      <c r="D38" s="1437" t="s">
        <v>218</v>
      </c>
      <c r="E38" s="1437" t="s">
        <v>156</v>
      </c>
      <c r="F38" s="1437" t="s">
        <v>219</v>
      </c>
      <c r="G38" s="1437" t="s">
        <v>220</v>
      </c>
      <c r="H38" s="1437" t="s">
        <v>90</v>
      </c>
      <c r="I38" s="1438" t="s">
        <v>92</v>
      </c>
      <c r="J38" s="1438" t="s">
        <v>93</v>
      </c>
      <c r="K38" s="1439" t="s">
        <v>159</v>
      </c>
      <c r="L38" s="1439" t="s">
        <v>160</v>
      </c>
      <c r="M38" s="1439" t="s">
        <v>161</v>
      </c>
      <c r="N38" s="1439" t="s">
        <v>162</v>
      </c>
      <c r="O38" s="1438" t="s">
        <v>93</v>
      </c>
      <c r="P38" s="1438" t="s">
        <v>6364</v>
      </c>
      <c r="Q38" s="1438" t="s">
        <v>104</v>
      </c>
      <c r="R38" s="1440" t="s">
        <v>221</v>
      </c>
      <c r="S38" s="1434" t="s">
        <v>166</v>
      </c>
      <c r="T38" s="1439" t="s">
        <v>108</v>
      </c>
      <c r="U38" s="1439" t="s">
        <v>222</v>
      </c>
      <c r="V38" s="1439" t="s">
        <v>223</v>
      </c>
      <c r="W38" s="1441" t="s">
        <v>111</v>
      </c>
      <c r="X38" s="1439" t="s">
        <v>112</v>
      </c>
      <c r="Y38" s="1439" t="s">
        <v>113</v>
      </c>
      <c r="Z38" s="1448"/>
      <c r="AA38" s="1448"/>
      <c r="AB38" s="1448"/>
    </row>
    <row r="39" spans="1:30" s="1255" customFormat="1" ht="36.75" thickTop="1" x14ac:dyDescent="0.25">
      <c r="A39" s="3316" t="s">
        <v>114</v>
      </c>
      <c r="B39" s="1455"/>
      <c r="C39" s="1457"/>
      <c r="D39" s="1457"/>
      <c r="E39" s="1457"/>
      <c r="F39" s="1502"/>
      <c r="G39" s="1457" t="s">
        <v>170</v>
      </c>
      <c r="H39" s="1457"/>
      <c r="I39" s="1467" t="s">
        <v>171</v>
      </c>
      <c r="J39" s="1467" t="s">
        <v>116</v>
      </c>
      <c r="K39" s="1467" t="s">
        <v>117</v>
      </c>
      <c r="L39" s="1467" t="s">
        <v>224</v>
      </c>
      <c r="M39" s="1467" t="s">
        <v>173</v>
      </c>
      <c r="N39" s="1467" t="s">
        <v>171</v>
      </c>
      <c r="O39" s="1467" t="s">
        <v>116</v>
      </c>
      <c r="P39" s="1457"/>
      <c r="Q39" s="1467" t="s">
        <v>225</v>
      </c>
      <c r="R39" s="1513" t="s">
        <v>116</v>
      </c>
      <c r="S39" s="1460" t="s">
        <v>118</v>
      </c>
      <c r="T39" s="1514"/>
      <c r="U39" s="1457"/>
      <c r="V39" s="1457" t="s">
        <v>226</v>
      </c>
      <c r="W39" s="1503"/>
      <c r="X39" s="1457"/>
      <c r="Y39" s="1467"/>
      <c r="Z39" s="1427"/>
      <c r="AA39" s="1427"/>
      <c r="AB39" s="1427"/>
    </row>
    <row r="40" spans="1:30" s="1255" customFormat="1" x14ac:dyDescent="0.25">
      <c r="A40" s="3317"/>
      <c r="B40" s="1458"/>
      <c r="C40" s="1458"/>
      <c r="D40" s="1458"/>
      <c r="E40" s="1458"/>
      <c r="F40" s="1459"/>
      <c r="G40" s="1457" t="s">
        <v>175</v>
      </c>
      <c r="H40" s="1458"/>
      <c r="I40" s="1457"/>
      <c r="J40" s="1458"/>
      <c r="K40" s="1458"/>
      <c r="L40" s="1458"/>
      <c r="M40" s="1458"/>
      <c r="N40" s="1458"/>
      <c r="O40" s="1458"/>
      <c r="P40" s="1459"/>
      <c r="Q40" s="1458"/>
      <c r="R40" s="1461"/>
      <c r="S40" s="1458"/>
      <c r="T40" s="1462"/>
      <c r="U40" s="1458"/>
      <c r="V40" s="1458"/>
      <c r="W40" s="1504"/>
      <c r="X40" s="1458"/>
      <c r="Y40" s="1458"/>
      <c r="Z40" s="1427"/>
      <c r="AA40" s="1427"/>
      <c r="AB40" s="1427"/>
    </row>
    <row r="41" spans="1:30" s="1255" customFormat="1" ht="18.75" thickBot="1" x14ac:dyDescent="0.3">
      <c r="A41" s="1505" t="s">
        <v>121</v>
      </c>
      <c r="B41" s="1465"/>
      <c r="C41" s="1465"/>
      <c r="D41" s="1465"/>
      <c r="E41" s="1465"/>
      <c r="F41" s="1506"/>
      <c r="G41" s="1465"/>
      <c r="H41" s="1465"/>
      <c r="I41" s="1465"/>
      <c r="J41" s="1465"/>
      <c r="K41" s="1507"/>
      <c r="L41" s="1507"/>
      <c r="M41" s="1465"/>
      <c r="N41" s="1465"/>
      <c r="O41" s="1465"/>
      <c r="P41" s="1506"/>
      <c r="Q41" s="1465"/>
      <c r="R41" s="1507"/>
      <c r="S41" s="1254"/>
      <c r="T41" s="1466"/>
      <c r="U41" s="1465"/>
      <c r="V41" s="1465"/>
      <c r="W41" s="1508"/>
      <c r="X41" s="1465"/>
      <c r="Y41" s="1465"/>
      <c r="Z41" s="1427"/>
      <c r="AA41" s="1427"/>
      <c r="AB41" s="1427"/>
    </row>
    <row r="42" spans="1:30" s="1255" customFormat="1" ht="36" x14ac:dyDescent="0.25">
      <c r="A42" s="3318" t="s">
        <v>2739</v>
      </c>
      <c r="B42" s="1457"/>
      <c r="C42" s="1457" t="s">
        <v>1026</v>
      </c>
      <c r="D42" s="1457" t="s">
        <v>2740</v>
      </c>
      <c r="E42" s="1458" t="s">
        <v>2359</v>
      </c>
      <c r="F42" s="1502">
        <v>5884706</v>
      </c>
      <c r="G42" s="1457" t="s">
        <v>179</v>
      </c>
      <c r="H42" s="1457" t="s">
        <v>124</v>
      </c>
      <c r="I42" s="1457" t="s">
        <v>2655</v>
      </c>
      <c r="J42" s="1457" t="s">
        <v>2741</v>
      </c>
      <c r="K42" s="1457"/>
      <c r="L42" s="1457" t="s">
        <v>2612</v>
      </c>
      <c r="M42" s="1457" t="s">
        <v>2397</v>
      </c>
      <c r="N42" s="1457" t="s">
        <v>2613</v>
      </c>
      <c r="O42" s="1457" t="s">
        <v>2625</v>
      </c>
      <c r="P42" s="1502">
        <v>5884706</v>
      </c>
      <c r="Q42" s="1457" t="s">
        <v>179</v>
      </c>
      <c r="R42" s="1458" t="s">
        <v>2742</v>
      </c>
      <c r="S42" s="1458" t="s">
        <v>2743</v>
      </c>
      <c r="T42" s="1514" t="s">
        <v>179</v>
      </c>
      <c r="U42" s="1457" t="s">
        <v>2744</v>
      </c>
      <c r="V42" s="1457" t="s">
        <v>2745</v>
      </c>
      <c r="W42" s="1510"/>
      <c r="X42" s="1457" t="s">
        <v>2562</v>
      </c>
      <c r="Y42" s="1457" t="s">
        <v>2563</v>
      </c>
      <c r="Z42" s="1427"/>
      <c r="AA42" s="1427"/>
      <c r="AB42" s="1427"/>
    </row>
    <row r="43" spans="1:30" s="1255" customFormat="1" x14ac:dyDescent="0.25">
      <c r="A43" s="3232"/>
      <c r="B43" s="1458"/>
      <c r="C43" s="1458"/>
      <c r="D43" s="1458"/>
      <c r="E43" s="1458"/>
      <c r="F43" s="1459"/>
      <c r="G43" s="1457"/>
      <c r="H43" s="1458"/>
      <c r="I43" s="1457"/>
      <c r="J43" s="1457"/>
      <c r="K43" s="1457"/>
      <c r="L43" s="1457"/>
      <c r="M43" s="1457"/>
      <c r="N43" s="1457"/>
      <c r="O43" s="1513"/>
      <c r="P43" s="1502"/>
      <c r="Q43" s="1457"/>
      <c r="R43" s="1458"/>
      <c r="S43" s="1458"/>
      <c r="T43" s="1514"/>
      <c r="U43" s="1457"/>
      <c r="V43" s="1457"/>
      <c r="W43" s="1510"/>
      <c r="X43" s="1457"/>
      <c r="Y43" s="1457"/>
      <c r="Z43" s="1427"/>
      <c r="AA43" s="1427"/>
      <c r="AB43" s="1427"/>
    </row>
    <row r="44" spans="1:30" s="1255" customFormat="1" x14ac:dyDescent="0.25">
      <c r="A44" s="1250"/>
      <c r="B44" s="1254"/>
      <c r="C44" s="1254"/>
      <c r="D44" s="1254"/>
      <c r="E44" s="1254"/>
      <c r="F44" s="1471"/>
      <c r="G44" s="1254"/>
      <c r="H44" s="1254"/>
      <c r="I44" s="1254"/>
      <c r="J44" s="1254"/>
      <c r="K44" s="1469"/>
      <c r="L44" s="1469"/>
      <c r="M44" s="1254"/>
      <c r="N44" s="1254"/>
      <c r="O44" s="1469"/>
      <c r="P44" s="1471"/>
      <c r="Q44" s="1254"/>
      <c r="R44" s="1254"/>
      <c r="S44" s="1254"/>
      <c r="T44" s="1470"/>
      <c r="U44" s="1254"/>
      <c r="V44" s="1254"/>
      <c r="W44" s="1509"/>
      <c r="X44" s="1254"/>
      <c r="Y44" s="1254"/>
      <c r="Z44" s="1427"/>
      <c r="AA44" s="1427"/>
      <c r="AB44" s="1427"/>
    </row>
    <row r="45" spans="1:30" s="1255" customFormat="1" ht="36" x14ac:dyDescent="0.25">
      <c r="A45" s="3231" t="s">
        <v>2746</v>
      </c>
      <c r="B45" s="1458"/>
      <c r="C45" s="1458" t="s">
        <v>1039</v>
      </c>
      <c r="D45" s="1457" t="s">
        <v>2740</v>
      </c>
      <c r="E45" s="1458" t="s">
        <v>2359</v>
      </c>
      <c r="F45" s="1502">
        <v>5884706</v>
      </c>
      <c r="G45" s="1457" t="s">
        <v>179</v>
      </c>
      <c r="H45" s="1457" t="s">
        <v>124</v>
      </c>
      <c r="I45" s="1457" t="s">
        <v>2655</v>
      </c>
      <c r="J45" s="1457" t="s">
        <v>2741</v>
      </c>
      <c r="K45" s="1457"/>
      <c r="L45" s="1457" t="s">
        <v>2612</v>
      </c>
      <c r="M45" s="1457" t="s">
        <v>2397</v>
      </c>
      <c r="N45" s="1457" t="s">
        <v>2613</v>
      </c>
      <c r="O45" s="1457" t="s">
        <v>2625</v>
      </c>
      <c r="P45" s="1502">
        <v>5884706</v>
      </c>
      <c r="Q45" s="1457" t="s">
        <v>179</v>
      </c>
      <c r="R45" s="1458" t="s">
        <v>2742</v>
      </c>
      <c r="S45" s="1458" t="s">
        <v>2743</v>
      </c>
      <c r="T45" s="1514" t="s">
        <v>179</v>
      </c>
      <c r="U45" s="1457" t="s">
        <v>2744</v>
      </c>
      <c r="V45" s="1457" t="s">
        <v>2745</v>
      </c>
      <c r="W45" s="1504"/>
      <c r="X45" s="1457" t="s">
        <v>2562</v>
      </c>
      <c r="Y45" s="1457" t="s">
        <v>2563</v>
      </c>
      <c r="Z45" s="1427"/>
      <c r="AA45" s="1427"/>
      <c r="AB45" s="1427"/>
    </row>
    <row r="46" spans="1:30" s="1255" customFormat="1" x14ac:dyDescent="0.25">
      <c r="A46" s="3232"/>
      <c r="B46" s="1458"/>
      <c r="C46" s="1458"/>
      <c r="D46" s="1458"/>
      <c r="E46" s="1458"/>
      <c r="F46" s="1459"/>
      <c r="G46" s="1457"/>
      <c r="H46" s="1458"/>
      <c r="I46" s="1457"/>
      <c r="J46" s="1458"/>
      <c r="K46" s="1458"/>
      <c r="L46" s="1458"/>
      <c r="M46" s="1458"/>
      <c r="N46" s="1458"/>
      <c r="O46" s="1458"/>
      <c r="P46" s="1459"/>
      <c r="Q46" s="1458"/>
      <c r="R46" s="1461"/>
      <c r="S46" s="1458"/>
      <c r="T46" s="1462"/>
      <c r="U46" s="1458"/>
      <c r="V46" s="1458"/>
      <c r="W46" s="1504"/>
      <c r="X46" s="1458"/>
      <c r="Y46" s="1458"/>
      <c r="Z46" s="1427"/>
      <c r="AA46" s="1427"/>
      <c r="AB46" s="1427"/>
    </row>
    <row r="47" spans="1:30" s="1255" customFormat="1" x14ac:dyDescent="0.25">
      <c r="A47" s="1250"/>
      <c r="B47" s="1254"/>
      <c r="C47" s="1254"/>
      <c r="D47" s="1254"/>
      <c r="E47" s="1254"/>
      <c r="F47" s="1471"/>
      <c r="G47" s="1254"/>
      <c r="H47" s="1254"/>
      <c r="I47" s="1254"/>
      <c r="J47" s="1469"/>
      <c r="K47" s="1469"/>
      <c r="L47" s="1254"/>
      <c r="M47" s="1254"/>
      <c r="N47" s="1254"/>
      <c r="O47" s="1254"/>
      <c r="P47" s="1471"/>
      <c r="Q47" s="1254"/>
      <c r="R47" s="1469"/>
      <c r="S47" s="1254"/>
      <c r="T47" s="1470"/>
      <c r="U47" s="1254"/>
      <c r="V47" s="1254"/>
      <c r="W47" s="1509"/>
      <c r="X47" s="1254"/>
      <c r="Y47" s="1254"/>
      <c r="Z47" s="1427"/>
      <c r="AA47" s="1427"/>
      <c r="AB47" s="1427"/>
    </row>
    <row r="48" spans="1:30" s="1255" customFormat="1" ht="18.75" thickBot="1" x14ac:dyDescent="0.3">
      <c r="A48" s="1519"/>
      <c r="B48" s="1474"/>
      <c r="C48" s="1474"/>
      <c r="D48" s="1474"/>
      <c r="E48" s="1474"/>
      <c r="F48" s="1516"/>
      <c r="G48" s="1457"/>
      <c r="H48" s="1474"/>
      <c r="I48" s="1474"/>
      <c r="J48" s="1474"/>
      <c r="K48" s="1474"/>
      <c r="L48" s="1474"/>
      <c r="M48" s="1474"/>
      <c r="N48" s="1474"/>
      <c r="O48" s="1474"/>
      <c r="P48" s="1516"/>
      <c r="Q48" s="1474"/>
      <c r="R48" s="1517"/>
      <c r="S48" s="1607"/>
      <c r="T48" s="1472"/>
      <c r="U48" s="1472"/>
      <c r="V48" s="1472"/>
      <c r="W48" s="1518"/>
      <c r="X48" s="1472"/>
      <c r="Y48" s="1516"/>
      <c r="Z48" s="1427"/>
      <c r="AA48" s="1427"/>
      <c r="AB48" s="1427"/>
    </row>
    <row r="49" spans="1:28" s="1255" customFormat="1" ht="18.75" thickTop="1" x14ac:dyDescent="0.25">
      <c r="A49" s="1544" t="s">
        <v>144</v>
      </c>
      <c r="B49" s="1545"/>
      <c r="C49" s="1545"/>
      <c r="D49" s="1545"/>
      <c r="E49" s="1545"/>
      <c r="F49" s="1546"/>
      <c r="G49" s="1593"/>
      <c r="H49" s="1545"/>
      <c r="I49" s="1545"/>
      <c r="J49" s="1545"/>
      <c r="K49" s="1545"/>
      <c r="L49" s="1545"/>
      <c r="M49" s="1545"/>
      <c r="N49" s="1545"/>
      <c r="O49" s="1545"/>
      <c r="P49" s="1546">
        <f>P42+P45</f>
        <v>11769412</v>
      </c>
      <c r="Q49" s="1545"/>
      <c r="R49" s="1608"/>
      <c r="S49" s="1609"/>
      <c r="T49" s="1547"/>
      <c r="U49" s="1545"/>
      <c r="V49" s="1545"/>
      <c r="W49" s="1610"/>
      <c r="X49" s="1545"/>
      <c r="Y49" s="1546"/>
      <c r="Z49" s="1427"/>
      <c r="AA49" s="1427"/>
      <c r="AB49" s="1427"/>
    </row>
    <row r="50" spans="1:28" s="1255" customFormat="1" x14ac:dyDescent="0.25">
      <c r="A50" s="1512"/>
      <c r="B50" s="1254"/>
      <c r="C50" s="1254"/>
      <c r="D50" s="1254"/>
      <c r="E50" s="1254"/>
      <c r="F50" s="1459"/>
      <c r="G50" s="1269"/>
      <c r="H50" s="1254"/>
      <c r="I50" s="1254"/>
      <c r="J50" s="1254"/>
      <c r="K50" s="1254"/>
      <c r="L50" s="1254"/>
      <c r="M50" s="1254"/>
      <c r="N50" s="1254"/>
      <c r="O50" s="1254"/>
      <c r="P50" s="1459"/>
      <c r="Q50" s="1254"/>
      <c r="R50" s="1469"/>
      <c r="S50" s="1469"/>
      <c r="T50" s="1470"/>
      <c r="U50" s="1254"/>
      <c r="V50" s="1254"/>
      <c r="W50" s="1504"/>
      <c r="X50" s="1254"/>
      <c r="Y50" s="1459"/>
      <c r="Z50" s="1427"/>
      <c r="AA50" s="1427"/>
      <c r="AB50" s="1427"/>
    </row>
    <row r="51" spans="1:28" s="1255" customFormat="1" x14ac:dyDescent="0.25">
      <c r="A51" s="1600" t="s">
        <v>145</v>
      </c>
      <c r="B51" s="1427"/>
      <c r="C51" s="1427"/>
      <c r="D51" s="1427"/>
      <c r="E51" s="1427"/>
      <c r="F51" s="1427"/>
      <c r="G51" s="1427"/>
      <c r="H51" s="1427"/>
      <c r="I51" s="1427"/>
      <c r="J51" s="1427"/>
      <c r="K51" s="1427"/>
      <c r="L51" s="1427"/>
      <c r="M51" s="1427"/>
      <c r="N51" s="1427"/>
      <c r="O51" s="1427"/>
      <c r="P51" s="1427"/>
      <c r="Q51" s="1427"/>
      <c r="R51" s="1427"/>
      <c r="S51" s="1427"/>
      <c r="T51" s="1427"/>
      <c r="U51" s="1427"/>
      <c r="V51" s="1427"/>
      <c r="W51" s="1429"/>
      <c r="X51" s="1427"/>
      <c r="Y51" s="1427"/>
      <c r="Z51" s="1427"/>
      <c r="AA51" s="1427"/>
      <c r="AB51" s="1427"/>
    </row>
  </sheetData>
  <mergeCells count="34">
    <mergeCell ref="A1:C1"/>
    <mergeCell ref="H2:I3"/>
    <mergeCell ref="F3:G3"/>
    <mergeCell ref="J3:K3"/>
    <mergeCell ref="A2:B2"/>
    <mergeCell ref="O16:R16"/>
    <mergeCell ref="A18:A19"/>
    <mergeCell ref="S3:T3"/>
    <mergeCell ref="U3:W3"/>
    <mergeCell ref="X3:AA3"/>
    <mergeCell ref="A5:A6"/>
    <mergeCell ref="A8:A9"/>
    <mergeCell ref="L3:M3"/>
    <mergeCell ref="N3:R3"/>
    <mergeCell ref="J15:M15"/>
    <mergeCell ref="A35:E35"/>
    <mergeCell ref="H15:I16"/>
    <mergeCell ref="C16:G16"/>
    <mergeCell ref="K16:L16"/>
    <mergeCell ref="M16:N16"/>
    <mergeCell ref="A21:A22"/>
    <mergeCell ref="A24:A25"/>
    <mergeCell ref="A27:A28"/>
    <mergeCell ref="A15:G15"/>
    <mergeCell ref="T37:W37"/>
    <mergeCell ref="A39:A40"/>
    <mergeCell ref="A42:A43"/>
    <mergeCell ref="A45:A46"/>
    <mergeCell ref="I36:J37"/>
    <mergeCell ref="A37:B37"/>
    <mergeCell ref="C37:H37"/>
    <mergeCell ref="L37:M37"/>
    <mergeCell ref="N37:O37"/>
    <mergeCell ref="P37:S37"/>
  </mergeCells>
  <pageMargins left="0.25" right="0.25" top="0.75" bottom="0.75" header="0.3" footer="0.3"/>
  <pageSetup paperSize="8" scale="55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zoomScale="65" zoomScaleNormal="65" workbookViewId="0">
      <selection activeCell="J25" sqref="J25"/>
    </sheetView>
  </sheetViews>
  <sheetFormatPr defaultRowHeight="15" x14ac:dyDescent="0.2"/>
  <cols>
    <col min="1" max="1" width="59.42578125" style="1889" customWidth="1"/>
    <col min="2" max="2" width="16.140625" style="1889" customWidth="1"/>
    <col min="3" max="3" width="25" style="1889" customWidth="1"/>
    <col min="4" max="4" width="21" style="1889" customWidth="1"/>
    <col min="5" max="5" width="19.85546875" style="1889" customWidth="1"/>
    <col min="6" max="6" width="24.28515625" style="1889" customWidth="1"/>
    <col min="7" max="7" width="23.28515625" style="1889" customWidth="1"/>
    <col min="8" max="8" width="28" style="1889" customWidth="1"/>
    <col min="9" max="9" width="28.28515625" style="1889" customWidth="1"/>
    <col min="10" max="10" width="19.140625" style="1889" customWidth="1"/>
    <col min="11" max="11" width="20.42578125" style="1889" customWidth="1"/>
    <col min="12" max="12" width="19.85546875" style="1889" customWidth="1"/>
    <col min="13" max="14" width="22.28515625" style="1889" customWidth="1"/>
    <col min="15" max="15" width="19.7109375" style="1889" customWidth="1"/>
    <col min="16" max="16" width="24.7109375" style="1889" customWidth="1"/>
    <col min="17" max="17" width="19.85546875" style="1889" bestFit="1" customWidth="1"/>
    <col min="18" max="18" width="21.28515625" style="1889" customWidth="1"/>
    <col min="19" max="19" width="16.85546875" style="1889" customWidth="1"/>
    <col min="20" max="20" width="18.85546875" style="1889" customWidth="1"/>
    <col min="21" max="21" width="20" style="1889" customWidth="1"/>
    <col min="22" max="22" width="19" style="1889" customWidth="1"/>
    <col min="23" max="23" width="20.140625" style="1889" customWidth="1"/>
    <col min="24" max="24" width="15.85546875" style="1889" customWidth="1"/>
    <col min="25" max="25" width="22.5703125" style="1889" bestFit="1" customWidth="1"/>
    <col min="26" max="27" width="19.28515625" style="1889" bestFit="1" customWidth="1"/>
    <col min="28" max="28" width="18.140625" style="1889" customWidth="1"/>
    <col min="29" max="29" width="22.42578125" style="1889" customWidth="1"/>
    <col min="30" max="30" width="20.140625" style="1889" customWidth="1"/>
    <col min="31" max="31" width="25.140625" style="1889" customWidth="1"/>
    <col min="32" max="32" width="16" style="1889" customWidth="1"/>
    <col min="33" max="33" width="26.7109375" style="1889" customWidth="1"/>
    <col min="34" max="16384" width="9.140625" style="1889"/>
  </cols>
  <sheetData>
    <row r="1" spans="1:31" s="62" customFormat="1" ht="18" x14ac:dyDescent="0.2">
      <c r="A1" s="1924" t="s">
        <v>2747</v>
      </c>
      <c r="B1" s="1824"/>
      <c r="C1" s="401"/>
      <c r="D1" s="252"/>
      <c r="E1" s="252"/>
      <c r="F1" s="252"/>
      <c r="G1" s="64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64"/>
      <c r="T1" s="64"/>
      <c r="U1" s="64"/>
      <c r="V1" s="252"/>
      <c r="W1" s="252"/>
      <c r="X1" s="64"/>
      <c r="Y1" s="252"/>
      <c r="Z1" s="252"/>
      <c r="AA1" s="252"/>
      <c r="AB1" s="252"/>
      <c r="AC1" s="252"/>
      <c r="AD1" s="252"/>
      <c r="AE1" s="252"/>
    </row>
    <row r="2" spans="1:31" s="62" customFormat="1" ht="27" customHeight="1" x14ac:dyDescent="0.2">
      <c r="A2" s="1539" t="s">
        <v>792</v>
      </c>
      <c r="B2" s="2270"/>
      <c r="C2" s="2270"/>
      <c r="D2" s="2270"/>
      <c r="E2" s="2270"/>
      <c r="F2" s="252"/>
      <c r="G2" s="469"/>
      <c r="H2" s="2845" t="s">
        <v>77</v>
      </c>
      <c r="I2" s="2846"/>
      <c r="J2" s="252"/>
      <c r="K2" s="252"/>
      <c r="L2" s="252"/>
      <c r="M2" s="252"/>
      <c r="N2" s="252"/>
      <c r="O2" s="252"/>
      <c r="P2" s="252"/>
      <c r="Q2" s="252"/>
      <c r="R2" s="252"/>
      <c r="S2" s="374"/>
      <c r="T2" s="64"/>
      <c r="U2" s="64"/>
      <c r="V2" s="252"/>
      <c r="W2" s="252"/>
      <c r="X2" s="374"/>
      <c r="Y2" s="252"/>
      <c r="Z2" s="252"/>
      <c r="AA2" s="252"/>
      <c r="AB2" s="252"/>
      <c r="AC2" s="252"/>
      <c r="AD2" s="252"/>
      <c r="AE2" s="252"/>
    </row>
    <row r="3" spans="1:31" s="96" customFormat="1" ht="30" x14ac:dyDescent="0.2">
      <c r="A3" s="561" t="s">
        <v>2748</v>
      </c>
      <c r="C3" s="87" t="s">
        <v>79</v>
      </c>
      <c r="D3" s="790"/>
      <c r="E3" s="790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263"/>
      <c r="P3" s="3263"/>
      <c r="Q3" s="3263"/>
      <c r="R3" s="3264"/>
      <c r="S3" s="2837"/>
      <c r="T3" s="2838"/>
      <c r="U3" s="2837" t="s">
        <v>84</v>
      </c>
      <c r="V3" s="2841"/>
      <c r="W3" s="2838"/>
      <c r="X3" s="2837" t="s">
        <v>85</v>
      </c>
      <c r="Y3" s="2841"/>
      <c r="Z3" s="2841"/>
      <c r="AA3" s="2838"/>
      <c r="AB3" s="790"/>
      <c r="AC3" s="790"/>
      <c r="AD3" s="790"/>
    </row>
    <row r="4" spans="1:31" s="96" customFormat="1" ht="45.75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1020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  <c r="AD4" s="790"/>
    </row>
    <row r="5" spans="1:31" s="62" customFormat="1" ht="15.75" thickTop="1" x14ac:dyDescent="0.2">
      <c r="A5" s="2825" t="s">
        <v>114</v>
      </c>
      <c r="B5" s="1059"/>
      <c r="C5" s="1059"/>
      <c r="D5" s="1056"/>
      <c r="E5" s="1876"/>
      <c r="F5" s="1058" t="s">
        <v>115</v>
      </c>
      <c r="G5" s="1057" t="s">
        <v>116</v>
      </c>
      <c r="H5" s="1058" t="s">
        <v>117</v>
      </c>
      <c r="I5" s="1058" t="s">
        <v>118</v>
      </c>
      <c r="J5" s="1059"/>
      <c r="K5" s="532" t="s">
        <v>116</v>
      </c>
      <c r="L5" s="1057" t="s">
        <v>117</v>
      </c>
      <c r="M5" s="1057" t="s">
        <v>119</v>
      </c>
      <c r="N5" s="1057" t="s">
        <v>117</v>
      </c>
      <c r="O5" s="1057" t="s">
        <v>117</v>
      </c>
      <c r="P5" s="1057" t="s">
        <v>117</v>
      </c>
      <c r="Q5" s="1057" t="s">
        <v>117</v>
      </c>
      <c r="R5" s="1057" t="s">
        <v>117</v>
      </c>
      <c r="S5" s="532" t="s">
        <v>117</v>
      </c>
      <c r="T5" s="1057" t="s">
        <v>117</v>
      </c>
      <c r="U5" s="1056"/>
      <c r="V5" s="1825" t="s">
        <v>120</v>
      </c>
      <c r="W5" s="1057" t="s">
        <v>117</v>
      </c>
      <c r="X5" s="1876"/>
      <c r="Y5" s="1876"/>
      <c r="Z5" s="1876"/>
      <c r="AA5" s="1876"/>
      <c r="AB5" s="1912"/>
      <c r="AC5" s="1912"/>
      <c r="AD5" s="252"/>
    </row>
    <row r="6" spans="1:31" s="62" customFormat="1" x14ac:dyDescent="0.2">
      <c r="A6" s="2826"/>
      <c r="B6" s="1912"/>
      <c r="C6" s="1912"/>
      <c r="D6" s="244"/>
      <c r="E6" s="1912"/>
      <c r="F6" s="1912"/>
      <c r="G6" s="255"/>
      <c r="H6" s="255"/>
      <c r="I6" s="255"/>
      <c r="J6" s="1912"/>
      <c r="K6" s="261"/>
      <c r="L6" s="1912"/>
      <c r="M6" s="1912"/>
      <c r="N6" s="1912"/>
      <c r="O6" s="1912"/>
      <c r="P6" s="1912"/>
      <c r="Q6" s="1912"/>
      <c r="R6" s="1912"/>
      <c r="S6" s="261"/>
      <c r="T6" s="1912"/>
      <c r="U6" s="244"/>
      <c r="V6" s="261"/>
      <c r="W6" s="1912"/>
      <c r="X6" s="1912"/>
      <c r="Y6" s="1912"/>
      <c r="Z6" s="1912"/>
      <c r="AA6" s="1912"/>
      <c r="AB6" s="1912"/>
      <c r="AC6" s="1912"/>
      <c r="AD6" s="252"/>
    </row>
    <row r="7" spans="1:31" s="62" customFormat="1" ht="15.75" thickBot="1" x14ac:dyDescent="0.25">
      <c r="A7" s="500" t="s">
        <v>121</v>
      </c>
      <c r="B7" s="400"/>
      <c r="C7" s="400"/>
      <c r="D7" s="399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1062"/>
      <c r="T7" s="400"/>
      <c r="U7" s="399"/>
      <c r="V7" s="400"/>
      <c r="W7" s="400"/>
      <c r="X7" s="400"/>
      <c r="Y7" s="400"/>
      <c r="Z7" s="400"/>
      <c r="AA7" s="400"/>
      <c r="AB7" s="170"/>
      <c r="AC7" s="170"/>
      <c r="AD7" s="252"/>
    </row>
    <row r="8" spans="1:31" s="62" customFormat="1" ht="30" x14ac:dyDescent="0.2">
      <c r="A8" s="2829" t="s">
        <v>2749</v>
      </c>
      <c r="B8" s="1876" t="s">
        <v>2359</v>
      </c>
      <c r="C8" s="1876" t="s">
        <v>2711</v>
      </c>
      <c r="D8" s="345">
        <v>5000000</v>
      </c>
      <c r="E8" s="1902" t="s">
        <v>124</v>
      </c>
      <c r="F8" s="1876" t="s">
        <v>2741</v>
      </c>
      <c r="G8" s="346" t="s">
        <v>2750</v>
      </c>
      <c r="H8" s="346" t="s">
        <v>2751</v>
      </c>
      <c r="I8" s="346" t="s">
        <v>179</v>
      </c>
      <c r="J8" s="346" t="s">
        <v>2752</v>
      </c>
      <c r="K8" s="346" t="s">
        <v>179</v>
      </c>
      <c r="L8" s="1876" t="s">
        <v>2753</v>
      </c>
      <c r="M8" s="1876" t="s">
        <v>2754</v>
      </c>
      <c r="N8" s="1876" t="s">
        <v>2755</v>
      </c>
      <c r="O8" s="1876" t="s">
        <v>2756</v>
      </c>
      <c r="P8" s="1876" t="s">
        <v>2757</v>
      </c>
      <c r="Q8" s="1876" t="s">
        <v>2758</v>
      </c>
      <c r="R8" s="1876" t="s">
        <v>2388</v>
      </c>
      <c r="S8" s="1876" t="s">
        <v>179</v>
      </c>
      <c r="T8" s="1876" t="s">
        <v>179</v>
      </c>
      <c r="U8" s="1902" t="s">
        <v>1990</v>
      </c>
      <c r="V8" s="1876" t="s">
        <v>2759</v>
      </c>
      <c r="W8" s="1876" t="s">
        <v>2760</v>
      </c>
      <c r="X8" s="1876" t="s">
        <v>2761</v>
      </c>
      <c r="Y8" s="1876" t="s">
        <v>2762</v>
      </c>
      <c r="Z8" s="1876" t="s">
        <v>2763</v>
      </c>
      <c r="AA8" s="1876"/>
      <c r="AB8" s="1912" t="s">
        <v>2562</v>
      </c>
      <c r="AC8" s="1912" t="s">
        <v>2563</v>
      </c>
      <c r="AD8" s="252"/>
    </row>
    <row r="9" spans="1:31" s="62" customFormat="1" x14ac:dyDescent="0.2">
      <c r="A9" s="2815"/>
      <c r="B9" s="1912"/>
      <c r="C9" s="1912"/>
      <c r="D9" s="244"/>
      <c r="E9" s="232"/>
      <c r="F9" s="1912"/>
      <c r="G9" s="255"/>
      <c r="H9" s="255"/>
      <c r="I9" s="255"/>
      <c r="J9" s="1912"/>
      <c r="K9" s="261"/>
      <c r="L9" s="1912"/>
      <c r="M9" s="1912"/>
      <c r="N9" s="1912"/>
      <c r="O9" s="1912"/>
      <c r="P9" s="1912"/>
      <c r="Q9" s="1912"/>
      <c r="R9" s="1912"/>
      <c r="S9" s="261"/>
      <c r="T9" s="1912"/>
      <c r="U9" s="2298"/>
      <c r="V9" s="261"/>
      <c r="W9" s="1912"/>
      <c r="X9" s="1876"/>
      <c r="Y9" s="1876"/>
      <c r="Z9" s="1876"/>
      <c r="AA9" s="1876"/>
      <c r="AB9" s="1912"/>
      <c r="AC9" s="1912"/>
      <c r="AD9" s="252"/>
    </row>
    <row r="10" spans="1:31" s="62" customFormat="1" x14ac:dyDescent="0.2">
      <c r="A10" s="156"/>
      <c r="B10" s="170"/>
      <c r="C10" s="170"/>
      <c r="D10" s="259"/>
      <c r="E10" s="202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258"/>
      <c r="T10" s="170"/>
      <c r="U10" s="2299"/>
      <c r="V10" s="170"/>
      <c r="W10" s="170"/>
      <c r="X10" s="170"/>
      <c r="Y10" s="170"/>
      <c r="Z10" s="170"/>
      <c r="AA10" s="170"/>
      <c r="AB10" s="170"/>
      <c r="AC10" s="170"/>
      <c r="AD10" s="252"/>
    </row>
    <row r="11" spans="1:31" s="62" customFormat="1" ht="30" x14ac:dyDescent="0.2">
      <c r="A11" s="2836" t="s">
        <v>2764</v>
      </c>
      <c r="B11" s="1876" t="s">
        <v>2359</v>
      </c>
      <c r="C11" s="1876" t="s">
        <v>2711</v>
      </c>
      <c r="D11" s="244">
        <v>3000000</v>
      </c>
      <c r="E11" s="1902" t="s">
        <v>124</v>
      </c>
      <c r="F11" s="1876" t="s">
        <v>2741</v>
      </c>
      <c r="G11" s="346" t="s">
        <v>2750</v>
      </c>
      <c r="H11" s="346" t="s">
        <v>2751</v>
      </c>
      <c r="I11" s="346" t="s">
        <v>179</v>
      </c>
      <c r="J11" s="346" t="s">
        <v>2752</v>
      </c>
      <c r="K11" s="346" t="s">
        <v>179</v>
      </c>
      <c r="L11" s="1876" t="s">
        <v>2753</v>
      </c>
      <c r="M11" s="1876" t="s">
        <v>2754</v>
      </c>
      <c r="N11" s="1876" t="s">
        <v>2755</v>
      </c>
      <c r="O11" s="1876" t="s">
        <v>2756</v>
      </c>
      <c r="P11" s="1876" t="s">
        <v>2757</v>
      </c>
      <c r="Q11" s="1876" t="s">
        <v>2758</v>
      </c>
      <c r="R11" s="1876" t="s">
        <v>2388</v>
      </c>
      <c r="S11" s="1876" t="s">
        <v>179</v>
      </c>
      <c r="T11" s="1876" t="s">
        <v>179</v>
      </c>
      <c r="U11" s="2298">
        <v>3000000</v>
      </c>
      <c r="V11" s="1876" t="s">
        <v>2759</v>
      </c>
      <c r="W11" s="1876" t="s">
        <v>2760</v>
      </c>
      <c r="X11" s="1876" t="s">
        <v>2761</v>
      </c>
      <c r="Y11" s="1876" t="s">
        <v>2762</v>
      </c>
      <c r="Z11" s="1876" t="s">
        <v>2763</v>
      </c>
      <c r="AA11" s="1912"/>
      <c r="AB11" s="1912" t="s">
        <v>2562</v>
      </c>
      <c r="AC11" s="1912" t="s">
        <v>2563</v>
      </c>
      <c r="AD11" s="252"/>
    </row>
    <row r="12" spans="1:31" s="62" customFormat="1" x14ac:dyDescent="0.2">
      <c r="A12" s="3082"/>
      <c r="B12" s="1912"/>
      <c r="C12" s="1912"/>
      <c r="D12" s="244"/>
      <c r="E12" s="232"/>
      <c r="F12" s="1912"/>
      <c r="G12" s="255"/>
      <c r="H12" s="255"/>
      <c r="I12" s="255"/>
      <c r="J12" s="1912"/>
      <c r="K12" s="261"/>
      <c r="L12" s="1912"/>
      <c r="M12" s="1912"/>
      <c r="N12" s="1912"/>
      <c r="O12" s="1912"/>
      <c r="P12" s="1912"/>
      <c r="Q12" s="1912"/>
      <c r="R12" s="1912"/>
      <c r="S12" s="261"/>
      <c r="T12" s="1912"/>
      <c r="U12" s="2298"/>
      <c r="V12" s="261"/>
      <c r="W12" s="1912"/>
      <c r="X12" s="1912"/>
      <c r="Y12" s="1912"/>
      <c r="Z12" s="1912"/>
      <c r="AA12" s="1912"/>
      <c r="AB12" s="1912"/>
      <c r="AC12" s="1912"/>
      <c r="AD12" s="252"/>
    </row>
    <row r="13" spans="1:31" s="62" customFormat="1" x14ac:dyDescent="0.2">
      <c r="A13" s="156"/>
      <c r="B13" s="170"/>
      <c r="C13" s="170"/>
      <c r="D13" s="259"/>
      <c r="E13" s="202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258"/>
      <c r="T13" s="170"/>
      <c r="U13" s="2299"/>
      <c r="V13" s="170"/>
      <c r="W13" s="170"/>
      <c r="X13" s="170"/>
      <c r="Y13" s="170"/>
      <c r="Z13" s="170"/>
      <c r="AA13" s="170"/>
      <c r="AB13" s="170"/>
      <c r="AC13" s="170"/>
      <c r="AD13" s="252"/>
    </row>
    <row r="14" spans="1:31" s="62" customFormat="1" ht="30" x14ac:dyDescent="0.2">
      <c r="A14" s="2836" t="s">
        <v>2765</v>
      </c>
      <c r="B14" s="1876" t="s">
        <v>2359</v>
      </c>
      <c r="C14" s="1876" t="s">
        <v>2711</v>
      </c>
      <c r="D14" s="244">
        <v>2000000</v>
      </c>
      <c r="E14" s="1902" t="s">
        <v>124</v>
      </c>
      <c r="F14" s="1876" t="s">
        <v>2741</v>
      </c>
      <c r="G14" s="346" t="s">
        <v>2750</v>
      </c>
      <c r="H14" s="346" t="s">
        <v>2751</v>
      </c>
      <c r="I14" s="346" t="s">
        <v>179</v>
      </c>
      <c r="J14" s="346" t="s">
        <v>2752</v>
      </c>
      <c r="K14" s="346" t="s">
        <v>179</v>
      </c>
      <c r="L14" s="1876" t="s">
        <v>2753</v>
      </c>
      <c r="M14" s="1876" t="s">
        <v>2754</v>
      </c>
      <c r="N14" s="1876" t="s">
        <v>2755</v>
      </c>
      <c r="O14" s="1876" t="s">
        <v>2756</v>
      </c>
      <c r="P14" s="1876" t="s">
        <v>2757</v>
      </c>
      <c r="Q14" s="1876" t="s">
        <v>2758</v>
      </c>
      <c r="R14" s="1876" t="s">
        <v>2388</v>
      </c>
      <c r="S14" s="1876" t="s">
        <v>179</v>
      </c>
      <c r="T14" s="1876" t="s">
        <v>179</v>
      </c>
      <c r="U14" s="2298">
        <v>2000000</v>
      </c>
      <c r="V14" s="1876" t="s">
        <v>2759</v>
      </c>
      <c r="W14" s="1876" t="s">
        <v>2760</v>
      </c>
      <c r="X14" s="1876" t="s">
        <v>2761</v>
      </c>
      <c r="Y14" s="1876" t="s">
        <v>2762</v>
      </c>
      <c r="Z14" s="1876" t="s">
        <v>2763</v>
      </c>
      <c r="AA14" s="1912"/>
      <c r="AB14" s="1912" t="s">
        <v>2562</v>
      </c>
      <c r="AC14" s="1912" t="s">
        <v>2563</v>
      </c>
      <c r="AD14" s="252"/>
    </row>
    <row r="15" spans="1:31" s="62" customFormat="1" x14ac:dyDescent="0.2">
      <c r="A15" s="3082"/>
      <c r="B15" s="1912"/>
      <c r="C15" s="1912"/>
      <c r="D15" s="244"/>
      <c r="E15" s="232"/>
      <c r="F15" s="255"/>
      <c r="G15" s="255"/>
      <c r="H15" s="255"/>
      <c r="I15" s="255"/>
      <c r="J15" s="1912"/>
      <c r="K15" s="261"/>
      <c r="L15" s="1912"/>
      <c r="M15" s="1912"/>
      <c r="N15" s="1912"/>
      <c r="O15" s="1912"/>
      <c r="P15" s="1912"/>
      <c r="Q15" s="1912"/>
      <c r="R15" s="1912"/>
      <c r="S15" s="261"/>
      <c r="T15" s="1912"/>
      <c r="U15" s="2298"/>
      <c r="V15" s="261"/>
      <c r="W15" s="1912"/>
      <c r="X15" s="1912"/>
      <c r="Y15" s="1912"/>
      <c r="Z15" s="1912"/>
      <c r="AA15" s="1912"/>
      <c r="AB15" s="1912"/>
      <c r="AC15" s="1912"/>
      <c r="AD15" s="252"/>
    </row>
    <row r="16" spans="1:31" s="62" customFormat="1" x14ac:dyDescent="0.2">
      <c r="A16" s="161"/>
      <c r="B16" s="170"/>
      <c r="C16" s="170"/>
      <c r="D16" s="259"/>
      <c r="E16" s="202"/>
      <c r="F16" s="170"/>
      <c r="G16" s="239"/>
      <c r="H16" s="239"/>
      <c r="I16" s="239"/>
      <c r="J16" s="170"/>
      <c r="K16" s="258"/>
      <c r="L16" s="170"/>
      <c r="M16" s="170"/>
      <c r="N16" s="170"/>
      <c r="O16" s="170"/>
      <c r="P16" s="170"/>
      <c r="Q16" s="170"/>
      <c r="R16" s="170"/>
      <c r="S16" s="258"/>
      <c r="T16" s="170"/>
      <c r="U16" s="2299"/>
      <c r="V16" s="258"/>
      <c r="W16" s="170"/>
      <c r="X16" s="258"/>
      <c r="Y16" s="258"/>
      <c r="Z16" s="258"/>
      <c r="AA16" s="258"/>
      <c r="AB16" s="170"/>
      <c r="AC16" s="170"/>
      <c r="AD16" s="252"/>
    </row>
    <row r="17" spans="1:30" s="62" customFormat="1" ht="30" x14ac:dyDescent="0.2">
      <c r="A17" s="2836" t="s">
        <v>2766</v>
      </c>
      <c r="B17" s="1876" t="s">
        <v>2359</v>
      </c>
      <c r="C17" s="1876" t="s">
        <v>2711</v>
      </c>
      <c r="D17" s="244">
        <v>30000000</v>
      </c>
      <c r="E17" s="1902" t="s">
        <v>124</v>
      </c>
      <c r="F17" s="1876" t="s">
        <v>2741</v>
      </c>
      <c r="G17" s="346" t="s">
        <v>2750</v>
      </c>
      <c r="H17" s="346" t="s">
        <v>2751</v>
      </c>
      <c r="I17" s="346" t="s">
        <v>179</v>
      </c>
      <c r="J17" s="346" t="s">
        <v>2752</v>
      </c>
      <c r="K17" s="346" t="s">
        <v>179</v>
      </c>
      <c r="L17" s="1876" t="s">
        <v>2767</v>
      </c>
      <c r="M17" s="1876" t="s">
        <v>2768</v>
      </c>
      <c r="N17" s="1876" t="s">
        <v>2755</v>
      </c>
      <c r="O17" s="1876" t="s">
        <v>2756</v>
      </c>
      <c r="P17" s="1876" t="s">
        <v>2757</v>
      </c>
      <c r="Q17" s="1876" t="s">
        <v>2758</v>
      </c>
      <c r="R17" s="1876" t="s">
        <v>2388</v>
      </c>
      <c r="S17" s="1876" t="s">
        <v>179</v>
      </c>
      <c r="T17" s="1876" t="s">
        <v>179</v>
      </c>
      <c r="U17" s="2298">
        <v>30000000</v>
      </c>
      <c r="V17" s="1876" t="s">
        <v>2759</v>
      </c>
      <c r="W17" s="1876" t="s">
        <v>2760</v>
      </c>
      <c r="X17" s="1876" t="s">
        <v>2761</v>
      </c>
      <c r="Y17" s="1876" t="s">
        <v>2762</v>
      </c>
      <c r="Z17" s="1876" t="s">
        <v>2763</v>
      </c>
      <c r="AA17" s="1912"/>
      <c r="AB17" s="1912" t="s">
        <v>2562</v>
      </c>
      <c r="AC17" s="1912" t="s">
        <v>2563</v>
      </c>
      <c r="AD17" s="252"/>
    </row>
    <row r="18" spans="1:30" s="62" customFormat="1" x14ac:dyDescent="0.2">
      <c r="A18" s="3082"/>
      <c r="B18" s="1912"/>
      <c r="C18" s="1912"/>
      <c r="D18" s="244"/>
      <c r="E18" s="1912"/>
      <c r="F18" s="1912"/>
      <c r="G18" s="255"/>
      <c r="H18" s="255"/>
      <c r="I18" s="255"/>
      <c r="J18" s="1912"/>
      <c r="K18" s="261"/>
      <c r="L18" s="1912"/>
      <c r="M18" s="1912"/>
      <c r="N18" s="1912"/>
      <c r="O18" s="1912"/>
      <c r="P18" s="1912"/>
      <c r="Q18" s="1912"/>
      <c r="R18" s="1912"/>
      <c r="S18" s="261"/>
      <c r="T18" s="1912"/>
      <c r="U18" s="2298"/>
      <c r="V18" s="261"/>
      <c r="W18" s="1912"/>
      <c r="X18" s="1912"/>
      <c r="Y18" s="1912"/>
      <c r="Z18" s="1912"/>
      <c r="AA18" s="1912"/>
      <c r="AB18" s="1912"/>
      <c r="AC18" s="1912"/>
      <c r="AD18" s="252"/>
    </row>
    <row r="19" spans="1:30" s="62" customFormat="1" x14ac:dyDescent="0.2">
      <c r="A19" s="161"/>
      <c r="B19" s="170"/>
      <c r="C19" s="170"/>
      <c r="D19" s="259"/>
      <c r="E19" s="170"/>
      <c r="F19" s="170"/>
      <c r="G19" s="239"/>
      <c r="H19" s="239"/>
      <c r="I19" s="239"/>
      <c r="J19" s="170"/>
      <c r="K19" s="258"/>
      <c r="L19" s="170"/>
      <c r="M19" s="170"/>
      <c r="N19" s="170"/>
      <c r="O19" s="170"/>
      <c r="P19" s="170"/>
      <c r="Q19" s="170"/>
      <c r="R19" s="170"/>
      <c r="S19" s="258"/>
      <c r="T19" s="170"/>
      <c r="U19" s="2299"/>
      <c r="V19" s="258"/>
      <c r="W19" s="170"/>
      <c r="X19" s="258"/>
      <c r="Y19" s="258"/>
      <c r="Z19" s="258"/>
      <c r="AA19" s="258"/>
      <c r="AB19" s="170"/>
      <c r="AC19" s="170"/>
      <c r="AD19" s="252"/>
    </row>
    <row r="20" spans="1:30" s="62" customFormat="1" ht="15.75" thickBot="1" x14ac:dyDescent="0.25">
      <c r="A20" s="2043"/>
      <c r="B20" s="1870"/>
      <c r="C20" s="1870"/>
      <c r="D20" s="1829"/>
      <c r="E20" s="1870"/>
      <c r="F20" s="1870"/>
      <c r="G20" s="1826"/>
      <c r="H20" s="1826"/>
      <c r="I20" s="1826"/>
      <c r="J20" s="1870"/>
      <c r="K20" s="263"/>
      <c r="L20" s="1870"/>
      <c r="M20" s="1870"/>
      <c r="N20" s="1870"/>
      <c r="O20" s="1870"/>
      <c r="P20" s="1870"/>
      <c r="Q20" s="1870"/>
      <c r="R20" s="1870"/>
      <c r="S20" s="1827"/>
      <c r="T20" s="1828"/>
      <c r="U20" s="2300"/>
      <c r="V20" s="263"/>
      <c r="W20" s="1870"/>
      <c r="X20" s="263"/>
      <c r="Y20" s="263"/>
      <c r="Z20" s="263"/>
      <c r="AA20" s="1829"/>
      <c r="AB20" s="1912"/>
      <c r="AC20" s="244"/>
      <c r="AD20" s="252"/>
    </row>
    <row r="21" spans="1:30" s="62" customFormat="1" ht="15.75" thickTop="1" x14ac:dyDescent="0.2">
      <c r="A21" s="174" t="s">
        <v>144</v>
      </c>
      <c r="B21" s="347"/>
      <c r="C21" s="347"/>
      <c r="D21" s="348"/>
      <c r="E21" s="347"/>
      <c r="F21" s="347"/>
      <c r="G21" s="347"/>
      <c r="H21" s="347"/>
      <c r="I21" s="347"/>
      <c r="J21" s="347"/>
      <c r="K21" s="352"/>
      <c r="L21" s="347"/>
      <c r="M21" s="347"/>
      <c r="N21" s="347"/>
      <c r="O21" s="347"/>
      <c r="P21" s="347"/>
      <c r="Q21" s="347"/>
      <c r="R21" s="347"/>
      <c r="S21" s="1796"/>
      <c r="T21" s="373"/>
      <c r="U21" s="348"/>
      <c r="V21" s="347"/>
      <c r="W21" s="347"/>
      <c r="X21" s="347"/>
      <c r="Y21" s="347"/>
      <c r="Z21" s="347"/>
      <c r="AA21" s="348"/>
      <c r="AB21" s="170"/>
      <c r="AC21" s="244"/>
      <c r="AD21" s="252"/>
    </row>
    <row r="22" spans="1:30" s="62" customFormat="1" x14ac:dyDescent="0.2">
      <c r="A22" s="177"/>
      <c r="B22" s="170"/>
      <c r="C22" s="170"/>
      <c r="D22" s="244"/>
      <c r="E22" s="170"/>
      <c r="F22" s="170"/>
      <c r="G22" s="170"/>
      <c r="H22" s="170"/>
      <c r="I22" s="170"/>
      <c r="J22" s="170"/>
      <c r="K22" s="258"/>
      <c r="L22" s="170"/>
      <c r="M22" s="170"/>
      <c r="N22" s="170"/>
      <c r="O22" s="170"/>
      <c r="P22" s="170"/>
      <c r="Q22" s="170"/>
      <c r="R22" s="170"/>
      <c r="S22" s="258"/>
      <c r="T22" s="170"/>
      <c r="U22" s="244"/>
      <c r="V22" s="170"/>
      <c r="W22" s="170"/>
      <c r="X22" s="170"/>
      <c r="Y22" s="170"/>
      <c r="Z22" s="170"/>
      <c r="AA22" s="244"/>
      <c r="AB22" s="170"/>
      <c r="AC22" s="244"/>
      <c r="AD22" s="252"/>
    </row>
    <row r="25" spans="1:30" s="19" customFormat="1" ht="32.25" customHeight="1" x14ac:dyDescent="0.25">
      <c r="A25" s="3214" t="s">
        <v>2747</v>
      </c>
      <c r="B25" s="3214"/>
      <c r="C25" s="3214"/>
      <c r="D25" s="3214"/>
      <c r="E25" s="3214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66"/>
      <c r="U25" s="371"/>
      <c r="V25" s="371"/>
      <c r="W25" s="371"/>
      <c r="X25" s="371"/>
      <c r="Y25" s="371"/>
      <c r="Z25" s="371"/>
      <c r="AA25" s="371"/>
      <c r="AB25" s="371"/>
      <c r="AC25" s="371"/>
    </row>
    <row r="26" spans="1:30" s="19" customFormat="1" ht="33.75" customHeight="1" x14ac:dyDescent="0.25">
      <c r="A26" s="3062" t="s">
        <v>1495</v>
      </c>
      <c r="B26" s="3062"/>
      <c r="C26" s="3062"/>
      <c r="D26" s="3062"/>
      <c r="E26" s="3062"/>
      <c r="F26" s="3062"/>
      <c r="G26" s="371"/>
      <c r="H26" s="2888" t="s">
        <v>147</v>
      </c>
      <c r="I26" s="2958"/>
      <c r="J26" s="69" t="s">
        <v>148</v>
      </c>
      <c r="K26" s="1730"/>
      <c r="L26" s="1724"/>
      <c r="M26" s="371"/>
      <c r="N26" s="371"/>
      <c r="O26" s="371"/>
      <c r="P26" s="371"/>
      <c r="Q26" s="371"/>
      <c r="R26" s="371"/>
      <c r="S26" s="371"/>
      <c r="T26" s="371"/>
      <c r="U26" s="371"/>
      <c r="V26" s="66"/>
      <c r="W26" s="66"/>
      <c r="X26" s="371"/>
      <c r="Y26" s="371"/>
      <c r="Z26" s="371"/>
      <c r="AA26" s="371"/>
    </row>
    <row r="27" spans="1:30" s="19" customFormat="1" ht="33.75" customHeight="1" x14ac:dyDescent="0.25">
      <c r="A27" s="561" t="s">
        <v>2748</v>
      </c>
      <c r="B27" s="83"/>
      <c r="C27" s="3257" t="s">
        <v>149</v>
      </c>
      <c r="D27" s="3258"/>
      <c r="E27" s="3258"/>
      <c r="F27" s="3258"/>
      <c r="G27" s="3265"/>
      <c r="H27" s="2959"/>
      <c r="I27" s="2960"/>
      <c r="J27" s="432" t="s">
        <v>150</v>
      </c>
      <c r="K27" s="3258" t="s">
        <v>151</v>
      </c>
      <c r="L27" s="3265"/>
      <c r="M27" s="3257" t="s">
        <v>152</v>
      </c>
      <c r="N27" s="3265"/>
      <c r="O27" s="3257" t="s">
        <v>84</v>
      </c>
      <c r="P27" s="3258"/>
      <c r="Q27" s="3258"/>
      <c r="R27" s="3258"/>
      <c r="S27" s="1920"/>
      <c r="T27" s="1919" t="s">
        <v>85</v>
      </c>
      <c r="U27" s="1921"/>
      <c r="V27" s="1890"/>
      <c r="W27" s="1903"/>
      <c r="X27" s="371"/>
      <c r="Y27" s="371"/>
      <c r="Z27" s="371"/>
      <c r="AA27" s="371"/>
    </row>
    <row r="28" spans="1:30" s="19" customFormat="1" ht="45.75" thickBot="1" x14ac:dyDescent="0.3">
      <c r="A28" s="433" t="s">
        <v>512</v>
      </c>
      <c r="B28" s="434" t="s">
        <v>153</v>
      </c>
      <c r="C28" s="434" t="s">
        <v>154</v>
      </c>
      <c r="D28" s="434" t="s">
        <v>155</v>
      </c>
      <c r="E28" s="434" t="s">
        <v>156</v>
      </c>
      <c r="F28" s="434" t="s">
        <v>157</v>
      </c>
      <c r="G28" s="435" t="s">
        <v>158</v>
      </c>
      <c r="H28" s="436" t="s">
        <v>92</v>
      </c>
      <c r="I28" s="437" t="s">
        <v>93</v>
      </c>
      <c r="J28" s="434" t="s">
        <v>159</v>
      </c>
      <c r="K28" s="434" t="s">
        <v>160</v>
      </c>
      <c r="L28" s="434" t="s">
        <v>161</v>
      </c>
      <c r="M28" s="434" t="s">
        <v>162</v>
      </c>
      <c r="N28" s="436" t="s">
        <v>163</v>
      </c>
      <c r="O28" s="436" t="s">
        <v>164</v>
      </c>
      <c r="P28" s="436" t="s">
        <v>104</v>
      </c>
      <c r="Q28" s="436" t="s">
        <v>165</v>
      </c>
      <c r="R28" s="438" t="s">
        <v>166</v>
      </c>
      <c r="S28" s="1921" t="s">
        <v>167</v>
      </c>
      <c r="T28" s="432" t="s">
        <v>168</v>
      </c>
      <c r="U28" s="432" t="s">
        <v>169</v>
      </c>
      <c r="V28" s="432" t="s">
        <v>112</v>
      </c>
      <c r="W28" s="432" t="s">
        <v>113</v>
      </c>
      <c r="X28" s="371"/>
      <c r="Y28" s="371"/>
      <c r="Z28" s="371"/>
      <c r="AA28" s="371"/>
    </row>
    <row r="29" spans="1:30" s="19" customFormat="1" ht="15.75" thickTop="1" x14ac:dyDescent="0.25">
      <c r="A29" s="2918" t="s">
        <v>114</v>
      </c>
      <c r="B29" s="1860"/>
      <c r="C29" s="356"/>
      <c r="D29" s="356"/>
      <c r="E29" s="1860"/>
      <c r="F29" s="1860" t="s">
        <v>170</v>
      </c>
      <c r="G29" s="1860"/>
      <c r="H29" s="1860" t="s">
        <v>171</v>
      </c>
      <c r="I29" s="1860" t="s">
        <v>116</v>
      </c>
      <c r="J29" s="1860" t="s">
        <v>117</v>
      </c>
      <c r="K29" s="1899" t="s">
        <v>172</v>
      </c>
      <c r="L29" s="1899" t="s">
        <v>173</v>
      </c>
      <c r="M29" s="1899" t="s">
        <v>117</v>
      </c>
      <c r="N29" s="1899" t="s">
        <v>116</v>
      </c>
      <c r="O29" s="356"/>
      <c r="P29" s="1899" t="s">
        <v>117</v>
      </c>
      <c r="Q29" s="1899" t="s">
        <v>116</v>
      </c>
      <c r="R29" s="1899" t="s">
        <v>117</v>
      </c>
      <c r="S29" s="1899" t="s">
        <v>171</v>
      </c>
      <c r="T29" s="1899" t="s">
        <v>174</v>
      </c>
      <c r="U29" s="1899" t="s">
        <v>117</v>
      </c>
      <c r="V29" s="1899"/>
      <c r="W29" s="1899"/>
      <c r="X29" s="371"/>
      <c r="Y29" s="371"/>
      <c r="Z29" s="371"/>
      <c r="AA29" s="371"/>
    </row>
    <row r="30" spans="1:30" s="19" customFormat="1" x14ac:dyDescent="0.25">
      <c r="A30" s="2919"/>
      <c r="B30" s="1861"/>
      <c r="C30" s="220"/>
      <c r="D30" s="220"/>
      <c r="E30" s="1861"/>
      <c r="F30" s="1860" t="s">
        <v>175</v>
      </c>
      <c r="G30" s="1861"/>
      <c r="H30" s="1860"/>
      <c r="I30" s="1861"/>
      <c r="J30" s="1861"/>
      <c r="K30" s="1861"/>
      <c r="L30" s="1861"/>
      <c r="M30" s="1861"/>
      <c r="N30" s="1861"/>
      <c r="O30" s="220"/>
      <c r="P30" s="1861"/>
      <c r="Q30" s="1861"/>
      <c r="R30" s="1861"/>
      <c r="S30" s="1860"/>
      <c r="T30" s="1860"/>
      <c r="U30" s="1860"/>
      <c r="V30" s="1860"/>
      <c r="W30" s="1860"/>
      <c r="X30" s="371"/>
      <c r="Y30" s="371"/>
      <c r="Z30" s="371"/>
      <c r="AA30" s="371"/>
    </row>
    <row r="31" spans="1:30" s="19" customFormat="1" ht="15.75" thickBot="1" x14ac:dyDescent="0.3">
      <c r="A31" s="441" t="s">
        <v>121</v>
      </c>
      <c r="B31" s="429"/>
      <c r="C31" s="1067"/>
      <c r="D31" s="1067"/>
      <c r="E31" s="429"/>
      <c r="F31" s="429"/>
      <c r="G31" s="429"/>
      <c r="H31" s="429"/>
      <c r="I31" s="429"/>
      <c r="J31" s="535"/>
      <c r="K31" s="535"/>
      <c r="L31" s="429"/>
      <c r="M31" s="429"/>
      <c r="N31" s="429"/>
      <c r="O31" s="1067"/>
      <c r="P31" s="429"/>
      <c r="Q31" s="429"/>
      <c r="R31" s="429"/>
      <c r="S31" s="429"/>
      <c r="T31" s="429"/>
      <c r="U31" s="429"/>
      <c r="V31" s="429"/>
      <c r="W31" s="429"/>
      <c r="X31" s="371"/>
      <c r="Y31" s="371"/>
      <c r="Z31" s="371"/>
      <c r="AA31" s="371"/>
    </row>
    <row r="32" spans="1:30" s="19" customFormat="1" ht="45" x14ac:dyDescent="0.25">
      <c r="A32" s="1880" t="s">
        <v>2769</v>
      </c>
      <c r="B32" s="1861"/>
      <c r="C32" s="356">
        <v>1</v>
      </c>
      <c r="D32" s="356">
        <v>5000000</v>
      </c>
      <c r="E32" s="1860" t="s">
        <v>2359</v>
      </c>
      <c r="F32" s="1860" t="s">
        <v>179</v>
      </c>
      <c r="G32" s="1860" t="s">
        <v>124</v>
      </c>
      <c r="H32" s="1860" t="s">
        <v>2770</v>
      </c>
      <c r="I32" s="1860" t="s">
        <v>2771</v>
      </c>
      <c r="J32" s="1860"/>
      <c r="K32" s="1860" t="s">
        <v>2772</v>
      </c>
      <c r="L32" s="1860" t="s">
        <v>2620</v>
      </c>
      <c r="M32" s="1860" t="s">
        <v>2773</v>
      </c>
      <c r="N32" s="1860" t="s">
        <v>2774</v>
      </c>
      <c r="O32" s="356">
        <v>5000000</v>
      </c>
      <c r="P32" s="1860" t="s">
        <v>179</v>
      </c>
      <c r="Q32" s="1860" t="s">
        <v>2775</v>
      </c>
      <c r="R32" s="1860" t="s">
        <v>2718</v>
      </c>
      <c r="S32" s="1860" t="s">
        <v>179</v>
      </c>
      <c r="T32" s="1860" t="s">
        <v>518</v>
      </c>
      <c r="U32" s="1860" t="s">
        <v>519</v>
      </c>
      <c r="V32" s="1860" t="s">
        <v>2562</v>
      </c>
      <c r="W32" s="1860" t="s">
        <v>2563</v>
      </c>
      <c r="X32" s="371"/>
      <c r="Y32" s="371"/>
      <c r="Z32" s="371"/>
      <c r="AA32" s="371"/>
    </row>
    <row r="33" spans="1:27" s="19" customFormat="1" ht="15.75" thickBot="1" x14ac:dyDescent="0.3">
      <c r="A33" s="360"/>
      <c r="B33" s="2273"/>
      <c r="C33" s="2273"/>
      <c r="D33" s="363"/>
      <c r="E33" s="1860"/>
      <c r="F33" s="1859"/>
      <c r="G33" s="2301"/>
      <c r="H33" s="1859"/>
      <c r="I33" s="1859"/>
      <c r="J33" s="1859"/>
      <c r="K33" s="1859"/>
      <c r="L33" s="1859"/>
      <c r="M33" s="1859"/>
      <c r="N33" s="2301"/>
      <c r="O33" s="2289"/>
      <c r="P33" s="1859"/>
      <c r="Q33" s="1859"/>
      <c r="R33" s="1880"/>
      <c r="S33" s="363"/>
      <c r="T33" s="363"/>
      <c r="U33" s="363"/>
      <c r="V33" s="363"/>
      <c r="W33" s="429"/>
      <c r="X33" s="371"/>
      <c r="Y33" s="371"/>
      <c r="Z33" s="371"/>
      <c r="AA33" s="371"/>
    </row>
    <row r="34" spans="1:27" s="19" customFormat="1" ht="15.75" thickTop="1" x14ac:dyDescent="0.25">
      <c r="A34" s="364" t="s">
        <v>144</v>
      </c>
      <c r="B34" s="369"/>
      <c r="C34" s="2274"/>
      <c r="D34" s="2274"/>
      <c r="E34" s="1893"/>
      <c r="F34" s="368"/>
      <c r="G34" s="369"/>
      <c r="H34" s="368"/>
      <c r="I34" s="369"/>
      <c r="J34" s="369"/>
      <c r="K34" s="369"/>
      <c r="L34" s="369"/>
      <c r="M34" s="369"/>
      <c r="N34" s="369"/>
      <c r="O34" s="2274"/>
      <c r="P34" s="369"/>
      <c r="Q34" s="369"/>
      <c r="R34" s="369"/>
      <c r="S34" s="1858"/>
      <c r="T34" s="1858"/>
      <c r="U34" s="1858"/>
      <c r="V34" s="1858"/>
      <c r="W34" s="1858"/>
      <c r="X34" s="66"/>
      <c r="Y34" s="371"/>
      <c r="Z34" s="371"/>
      <c r="AA34" s="371"/>
    </row>
    <row r="35" spans="1:27" s="19" customFormat="1" x14ac:dyDescent="0.25">
      <c r="A35" s="226"/>
      <c r="B35" s="1862"/>
      <c r="C35" s="220"/>
      <c r="D35" s="220"/>
      <c r="E35" s="1862"/>
      <c r="F35" s="1909"/>
      <c r="G35" s="1862"/>
      <c r="H35" s="1909"/>
      <c r="I35" s="1862"/>
      <c r="J35" s="1862"/>
      <c r="K35" s="1862"/>
      <c r="L35" s="1862"/>
      <c r="M35" s="1862"/>
      <c r="N35" s="1862"/>
      <c r="O35" s="220"/>
      <c r="P35" s="1862"/>
      <c r="Q35" s="1862"/>
      <c r="R35" s="1862"/>
      <c r="S35" s="1862"/>
      <c r="T35" s="1862"/>
      <c r="U35" s="1862"/>
      <c r="V35" s="1862"/>
      <c r="W35" s="1862"/>
      <c r="X35" s="371"/>
      <c r="Y35" s="371"/>
      <c r="Z35" s="371"/>
      <c r="AA35" s="371"/>
    </row>
    <row r="38" spans="1:27" s="62" customFormat="1" x14ac:dyDescent="0.2">
      <c r="A38" s="1896" t="s">
        <v>2747</v>
      </c>
      <c r="B38" s="342"/>
      <c r="W38" s="2293"/>
    </row>
    <row r="39" spans="1:27" s="62" customFormat="1" x14ac:dyDescent="0.2">
      <c r="A39" s="1886" t="s">
        <v>656</v>
      </c>
      <c r="B39" s="342"/>
      <c r="I39" s="2845" t="s">
        <v>147</v>
      </c>
      <c r="J39" s="2846"/>
      <c r="K39" s="79" t="s">
        <v>148</v>
      </c>
      <c r="L39" s="70"/>
      <c r="M39" s="71"/>
      <c r="W39" s="2293"/>
    </row>
    <row r="40" spans="1:27" s="62" customFormat="1" ht="45" x14ac:dyDescent="0.2">
      <c r="A40" s="561" t="s">
        <v>2748</v>
      </c>
      <c r="B40" s="341"/>
      <c r="C40" s="2902" t="s">
        <v>215</v>
      </c>
      <c r="D40" s="2902"/>
      <c r="E40" s="2902"/>
      <c r="F40" s="2902"/>
      <c r="G40" s="2902"/>
      <c r="H40" s="2903"/>
      <c r="I40" s="2847"/>
      <c r="J40" s="2848"/>
      <c r="K40" s="1907" t="s">
        <v>150</v>
      </c>
      <c r="L40" s="2902" t="s">
        <v>151</v>
      </c>
      <c r="M40" s="2903"/>
      <c r="N40" s="2909" t="s">
        <v>152</v>
      </c>
      <c r="O40" s="2903"/>
      <c r="P40" s="2909" t="s">
        <v>84</v>
      </c>
      <c r="Q40" s="2902"/>
      <c r="R40" s="2902"/>
      <c r="S40" s="2902"/>
      <c r="T40" s="2902" t="s">
        <v>85</v>
      </c>
      <c r="U40" s="2902"/>
      <c r="V40" s="2902"/>
      <c r="W40" s="2903"/>
    </row>
    <row r="41" spans="1:27" s="458" customFormat="1" ht="45.75" thickBot="1" x14ac:dyDescent="0.3">
      <c r="A41" s="1905" t="s">
        <v>512</v>
      </c>
      <c r="B41" s="506" t="s">
        <v>153</v>
      </c>
      <c r="C41" s="451" t="s">
        <v>217</v>
      </c>
      <c r="D41" s="451" t="s">
        <v>218</v>
      </c>
      <c r="E41" s="451" t="s">
        <v>156</v>
      </c>
      <c r="F41" s="451" t="s">
        <v>219</v>
      </c>
      <c r="G41" s="451" t="s">
        <v>220</v>
      </c>
      <c r="H41" s="451" t="s">
        <v>90</v>
      </c>
      <c r="I41" s="437" t="s">
        <v>92</v>
      </c>
      <c r="J41" s="437" t="s">
        <v>93</v>
      </c>
      <c r="K41" s="453" t="s">
        <v>159</v>
      </c>
      <c r="L41" s="453" t="s">
        <v>160</v>
      </c>
      <c r="M41" s="453" t="s">
        <v>161</v>
      </c>
      <c r="N41" s="453" t="s">
        <v>162</v>
      </c>
      <c r="O41" s="437" t="s">
        <v>93</v>
      </c>
      <c r="P41" s="437" t="s">
        <v>4325</v>
      </c>
      <c r="Q41" s="437" t="s">
        <v>104</v>
      </c>
      <c r="R41" s="457" t="s">
        <v>221</v>
      </c>
      <c r="S41" s="1907" t="s">
        <v>166</v>
      </c>
      <c r="T41" s="453" t="s">
        <v>108</v>
      </c>
      <c r="U41" s="453" t="s">
        <v>222</v>
      </c>
      <c r="V41" s="453" t="s">
        <v>223</v>
      </c>
      <c r="W41" s="454" t="s">
        <v>111</v>
      </c>
      <c r="X41" s="453" t="s">
        <v>112</v>
      </c>
      <c r="Y41" s="453" t="s">
        <v>113</v>
      </c>
    </row>
    <row r="42" spans="1:27" s="62" customFormat="1" ht="15.75" thickTop="1" x14ac:dyDescent="0.2">
      <c r="A42" s="2825" t="s">
        <v>114</v>
      </c>
      <c r="B42" s="459"/>
      <c r="C42" s="160"/>
      <c r="D42" s="160"/>
      <c r="E42" s="160"/>
      <c r="F42" s="380"/>
      <c r="G42" s="160" t="s">
        <v>170</v>
      </c>
      <c r="H42" s="160"/>
      <c r="I42" s="231" t="s">
        <v>171</v>
      </c>
      <c r="J42" s="231" t="s">
        <v>116</v>
      </c>
      <c r="K42" s="231" t="s">
        <v>117</v>
      </c>
      <c r="L42" s="231" t="s">
        <v>224</v>
      </c>
      <c r="M42" s="231" t="s">
        <v>173</v>
      </c>
      <c r="N42" s="231" t="s">
        <v>171</v>
      </c>
      <c r="O42" s="231" t="s">
        <v>116</v>
      </c>
      <c r="P42" s="160"/>
      <c r="Q42" s="231" t="s">
        <v>225</v>
      </c>
      <c r="R42" s="383" t="s">
        <v>116</v>
      </c>
      <c r="S42" s="230" t="s">
        <v>118</v>
      </c>
      <c r="T42" s="381"/>
      <c r="U42" s="160"/>
      <c r="V42" s="160" t="s">
        <v>226</v>
      </c>
      <c r="W42" s="2294"/>
      <c r="X42" s="160"/>
      <c r="Y42" s="231"/>
    </row>
    <row r="43" spans="1:27" s="62" customFormat="1" x14ac:dyDescent="0.2">
      <c r="A43" s="2826"/>
      <c r="B43" s="166"/>
      <c r="C43" s="166"/>
      <c r="D43" s="166"/>
      <c r="E43" s="166"/>
      <c r="F43" s="167"/>
      <c r="G43" s="160" t="s">
        <v>175</v>
      </c>
      <c r="H43" s="166"/>
      <c r="I43" s="160"/>
      <c r="J43" s="166"/>
      <c r="K43" s="166"/>
      <c r="L43" s="166"/>
      <c r="M43" s="166"/>
      <c r="N43" s="166"/>
      <c r="O43" s="166"/>
      <c r="P43" s="167"/>
      <c r="Q43" s="166"/>
      <c r="R43" s="389"/>
      <c r="S43" s="166"/>
      <c r="T43" s="390"/>
      <c r="U43" s="166"/>
      <c r="V43" s="166"/>
      <c r="W43" s="388"/>
      <c r="X43" s="166"/>
      <c r="Y43" s="166"/>
    </row>
    <row r="44" spans="1:27" s="62" customFormat="1" ht="15.75" thickBot="1" x14ac:dyDescent="0.25">
      <c r="A44" s="500" t="s">
        <v>121</v>
      </c>
      <c r="B44" s="460"/>
      <c r="C44" s="460"/>
      <c r="D44" s="460"/>
      <c r="E44" s="460"/>
      <c r="F44" s="402"/>
      <c r="G44" s="460"/>
      <c r="H44" s="460"/>
      <c r="I44" s="460"/>
      <c r="J44" s="460"/>
      <c r="K44" s="461"/>
      <c r="L44" s="461"/>
      <c r="M44" s="460"/>
      <c r="N44" s="460"/>
      <c r="O44" s="460"/>
      <c r="P44" s="402"/>
      <c r="Q44" s="460"/>
      <c r="R44" s="461"/>
      <c r="S44" s="156"/>
      <c r="T44" s="462"/>
      <c r="U44" s="460"/>
      <c r="V44" s="460"/>
      <c r="W44" s="2295"/>
      <c r="X44" s="460"/>
      <c r="Y44" s="460"/>
    </row>
    <row r="45" spans="1:27" s="62" customFormat="1" x14ac:dyDescent="0.2">
      <c r="A45" s="2834" t="s">
        <v>2776</v>
      </c>
      <c r="B45" s="160"/>
      <c r="C45" s="160"/>
      <c r="D45" s="160"/>
      <c r="E45" s="166"/>
      <c r="F45" s="380"/>
      <c r="G45" s="160"/>
      <c r="H45" s="160"/>
      <c r="I45" s="160"/>
      <c r="J45" s="160"/>
      <c r="K45" s="160"/>
      <c r="L45" s="160"/>
      <c r="M45" s="160"/>
      <c r="N45" s="160"/>
      <c r="O45" s="160"/>
      <c r="P45" s="380"/>
      <c r="Q45" s="160"/>
      <c r="R45" s="160"/>
      <c r="S45" s="166"/>
      <c r="T45" s="381"/>
      <c r="U45" s="160"/>
      <c r="V45" s="160"/>
      <c r="W45" s="382"/>
      <c r="X45" s="160"/>
      <c r="Y45" s="160"/>
    </row>
    <row r="46" spans="1:27" s="62" customFormat="1" ht="30" x14ac:dyDescent="0.2">
      <c r="A46" s="2904"/>
      <c r="B46" s="166"/>
      <c r="C46" s="166" t="s">
        <v>1026</v>
      </c>
      <c r="D46" s="166" t="s">
        <v>1599</v>
      </c>
      <c r="E46" s="166" t="s">
        <v>2359</v>
      </c>
      <c r="F46" s="2302">
        <v>60206974</v>
      </c>
      <c r="G46" s="160" t="s">
        <v>179</v>
      </c>
      <c r="H46" s="166" t="s">
        <v>124</v>
      </c>
      <c r="I46" s="1876" t="s">
        <v>2777</v>
      </c>
      <c r="J46" s="1876" t="s">
        <v>2771</v>
      </c>
      <c r="K46" s="1876"/>
      <c r="L46" s="160" t="s">
        <v>2778</v>
      </c>
      <c r="M46" s="160" t="s">
        <v>2620</v>
      </c>
      <c r="N46" s="1876" t="s">
        <v>2779</v>
      </c>
      <c r="O46" s="346" t="s">
        <v>2780</v>
      </c>
      <c r="P46" s="2302">
        <v>60206974</v>
      </c>
      <c r="Q46" s="160" t="s">
        <v>179</v>
      </c>
      <c r="R46" s="1912" t="s">
        <v>2781</v>
      </c>
      <c r="S46" s="1912" t="s">
        <v>6373</v>
      </c>
      <c r="T46" s="381" t="s">
        <v>179</v>
      </c>
      <c r="U46" s="160" t="s">
        <v>2782</v>
      </c>
      <c r="V46" s="160" t="s">
        <v>2610</v>
      </c>
      <c r="W46" s="382"/>
      <c r="X46" s="160" t="s">
        <v>2562</v>
      </c>
      <c r="Y46" s="160" t="s">
        <v>2563</v>
      </c>
    </row>
    <row r="47" spans="1:27" s="62" customFormat="1" ht="15.75" thickBot="1" x14ac:dyDescent="0.25">
      <c r="A47" s="156"/>
      <c r="B47" s="156"/>
      <c r="C47" s="156"/>
      <c r="D47" s="156"/>
      <c r="E47" s="156"/>
      <c r="F47" s="402"/>
      <c r="G47" s="156"/>
      <c r="H47" s="156"/>
      <c r="I47" s="156"/>
      <c r="J47" s="156"/>
      <c r="K47" s="169"/>
      <c r="L47" s="169"/>
      <c r="M47" s="156"/>
      <c r="N47" s="156"/>
      <c r="O47" s="156"/>
      <c r="P47" s="402"/>
      <c r="Q47" s="156"/>
      <c r="R47" s="169"/>
      <c r="S47" s="460"/>
      <c r="T47" s="172"/>
      <c r="U47" s="156"/>
      <c r="V47" s="156"/>
      <c r="W47" s="2295"/>
      <c r="X47" s="156"/>
      <c r="Y47" s="156"/>
    </row>
    <row r="48" spans="1:27" s="62" customFormat="1" ht="15.75" thickTop="1" x14ac:dyDescent="0.2">
      <c r="A48" s="174" t="s">
        <v>144</v>
      </c>
      <c r="B48" s="176"/>
      <c r="C48" s="176"/>
      <c r="D48" s="176"/>
      <c r="E48" s="176"/>
      <c r="F48" s="173"/>
      <c r="G48" s="175"/>
      <c r="H48" s="176"/>
      <c r="I48" s="176"/>
      <c r="J48" s="176"/>
      <c r="K48" s="176"/>
      <c r="L48" s="176"/>
      <c r="M48" s="176"/>
      <c r="N48" s="176"/>
      <c r="O48" s="176"/>
      <c r="P48" s="173"/>
      <c r="Q48" s="176"/>
      <c r="R48" s="392"/>
      <c r="S48" s="393"/>
      <c r="T48" s="394"/>
      <c r="U48" s="176"/>
      <c r="V48" s="176"/>
      <c r="W48" s="395"/>
      <c r="X48" s="176"/>
      <c r="Y48" s="173"/>
    </row>
    <row r="49" spans="1:25" s="62" customFormat="1" x14ac:dyDescent="0.2">
      <c r="A49" s="177"/>
      <c r="B49" s="177"/>
      <c r="C49" s="177"/>
      <c r="D49" s="177"/>
      <c r="E49" s="177"/>
      <c r="F49" s="167"/>
      <c r="G49" s="168"/>
      <c r="H49" s="177"/>
      <c r="I49" s="177"/>
      <c r="J49" s="177"/>
      <c r="K49" s="177"/>
      <c r="L49" s="177"/>
      <c r="M49" s="177"/>
      <c r="N49" s="177"/>
      <c r="O49" s="177"/>
      <c r="P49" s="167"/>
      <c r="Q49" s="177"/>
      <c r="R49" s="76"/>
      <c r="S49" s="76"/>
      <c r="T49" s="71"/>
      <c r="U49" s="177"/>
      <c r="V49" s="177"/>
      <c r="W49" s="388"/>
      <c r="X49" s="177"/>
      <c r="Y49" s="167"/>
    </row>
    <row r="50" spans="1:25" s="62" customFormat="1" x14ac:dyDescent="0.2">
      <c r="A50" s="152"/>
      <c r="W50" s="2293"/>
    </row>
  </sheetData>
  <mergeCells count="29">
    <mergeCell ref="X3:AA3"/>
    <mergeCell ref="A5:A6"/>
    <mergeCell ref="A8:A9"/>
    <mergeCell ref="A11:A12"/>
    <mergeCell ref="H2:I3"/>
    <mergeCell ref="F3:G3"/>
    <mergeCell ref="J3:K3"/>
    <mergeCell ref="L3:M3"/>
    <mergeCell ref="N3:R3"/>
    <mergeCell ref="A25:E25"/>
    <mergeCell ref="H26:I27"/>
    <mergeCell ref="C27:G27"/>
    <mergeCell ref="P40:S40"/>
    <mergeCell ref="S3:T3"/>
    <mergeCell ref="A29:A30"/>
    <mergeCell ref="A26:F26"/>
    <mergeCell ref="A14:A15"/>
    <mergeCell ref="A17:A18"/>
    <mergeCell ref="K27:L27"/>
    <mergeCell ref="M27:N27"/>
    <mergeCell ref="O27:R27"/>
    <mergeCell ref="T40:W40"/>
    <mergeCell ref="U3:W3"/>
    <mergeCell ref="A42:A43"/>
    <mergeCell ref="N40:O40"/>
    <mergeCell ref="A45:A46"/>
    <mergeCell ref="I39:J40"/>
    <mergeCell ref="C40:H40"/>
    <mergeCell ref="L40:M40"/>
  </mergeCells>
  <pageMargins left="0.25" right="0.25" top="0.75" bottom="0.75" header="0.3" footer="0.3"/>
  <pageSetup paperSize="8" scale="55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3"/>
  <sheetViews>
    <sheetView zoomScale="64" zoomScaleNormal="64" workbookViewId="0">
      <selection activeCell="P8" sqref="P8"/>
    </sheetView>
  </sheetViews>
  <sheetFormatPr defaultRowHeight="15" x14ac:dyDescent="0.2"/>
  <cols>
    <col min="1" max="1" width="52.7109375" style="1889" customWidth="1"/>
    <col min="2" max="2" width="22.42578125" style="1889" bestFit="1" customWidth="1"/>
    <col min="3" max="3" width="15.7109375" style="1889" bestFit="1" customWidth="1"/>
    <col min="4" max="4" width="20.140625" style="1889" customWidth="1"/>
    <col min="5" max="5" width="16" style="1889" customWidth="1"/>
    <col min="6" max="6" width="23.7109375" style="1889" customWidth="1"/>
    <col min="7" max="7" width="20.42578125" style="1889" customWidth="1"/>
    <col min="8" max="8" width="20.28515625" style="1889" customWidth="1"/>
    <col min="9" max="9" width="19.5703125" style="1889" customWidth="1"/>
    <col min="10" max="10" width="19.42578125" style="1889" customWidth="1"/>
    <col min="11" max="11" width="22.7109375" style="1889" customWidth="1"/>
    <col min="12" max="12" width="20.5703125" style="1889" customWidth="1"/>
    <col min="13" max="13" width="21.42578125" style="1889" customWidth="1"/>
    <col min="14" max="14" width="18.5703125" style="1889" customWidth="1"/>
    <col min="15" max="15" width="15.42578125" style="1889" customWidth="1"/>
    <col min="16" max="16" width="23.42578125" style="1889" customWidth="1"/>
    <col min="17" max="17" width="18.7109375" style="1889" customWidth="1"/>
    <col min="18" max="18" width="20.85546875" style="1889" customWidth="1"/>
    <col min="19" max="19" width="18.7109375" style="1889" customWidth="1"/>
    <col min="20" max="20" width="18" style="1889" bestFit="1" customWidth="1"/>
    <col min="21" max="21" width="19.28515625" style="1889" customWidth="1"/>
    <col min="22" max="22" width="18.28515625" style="1889" customWidth="1"/>
    <col min="23" max="23" width="27.85546875" style="1889" customWidth="1"/>
    <col min="24" max="24" width="35" style="1889" customWidth="1"/>
    <col min="25" max="25" width="29" style="1889" customWidth="1"/>
    <col min="26" max="26" width="11.140625" style="1889" bestFit="1" customWidth="1"/>
    <col min="27" max="27" width="24.28515625" style="1889" customWidth="1"/>
    <col min="28" max="28" width="35.85546875" style="1889" bestFit="1" customWidth="1"/>
    <col min="29" max="29" width="26.5703125" style="1889" customWidth="1"/>
    <col min="30" max="30" width="17.85546875" style="1889" bestFit="1" customWidth="1"/>
    <col min="31" max="31" width="30.140625" style="1889" bestFit="1" customWidth="1"/>
    <col min="32" max="32" width="20.7109375" style="1889" bestFit="1" customWidth="1"/>
    <col min="33" max="33" width="26.85546875" style="1889" customWidth="1"/>
    <col min="34" max="16384" width="9.140625" style="1889"/>
  </cols>
  <sheetData>
    <row r="1" spans="1:29" s="62" customFormat="1" ht="18" x14ac:dyDescent="0.2">
      <c r="A1" s="552" t="s">
        <v>6464</v>
      </c>
      <c r="B1" s="1540"/>
      <c r="C1" s="552"/>
      <c r="D1" s="552"/>
      <c r="E1" s="1540"/>
      <c r="F1" s="552"/>
      <c r="G1" s="61"/>
      <c r="H1" s="154"/>
      <c r="K1" s="154"/>
      <c r="Q1" s="154"/>
      <c r="R1" s="338"/>
      <c r="S1" s="61"/>
      <c r="T1" s="61"/>
    </row>
    <row r="2" spans="1:29" s="62" customFormat="1" ht="18" x14ac:dyDescent="0.2">
      <c r="A2" s="538" t="s">
        <v>569</v>
      </c>
      <c r="B2" s="1601"/>
      <c r="C2" s="538"/>
      <c r="D2" s="538"/>
      <c r="E2" s="538"/>
      <c r="F2" s="538"/>
      <c r="G2" s="469"/>
      <c r="H2" s="2845" t="s">
        <v>77</v>
      </c>
      <c r="I2" s="2846"/>
      <c r="K2" s="154"/>
      <c r="Q2" s="154"/>
      <c r="R2" s="338"/>
      <c r="S2" s="61"/>
      <c r="T2" s="61"/>
    </row>
    <row r="3" spans="1:29" s="96" customFormat="1" ht="30" x14ac:dyDescent="0.2">
      <c r="A3" s="95" t="s">
        <v>571</v>
      </c>
      <c r="B3" s="211"/>
      <c r="C3" s="87" t="s">
        <v>79</v>
      </c>
      <c r="E3" s="458"/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083"/>
      <c r="P3" s="3083"/>
      <c r="Q3" s="3083"/>
      <c r="R3" s="3084"/>
      <c r="S3" s="2909"/>
      <c r="T3" s="2903"/>
      <c r="U3" s="2837" t="s">
        <v>84</v>
      </c>
      <c r="V3" s="2841"/>
      <c r="W3" s="2838"/>
      <c r="X3" s="2909" t="s">
        <v>85</v>
      </c>
      <c r="Y3" s="2902"/>
      <c r="Z3" s="2902"/>
      <c r="AA3" s="2903"/>
    </row>
    <row r="4" spans="1:29" s="96" customFormat="1" ht="66.75" customHeight="1" thickBot="1" x14ac:dyDescent="0.3">
      <c r="A4" s="470" t="s">
        <v>512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4121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</row>
    <row r="5" spans="1:29" s="62" customFormat="1" ht="15.75" thickTop="1" x14ac:dyDescent="0.2">
      <c r="A5" s="2825" t="s">
        <v>114</v>
      </c>
      <c r="B5" s="497"/>
      <c r="C5" s="459"/>
      <c r="D5" s="495"/>
      <c r="E5" s="497"/>
      <c r="F5" s="496" t="s">
        <v>115</v>
      </c>
      <c r="G5" s="497" t="s">
        <v>116</v>
      </c>
      <c r="H5" s="496" t="s">
        <v>117</v>
      </c>
      <c r="I5" s="496" t="s">
        <v>118</v>
      </c>
      <c r="J5" s="459"/>
      <c r="K5" s="498" t="s">
        <v>116</v>
      </c>
      <c r="L5" s="497" t="s">
        <v>117</v>
      </c>
      <c r="M5" s="497" t="s">
        <v>119</v>
      </c>
      <c r="N5" s="497" t="s">
        <v>117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8" t="s">
        <v>120</v>
      </c>
      <c r="W5" s="497" t="s">
        <v>117</v>
      </c>
      <c r="X5" s="160"/>
      <c r="Y5" s="160"/>
      <c r="Z5" s="160"/>
      <c r="AA5" s="160"/>
      <c r="AB5" s="166"/>
      <c r="AC5" s="166"/>
    </row>
    <row r="6" spans="1:29" s="62" customFormat="1" x14ac:dyDescent="0.2">
      <c r="A6" s="2826"/>
      <c r="B6" s="230"/>
      <c r="C6" s="166"/>
      <c r="D6" s="167"/>
      <c r="E6" s="230"/>
      <c r="F6" s="166"/>
      <c r="G6" s="389"/>
      <c r="H6" s="1709"/>
      <c r="I6" s="389"/>
      <c r="J6" s="166"/>
      <c r="K6" s="2303"/>
      <c r="L6" s="166"/>
      <c r="M6" s="166"/>
      <c r="N6" s="166"/>
      <c r="O6" s="166"/>
      <c r="P6" s="166"/>
      <c r="Q6" s="230"/>
      <c r="R6" s="230"/>
      <c r="S6" s="390"/>
      <c r="T6" s="166"/>
      <c r="U6" s="167"/>
      <c r="V6" s="2303"/>
      <c r="W6" s="230"/>
      <c r="X6" s="166"/>
      <c r="Y6" s="166"/>
      <c r="Z6" s="166"/>
      <c r="AA6" s="166"/>
      <c r="AB6" s="166"/>
      <c r="AC6" s="166"/>
    </row>
    <row r="7" spans="1:29" s="62" customFormat="1" ht="15.75" thickBot="1" x14ac:dyDescent="0.25">
      <c r="A7" s="1060" t="s">
        <v>121</v>
      </c>
      <c r="B7" s="1060"/>
      <c r="C7" s="460"/>
      <c r="D7" s="402"/>
      <c r="E7" s="500"/>
      <c r="F7" s="460"/>
      <c r="G7" s="460"/>
      <c r="H7" s="500"/>
      <c r="I7" s="460"/>
      <c r="J7" s="460"/>
      <c r="K7" s="500"/>
      <c r="L7" s="460"/>
      <c r="M7" s="460"/>
      <c r="N7" s="460"/>
      <c r="O7" s="460"/>
      <c r="P7" s="460"/>
      <c r="Q7" s="500"/>
      <c r="R7" s="500"/>
      <c r="S7" s="462"/>
      <c r="T7" s="460"/>
      <c r="U7" s="171"/>
      <c r="V7" s="500"/>
      <c r="W7" s="500"/>
      <c r="X7" s="460"/>
      <c r="Y7" s="460"/>
      <c r="Z7" s="460"/>
      <c r="AA7" s="460"/>
      <c r="AB7" s="156"/>
      <c r="AC7" s="156"/>
    </row>
    <row r="8" spans="1:29" s="62" customFormat="1" x14ac:dyDescent="0.2">
      <c r="A8" s="3353" t="s">
        <v>2783</v>
      </c>
      <c r="B8" s="230" t="s">
        <v>777</v>
      </c>
      <c r="C8" s="231" t="s">
        <v>2360</v>
      </c>
      <c r="D8" s="3354">
        <v>40000000</v>
      </c>
      <c r="E8" s="231" t="s">
        <v>124</v>
      </c>
      <c r="F8" s="231" t="s">
        <v>2784</v>
      </c>
      <c r="G8" s="231" t="s">
        <v>2785</v>
      </c>
      <c r="H8" s="231" t="s">
        <v>179</v>
      </c>
      <c r="I8" s="231" t="s">
        <v>179</v>
      </c>
      <c r="J8" s="231" t="s">
        <v>179</v>
      </c>
      <c r="K8" s="231" t="s">
        <v>179</v>
      </c>
      <c r="L8" s="231" t="s">
        <v>2786</v>
      </c>
      <c r="M8" s="231" t="s">
        <v>2787</v>
      </c>
      <c r="N8" s="231" t="s">
        <v>2788</v>
      </c>
      <c r="O8" s="231" t="s">
        <v>2789</v>
      </c>
      <c r="P8" s="231" t="s">
        <v>2790</v>
      </c>
      <c r="Q8" s="231" t="s">
        <v>2791</v>
      </c>
      <c r="R8" s="231" t="s">
        <v>2792</v>
      </c>
      <c r="S8" s="231" t="s">
        <v>179</v>
      </c>
      <c r="T8" s="231" t="s">
        <v>179</v>
      </c>
      <c r="U8" s="167">
        <v>10000000</v>
      </c>
      <c r="V8" s="231" t="s">
        <v>2793</v>
      </c>
      <c r="W8" s="231" t="s">
        <v>2794</v>
      </c>
      <c r="X8" s="160"/>
      <c r="Y8" s="231" t="s">
        <v>2373</v>
      </c>
      <c r="Z8" s="231" t="s">
        <v>2374</v>
      </c>
      <c r="AA8" s="167">
        <v>10000000</v>
      </c>
      <c r="AB8" s="449" t="s">
        <v>2795</v>
      </c>
      <c r="AC8" s="166" t="s">
        <v>2796</v>
      </c>
    </row>
    <row r="9" spans="1:29" s="62" customFormat="1" ht="32.25" customHeight="1" x14ac:dyDescent="0.2">
      <c r="A9" s="3353"/>
      <c r="B9" s="230"/>
      <c r="C9" s="166"/>
      <c r="D9" s="3350"/>
      <c r="E9" s="230"/>
      <c r="F9" s="166"/>
      <c r="G9" s="389"/>
      <c r="H9" s="1709"/>
      <c r="I9" s="389"/>
      <c r="J9" s="166"/>
      <c r="K9" s="1083"/>
      <c r="L9" s="166"/>
      <c r="M9" s="166"/>
      <c r="N9" s="166"/>
      <c r="O9" s="166"/>
      <c r="P9" s="166"/>
      <c r="Q9" s="230"/>
      <c r="R9" s="230"/>
      <c r="S9" s="2303"/>
      <c r="T9" s="230"/>
      <c r="U9" s="167"/>
      <c r="V9" s="2303"/>
      <c r="W9" s="230"/>
      <c r="X9" s="160"/>
      <c r="Y9" s="231"/>
      <c r="Z9" s="231"/>
      <c r="AA9" s="167"/>
      <c r="AB9" s="166"/>
      <c r="AC9" s="166"/>
    </row>
    <row r="10" spans="1:29" s="62" customFormat="1" x14ac:dyDescent="0.2">
      <c r="A10" s="1966"/>
      <c r="B10" s="236"/>
      <c r="C10" s="156"/>
      <c r="D10" s="3350"/>
      <c r="E10" s="236"/>
      <c r="F10" s="156"/>
      <c r="G10" s="156"/>
      <c r="H10" s="236"/>
      <c r="I10" s="156"/>
      <c r="J10" s="156"/>
      <c r="K10" s="2304"/>
      <c r="L10" s="156"/>
      <c r="M10" s="156"/>
      <c r="N10" s="156"/>
      <c r="O10" s="156"/>
      <c r="P10" s="156"/>
      <c r="Q10" s="236"/>
      <c r="R10" s="236"/>
      <c r="S10" s="2157"/>
      <c r="T10" s="236"/>
      <c r="U10" s="167"/>
      <c r="V10" s="236"/>
      <c r="W10" s="236"/>
      <c r="X10" s="156"/>
      <c r="Y10" s="236"/>
      <c r="Z10" s="236"/>
      <c r="AA10" s="167"/>
      <c r="AB10" s="156"/>
      <c r="AC10" s="156"/>
    </row>
    <row r="11" spans="1:29" s="62" customFormat="1" x14ac:dyDescent="0.2">
      <c r="A11" s="3353" t="s">
        <v>2797</v>
      </c>
      <c r="B11" s="230" t="s">
        <v>777</v>
      </c>
      <c r="C11" s="231" t="s">
        <v>2360</v>
      </c>
      <c r="D11" s="3350"/>
      <c r="E11" s="230" t="s">
        <v>124</v>
      </c>
      <c r="F11" s="231" t="s">
        <v>2784</v>
      </c>
      <c r="G11" s="231" t="s">
        <v>2785</v>
      </c>
      <c r="H11" s="440" t="s">
        <v>179</v>
      </c>
      <c r="I11" s="440" t="s">
        <v>179</v>
      </c>
      <c r="J11" s="440" t="s">
        <v>179</v>
      </c>
      <c r="K11" s="440" t="s">
        <v>179</v>
      </c>
      <c r="L11" s="231" t="s">
        <v>2786</v>
      </c>
      <c r="M11" s="231" t="s">
        <v>2787</v>
      </c>
      <c r="N11" s="231" t="s">
        <v>2788</v>
      </c>
      <c r="O11" s="231" t="s">
        <v>2789</v>
      </c>
      <c r="P11" s="231" t="s">
        <v>2790</v>
      </c>
      <c r="Q11" s="231" t="s">
        <v>2791</v>
      </c>
      <c r="R11" s="231" t="s">
        <v>2792</v>
      </c>
      <c r="S11" s="231" t="s">
        <v>179</v>
      </c>
      <c r="T11" s="231" t="s">
        <v>179</v>
      </c>
      <c r="U11" s="167">
        <v>10000000</v>
      </c>
      <c r="V11" s="231" t="s">
        <v>2793</v>
      </c>
      <c r="W11" s="231" t="s">
        <v>2794</v>
      </c>
      <c r="X11" s="166"/>
      <c r="Y11" s="231" t="s">
        <v>2373</v>
      </c>
      <c r="Z11" s="231" t="s">
        <v>2374</v>
      </c>
      <c r="AA11" s="167">
        <v>10000000</v>
      </c>
      <c r="AB11" s="449" t="s">
        <v>2795</v>
      </c>
      <c r="AC11" s="166" t="s">
        <v>2796</v>
      </c>
    </row>
    <row r="12" spans="1:29" s="62" customFormat="1" ht="30" customHeight="1" x14ac:dyDescent="0.2">
      <c r="A12" s="3353"/>
      <c r="B12" s="230"/>
      <c r="C12" s="166"/>
      <c r="D12" s="3350"/>
      <c r="E12" s="230"/>
      <c r="F12" s="166"/>
      <c r="G12" s="389"/>
      <c r="H12" s="1709"/>
      <c r="I12" s="389"/>
      <c r="J12" s="166"/>
      <c r="K12" s="1083"/>
      <c r="L12" s="166"/>
      <c r="M12" s="166"/>
      <c r="N12" s="166"/>
      <c r="O12" s="166"/>
      <c r="P12" s="166"/>
      <c r="Q12" s="230"/>
      <c r="R12" s="230"/>
      <c r="S12" s="2303"/>
      <c r="T12" s="230"/>
      <c r="U12" s="167"/>
      <c r="V12" s="2303"/>
      <c r="W12" s="230"/>
      <c r="X12" s="166"/>
      <c r="Y12" s="230"/>
      <c r="Z12" s="230"/>
      <c r="AA12" s="167"/>
      <c r="AB12" s="166"/>
      <c r="AC12" s="166"/>
    </row>
    <row r="13" spans="1:29" s="62" customFormat="1" x14ac:dyDescent="0.2">
      <c r="A13" s="1966"/>
      <c r="B13" s="236"/>
      <c r="C13" s="156"/>
      <c r="D13" s="3350"/>
      <c r="E13" s="236"/>
      <c r="F13" s="156"/>
      <c r="G13" s="156"/>
      <c r="H13" s="236"/>
      <c r="I13" s="156"/>
      <c r="J13" s="156"/>
      <c r="K13" s="2304"/>
      <c r="L13" s="156"/>
      <c r="M13" s="156"/>
      <c r="N13" s="156"/>
      <c r="O13" s="156"/>
      <c r="P13" s="156"/>
      <c r="Q13" s="236"/>
      <c r="R13" s="236"/>
      <c r="S13" s="2157"/>
      <c r="T13" s="236"/>
      <c r="U13" s="167"/>
      <c r="V13" s="236"/>
      <c r="W13" s="236"/>
      <c r="X13" s="156"/>
      <c r="Y13" s="236"/>
      <c r="Z13" s="236"/>
      <c r="AA13" s="167"/>
      <c r="AB13" s="156"/>
      <c r="AC13" s="156"/>
    </row>
    <row r="14" spans="1:29" s="62" customFormat="1" x14ac:dyDescent="0.2">
      <c r="A14" s="3353" t="s">
        <v>2798</v>
      </c>
      <c r="B14" s="230" t="s">
        <v>777</v>
      </c>
      <c r="C14" s="231" t="s">
        <v>2360</v>
      </c>
      <c r="D14" s="3350"/>
      <c r="E14" s="231" t="s">
        <v>124</v>
      </c>
      <c r="F14" s="231" t="s">
        <v>2784</v>
      </c>
      <c r="G14" s="231" t="s">
        <v>2785</v>
      </c>
      <c r="H14" s="440" t="s">
        <v>179</v>
      </c>
      <c r="I14" s="440" t="s">
        <v>179</v>
      </c>
      <c r="J14" s="440" t="s">
        <v>179</v>
      </c>
      <c r="K14" s="440" t="s">
        <v>179</v>
      </c>
      <c r="L14" s="231" t="s">
        <v>2786</v>
      </c>
      <c r="M14" s="231" t="s">
        <v>2787</v>
      </c>
      <c r="N14" s="231" t="s">
        <v>2788</v>
      </c>
      <c r="O14" s="231" t="s">
        <v>2789</v>
      </c>
      <c r="P14" s="231" t="s">
        <v>2790</v>
      </c>
      <c r="Q14" s="231" t="s">
        <v>2791</v>
      </c>
      <c r="R14" s="231" t="s">
        <v>2792</v>
      </c>
      <c r="S14" s="231" t="s">
        <v>179</v>
      </c>
      <c r="T14" s="231" t="s">
        <v>179</v>
      </c>
      <c r="U14" s="167">
        <v>10000000</v>
      </c>
      <c r="V14" s="231" t="s">
        <v>2793</v>
      </c>
      <c r="W14" s="231" t="s">
        <v>2794</v>
      </c>
      <c r="X14" s="166"/>
      <c r="Y14" s="231" t="s">
        <v>2373</v>
      </c>
      <c r="Z14" s="231" t="s">
        <v>2374</v>
      </c>
      <c r="AA14" s="167">
        <v>10000000</v>
      </c>
      <c r="AB14" s="449" t="s">
        <v>2795</v>
      </c>
      <c r="AC14" s="166" t="s">
        <v>2796</v>
      </c>
    </row>
    <row r="15" spans="1:29" s="62" customFormat="1" ht="32.25" customHeight="1" x14ac:dyDescent="0.2">
      <c r="A15" s="3353"/>
      <c r="B15" s="230"/>
      <c r="C15" s="166"/>
      <c r="D15" s="3350"/>
      <c r="E15" s="230"/>
      <c r="F15" s="389"/>
      <c r="G15" s="389"/>
      <c r="H15" s="1709"/>
      <c r="I15" s="389"/>
      <c r="J15" s="166"/>
      <c r="K15" s="1083"/>
      <c r="L15" s="166"/>
      <c r="M15" s="166"/>
      <c r="N15" s="166"/>
      <c r="O15" s="166"/>
      <c r="P15" s="166"/>
      <c r="Q15" s="230"/>
      <c r="R15" s="230"/>
      <c r="S15" s="2303"/>
      <c r="T15" s="230"/>
      <c r="U15" s="167"/>
      <c r="V15" s="2303"/>
      <c r="W15" s="230"/>
      <c r="X15" s="166"/>
      <c r="Y15" s="230"/>
      <c r="Z15" s="230"/>
      <c r="AA15" s="167"/>
      <c r="AB15" s="166"/>
      <c r="AC15" s="166"/>
    </row>
    <row r="16" spans="1:29" s="62" customFormat="1" x14ac:dyDescent="0.2">
      <c r="A16" s="1966"/>
      <c r="B16" s="236"/>
      <c r="C16" s="156"/>
      <c r="D16" s="3350"/>
      <c r="E16" s="236"/>
      <c r="F16" s="156"/>
      <c r="G16" s="169"/>
      <c r="H16" s="2304"/>
      <c r="I16" s="169"/>
      <c r="J16" s="156"/>
      <c r="K16" s="1021"/>
      <c r="L16" s="156"/>
      <c r="M16" s="156"/>
      <c r="N16" s="156"/>
      <c r="O16" s="156"/>
      <c r="P16" s="156"/>
      <c r="Q16" s="236"/>
      <c r="R16" s="236"/>
      <c r="S16" s="2157"/>
      <c r="T16" s="236"/>
      <c r="U16" s="167"/>
      <c r="V16" s="2157"/>
      <c r="W16" s="236"/>
      <c r="X16" s="172"/>
      <c r="Y16" s="2157"/>
      <c r="Z16" s="2157"/>
      <c r="AA16" s="167"/>
      <c r="AB16" s="156"/>
      <c r="AC16" s="156"/>
    </row>
    <row r="17" spans="1:29" s="62" customFormat="1" x14ac:dyDescent="0.2">
      <c r="A17" s="3353" t="s">
        <v>2799</v>
      </c>
      <c r="B17" s="230" t="s">
        <v>777</v>
      </c>
      <c r="C17" s="231" t="s">
        <v>2360</v>
      </c>
      <c r="D17" s="3350"/>
      <c r="E17" s="230" t="s">
        <v>124</v>
      </c>
      <c r="F17" s="231" t="s">
        <v>2784</v>
      </c>
      <c r="G17" s="231" t="s">
        <v>2785</v>
      </c>
      <c r="H17" s="440" t="s">
        <v>179</v>
      </c>
      <c r="I17" s="440" t="s">
        <v>179</v>
      </c>
      <c r="J17" s="440" t="s">
        <v>179</v>
      </c>
      <c r="K17" s="440" t="s">
        <v>179</v>
      </c>
      <c r="L17" s="231" t="s">
        <v>2786</v>
      </c>
      <c r="M17" s="231" t="s">
        <v>2787</v>
      </c>
      <c r="N17" s="231" t="s">
        <v>2788</v>
      </c>
      <c r="O17" s="231" t="s">
        <v>2789</v>
      </c>
      <c r="P17" s="231" t="s">
        <v>2790</v>
      </c>
      <c r="Q17" s="231" t="s">
        <v>2791</v>
      </c>
      <c r="R17" s="231" t="s">
        <v>2792</v>
      </c>
      <c r="S17" s="231" t="s">
        <v>179</v>
      </c>
      <c r="T17" s="231" t="s">
        <v>179</v>
      </c>
      <c r="U17" s="167">
        <v>10000000</v>
      </c>
      <c r="V17" s="231" t="s">
        <v>2793</v>
      </c>
      <c r="W17" s="231" t="s">
        <v>2794</v>
      </c>
      <c r="X17" s="166"/>
      <c r="Y17" s="231" t="s">
        <v>2373</v>
      </c>
      <c r="Z17" s="231" t="s">
        <v>2374</v>
      </c>
      <c r="AA17" s="167">
        <v>10000000</v>
      </c>
      <c r="AB17" s="449" t="s">
        <v>2795</v>
      </c>
      <c r="AC17" s="166" t="s">
        <v>2796</v>
      </c>
    </row>
    <row r="18" spans="1:29" s="62" customFormat="1" ht="35.25" customHeight="1" x14ac:dyDescent="0.2">
      <c r="A18" s="3353"/>
      <c r="B18" s="230"/>
      <c r="C18" s="166"/>
      <c r="D18" s="3351"/>
      <c r="E18" s="230"/>
      <c r="F18" s="166"/>
      <c r="G18" s="389"/>
      <c r="H18" s="1709"/>
      <c r="I18" s="389"/>
      <c r="J18" s="166"/>
      <c r="K18" s="1083"/>
      <c r="L18" s="166"/>
      <c r="M18" s="166"/>
      <c r="N18" s="166"/>
      <c r="O18" s="166"/>
      <c r="P18" s="166"/>
      <c r="Q18" s="230"/>
      <c r="R18" s="230"/>
      <c r="S18" s="2303"/>
      <c r="T18" s="230"/>
      <c r="U18" s="167"/>
      <c r="V18" s="2303"/>
      <c r="W18" s="230"/>
      <c r="X18" s="166"/>
      <c r="Y18" s="231"/>
      <c r="Z18" s="231"/>
      <c r="AA18" s="167"/>
      <c r="AB18" s="166"/>
      <c r="AC18" s="166"/>
    </row>
    <row r="19" spans="1:29" s="62" customFormat="1" x14ac:dyDescent="0.2">
      <c r="A19" s="1966"/>
      <c r="B19" s="236"/>
      <c r="C19" s="156"/>
      <c r="D19" s="488"/>
      <c r="E19" s="236"/>
      <c r="F19" s="156"/>
      <c r="G19" s="156"/>
      <c r="H19" s="236"/>
      <c r="I19" s="156"/>
      <c r="J19" s="156"/>
      <c r="K19" s="2304"/>
      <c r="L19" s="156"/>
      <c r="M19" s="156"/>
      <c r="N19" s="156"/>
      <c r="O19" s="156"/>
      <c r="P19" s="156"/>
      <c r="Q19" s="236"/>
      <c r="R19" s="236"/>
      <c r="S19" s="2157"/>
      <c r="T19" s="236"/>
      <c r="U19" s="158"/>
      <c r="V19" s="2157"/>
      <c r="W19" s="236"/>
      <c r="X19" s="172"/>
      <c r="Y19" s="236"/>
      <c r="Z19" s="236"/>
      <c r="AA19" s="158"/>
      <c r="AB19" s="156"/>
      <c r="AC19" s="156"/>
    </row>
    <row r="20" spans="1:29" s="62" customFormat="1" x14ac:dyDescent="0.2">
      <c r="A20" s="3348" t="s">
        <v>2800</v>
      </c>
      <c r="B20" s="230" t="s">
        <v>777</v>
      </c>
      <c r="C20" s="231" t="s">
        <v>2360</v>
      </c>
      <c r="D20" s="3349">
        <v>50000000</v>
      </c>
      <c r="E20" s="231" t="s">
        <v>124</v>
      </c>
      <c r="F20" s="231" t="s">
        <v>2784</v>
      </c>
      <c r="G20" s="231" t="s">
        <v>2785</v>
      </c>
      <c r="H20" s="440" t="s">
        <v>179</v>
      </c>
      <c r="I20" s="440" t="s">
        <v>179</v>
      </c>
      <c r="J20" s="440" t="s">
        <v>179</v>
      </c>
      <c r="K20" s="440" t="s">
        <v>179</v>
      </c>
      <c r="L20" s="231" t="s">
        <v>2786</v>
      </c>
      <c r="M20" s="231" t="s">
        <v>2787</v>
      </c>
      <c r="N20" s="231" t="s">
        <v>2788</v>
      </c>
      <c r="O20" s="231" t="s">
        <v>2789</v>
      </c>
      <c r="P20" s="231" t="s">
        <v>2790</v>
      </c>
      <c r="Q20" s="231" t="s">
        <v>2791</v>
      </c>
      <c r="R20" s="231" t="s">
        <v>2792</v>
      </c>
      <c r="S20" s="231" t="s">
        <v>179</v>
      </c>
      <c r="T20" s="231" t="s">
        <v>179</v>
      </c>
      <c r="U20" s="167">
        <v>50000000</v>
      </c>
      <c r="V20" s="231" t="s">
        <v>2793</v>
      </c>
      <c r="W20" s="231" t="s">
        <v>2794</v>
      </c>
      <c r="X20" s="166"/>
      <c r="Y20" s="231" t="s">
        <v>2373</v>
      </c>
      <c r="Z20" s="231" t="s">
        <v>2374</v>
      </c>
      <c r="AA20" s="167">
        <v>50000000</v>
      </c>
      <c r="AB20" s="449" t="s">
        <v>2795</v>
      </c>
      <c r="AC20" s="166" t="s">
        <v>2796</v>
      </c>
    </row>
    <row r="21" spans="1:29" s="62" customFormat="1" ht="47.25" customHeight="1" x14ac:dyDescent="0.2">
      <c r="A21" s="3348"/>
      <c r="B21" s="230"/>
      <c r="C21" s="166"/>
      <c r="D21" s="3351"/>
      <c r="E21" s="230"/>
      <c r="F21" s="166"/>
      <c r="G21" s="389"/>
      <c r="H21" s="1709"/>
      <c r="I21" s="389"/>
      <c r="J21" s="166"/>
      <c r="K21" s="1083"/>
      <c r="L21" s="166"/>
      <c r="M21" s="166"/>
      <c r="N21" s="166"/>
      <c r="O21" s="166"/>
      <c r="P21" s="166"/>
      <c r="Q21" s="230"/>
      <c r="R21" s="230"/>
      <c r="S21" s="390"/>
      <c r="T21" s="166"/>
      <c r="U21" s="167"/>
      <c r="V21" s="2303"/>
      <c r="W21" s="230"/>
      <c r="X21" s="166"/>
      <c r="Y21" s="230"/>
      <c r="Z21" s="230"/>
      <c r="AA21" s="167"/>
      <c r="AB21" s="166"/>
      <c r="AC21" s="166"/>
    </row>
    <row r="22" spans="1:29" s="62" customFormat="1" x14ac:dyDescent="0.2">
      <c r="A22" s="1966"/>
      <c r="B22" s="236"/>
      <c r="C22" s="156"/>
      <c r="D22" s="488"/>
      <c r="E22" s="236"/>
      <c r="F22" s="156"/>
      <c r="G22" s="156"/>
      <c r="H22" s="236"/>
      <c r="I22" s="156"/>
      <c r="J22" s="156"/>
      <c r="K22" s="2304"/>
      <c r="L22" s="156"/>
      <c r="M22" s="156"/>
      <c r="N22" s="156"/>
      <c r="O22" s="156"/>
      <c r="P22" s="156"/>
      <c r="Q22" s="236"/>
      <c r="R22" s="236"/>
      <c r="S22" s="2157"/>
      <c r="T22" s="236"/>
      <c r="U22" s="158"/>
      <c r="V22" s="236"/>
      <c r="W22" s="236"/>
      <c r="X22" s="172"/>
      <c r="Y22" s="236"/>
      <c r="Z22" s="236"/>
      <c r="AA22" s="158"/>
      <c r="AB22" s="156"/>
      <c r="AC22" s="156"/>
    </row>
    <row r="23" spans="1:29" s="62" customFormat="1" x14ac:dyDescent="0.2">
      <c r="A23" s="3353" t="s">
        <v>4150</v>
      </c>
      <c r="B23" s="230" t="s">
        <v>777</v>
      </c>
      <c r="C23" s="231" t="s">
        <v>2360</v>
      </c>
      <c r="D23" s="3349">
        <v>100000000</v>
      </c>
      <c r="E23" s="230" t="s">
        <v>576</v>
      </c>
      <c r="F23" s="231" t="s">
        <v>2784</v>
      </c>
      <c r="G23" s="231" t="s">
        <v>2785</v>
      </c>
      <c r="H23" s="440" t="s">
        <v>179</v>
      </c>
      <c r="I23" s="440" t="s">
        <v>179</v>
      </c>
      <c r="J23" s="440" t="s">
        <v>179</v>
      </c>
      <c r="K23" s="440" t="s">
        <v>179</v>
      </c>
      <c r="L23" s="231" t="s">
        <v>2786</v>
      </c>
      <c r="M23" s="231" t="s">
        <v>2787</v>
      </c>
      <c r="N23" s="231" t="s">
        <v>2788</v>
      </c>
      <c r="O23" s="231" t="s">
        <v>2789</v>
      </c>
      <c r="P23" s="231" t="s">
        <v>2790</v>
      </c>
      <c r="Q23" s="231" t="s">
        <v>2791</v>
      </c>
      <c r="R23" s="231" t="s">
        <v>2792</v>
      </c>
      <c r="S23" s="231" t="s">
        <v>2458</v>
      </c>
      <c r="T23" s="230" t="s">
        <v>2459</v>
      </c>
      <c r="U23" s="167">
        <v>100000000</v>
      </c>
      <c r="V23" s="231" t="s">
        <v>2793</v>
      </c>
      <c r="W23" s="231" t="s">
        <v>2794</v>
      </c>
      <c r="X23" s="166"/>
      <c r="Y23" s="231" t="s">
        <v>2373</v>
      </c>
      <c r="Z23" s="231" t="s">
        <v>2374</v>
      </c>
      <c r="AA23" s="167">
        <v>100000000</v>
      </c>
      <c r="AB23" s="449" t="s">
        <v>2795</v>
      </c>
      <c r="AC23" s="166" t="s">
        <v>2796</v>
      </c>
    </row>
    <row r="24" spans="1:29" s="62" customFormat="1" ht="31.5" customHeight="1" x14ac:dyDescent="0.2">
      <c r="A24" s="3353"/>
      <c r="B24" s="230"/>
      <c r="C24" s="166"/>
      <c r="D24" s="3351"/>
      <c r="E24" s="230"/>
      <c r="F24" s="389"/>
      <c r="G24" s="389"/>
      <c r="H24" s="1709"/>
      <c r="I24" s="389"/>
      <c r="J24" s="166"/>
      <c r="K24" s="1083"/>
      <c r="L24" s="166"/>
      <c r="M24" s="166"/>
      <c r="N24" s="166"/>
      <c r="O24" s="166"/>
      <c r="P24" s="166"/>
      <c r="Q24" s="230"/>
      <c r="R24" s="230"/>
      <c r="S24" s="2303"/>
      <c r="T24" s="230"/>
      <c r="U24" s="167"/>
      <c r="V24" s="2303"/>
      <c r="W24" s="230"/>
      <c r="X24" s="166"/>
      <c r="Y24" s="230"/>
      <c r="Z24" s="230"/>
      <c r="AA24" s="167"/>
      <c r="AB24" s="166"/>
      <c r="AC24" s="166"/>
    </row>
    <row r="25" spans="1:29" s="62" customFormat="1" x14ac:dyDescent="0.2">
      <c r="A25" s="1966"/>
      <c r="B25" s="236"/>
      <c r="C25" s="156"/>
      <c r="D25" s="488"/>
      <c r="E25" s="236"/>
      <c r="F25" s="156"/>
      <c r="G25" s="169"/>
      <c r="H25" s="2304"/>
      <c r="I25" s="169"/>
      <c r="J25" s="156"/>
      <c r="K25" s="1021"/>
      <c r="L25" s="156"/>
      <c r="M25" s="156"/>
      <c r="N25" s="156"/>
      <c r="O25" s="156"/>
      <c r="P25" s="156"/>
      <c r="Q25" s="236"/>
      <c r="R25" s="236"/>
      <c r="S25" s="2157"/>
      <c r="T25" s="236"/>
      <c r="U25" s="158"/>
      <c r="V25" s="236"/>
      <c r="W25" s="236"/>
      <c r="X25" s="172"/>
      <c r="Y25" s="2157"/>
      <c r="Z25" s="2157"/>
      <c r="AA25" s="158"/>
      <c r="AB25" s="156"/>
      <c r="AC25" s="156"/>
    </row>
    <row r="26" spans="1:29" s="62" customFormat="1" x14ac:dyDescent="0.2">
      <c r="A26" s="3348" t="s">
        <v>4151</v>
      </c>
      <c r="B26" s="230" t="s">
        <v>777</v>
      </c>
      <c r="C26" s="231" t="s">
        <v>2360</v>
      </c>
      <c r="D26" s="3349">
        <v>100000001</v>
      </c>
      <c r="E26" s="230" t="s">
        <v>576</v>
      </c>
      <c r="F26" s="231" t="s">
        <v>2784</v>
      </c>
      <c r="G26" s="231" t="s">
        <v>2785</v>
      </c>
      <c r="H26" s="440" t="s">
        <v>179</v>
      </c>
      <c r="I26" s="440" t="s">
        <v>179</v>
      </c>
      <c r="J26" s="440" t="s">
        <v>179</v>
      </c>
      <c r="K26" s="440" t="s">
        <v>179</v>
      </c>
      <c r="L26" s="231" t="s">
        <v>2786</v>
      </c>
      <c r="M26" s="231" t="s">
        <v>2787</v>
      </c>
      <c r="N26" s="231" t="s">
        <v>2788</v>
      </c>
      <c r="O26" s="231" t="s">
        <v>2789</v>
      </c>
      <c r="P26" s="231" t="s">
        <v>2790</v>
      </c>
      <c r="Q26" s="231" t="s">
        <v>2791</v>
      </c>
      <c r="R26" s="231" t="s">
        <v>2792</v>
      </c>
      <c r="S26" s="231" t="s">
        <v>2458</v>
      </c>
      <c r="T26" s="230" t="s">
        <v>2461</v>
      </c>
      <c r="U26" s="167">
        <v>100000001</v>
      </c>
      <c r="V26" s="231" t="s">
        <v>2793</v>
      </c>
      <c r="W26" s="231" t="s">
        <v>2794</v>
      </c>
      <c r="X26" s="166"/>
      <c r="Y26" s="231" t="s">
        <v>2373</v>
      </c>
      <c r="Z26" s="231" t="s">
        <v>2374</v>
      </c>
      <c r="AA26" s="167">
        <v>100000001</v>
      </c>
      <c r="AB26" s="166" t="s">
        <v>2801</v>
      </c>
      <c r="AC26" s="166" t="s">
        <v>2796</v>
      </c>
    </row>
    <row r="27" spans="1:29" s="62" customFormat="1" ht="38.25" customHeight="1" x14ac:dyDescent="0.2">
      <c r="A27" s="3348"/>
      <c r="B27" s="230"/>
      <c r="C27" s="166"/>
      <c r="D27" s="3351"/>
      <c r="E27" s="230"/>
      <c r="F27" s="166"/>
      <c r="G27" s="389"/>
      <c r="H27" s="1709"/>
      <c r="I27" s="389"/>
      <c r="J27" s="166"/>
      <c r="K27" s="1083"/>
      <c r="L27" s="166"/>
      <c r="M27" s="166"/>
      <c r="N27" s="166"/>
      <c r="O27" s="166"/>
      <c r="P27" s="166"/>
      <c r="Q27" s="230"/>
      <c r="R27" s="230"/>
      <c r="S27" s="2303"/>
      <c r="T27" s="230"/>
      <c r="U27" s="167"/>
      <c r="V27" s="2303"/>
      <c r="W27" s="230"/>
      <c r="X27" s="166"/>
      <c r="Y27" s="231"/>
      <c r="Z27" s="231"/>
      <c r="AA27" s="167"/>
      <c r="AB27" s="166"/>
      <c r="AC27" s="166"/>
    </row>
    <row r="28" spans="1:29" s="62" customFormat="1" x14ac:dyDescent="0.2">
      <c r="A28" s="1966"/>
      <c r="B28" s="236"/>
      <c r="C28" s="156"/>
      <c r="D28" s="488"/>
      <c r="E28" s="236"/>
      <c r="F28" s="156"/>
      <c r="G28" s="156"/>
      <c r="H28" s="236"/>
      <c r="I28" s="156"/>
      <c r="J28" s="156"/>
      <c r="K28" s="2304"/>
      <c r="L28" s="156"/>
      <c r="M28" s="156"/>
      <c r="N28" s="156"/>
      <c r="O28" s="156"/>
      <c r="P28" s="156"/>
      <c r="Q28" s="236"/>
      <c r="R28" s="236"/>
      <c r="S28" s="2157"/>
      <c r="T28" s="236"/>
      <c r="U28" s="158"/>
      <c r="V28" s="2157"/>
      <c r="W28" s="236"/>
      <c r="X28" s="172"/>
      <c r="Y28" s="236"/>
      <c r="Z28" s="236"/>
      <c r="AA28" s="158"/>
      <c r="AB28" s="156"/>
      <c r="AC28" s="156"/>
    </row>
    <row r="29" spans="1:29" s="62" customFormat="1" x14ac:dyDescent="0.2">
      <c r="A29" s="3348" t="s">
        <v>4152</v>
      </c>
      <c r="B29" s="230" t="s">
        <v>777</v>
      </c>
      <c r="C29" s="231" t="s">
        <v>2360</v>
      </c>
      <c r="D29" s="3349">
        <v>100000002</v>
      </c>
      <c r="E29" s="230" t="s">
        <v>576</v>
      </c>
      <c r="F29" s="231" t="s">
        <v>2784</v>
      </c>
      <c r="G29" s="231" t="s">
        <v>2785</v>
      </c>
      <c r="H29" s="440" t="s">
        <v>179</v>
      </c>
      <c r="I29" s="440" t="s">
        <v>179</v>
      </c>
      <c r="J29" s="440" t="s">
        <v>179</v>
      </c>
      <c r="K29" s="440" t="s">
        <v>179</v>
      </c>
      <c r="L29" s="231" t="s">
        <v>2786</v>
      </c>
      <c r="M29" s="231" t="s">
        <v>2787</v>
      </c>
      <c r="N29" s="231" t="s">
        <v>2788</v>
      </c>
      <c r="O29" s="231" t="s">
        <v>2789</v>
      </c>
      <c r="P29" s="231" t="s">
        <v>2790</v>
      </c>
      <c r="Q29" s="231" t="s">
        <v>2791</v>
      </c>
      <c r="R29" s="231" t="s">
        <v>2792</v>
      </c>
      <c r="S29" s="231" t="s">
        <v>2458</v>
      </c>
      <c r="T29" s="230" t="s">
        <v>2463</v>
      </c>
      <c r="U29" s="167">
        <v>100000002</v>
      </c>
      <c r="V29" s="231" t="s">
        <v>2793</v>
      </c>
      <c r="W29" s="231" t="s">
        <v>2794</v>
      </c>
      <c r="X29" s="166"/>
      <c r="Y29" s="231" t="s">
        <v>2373</v>
      </c>
      <c r="Z29" s="231" t="s">
        <v>2374</v>
      </c>
      <c r="AA29" s="167">
        <v>100000002</v>
      </c>
      <c r="AB29" s="166" t="s">
        <v>2801</v>
      </c>
      <c r="AC29" s="166" t="s">
        <v>2796</v>
      </c>
    </row>
    <row r="30" spans="1:29" s="62" customFormat="1" ht="35.25" customHeight="1" x14ac:dyDescent="0.2">
      <c r="A30" s="3348"/>
      <c r="B30" s="230"/>
      <c r="C30" s="166"/>
      <c r="D30" s="3351"/>
      <c r="E30" s="230"/>
      <c r="F30" s="166"/>
      <c r="G30" s="389"/>
      <c r="H30" s="1709"/>
      <c r="I30" s="389"/>
      <c r="J30" s="166"/>
      <c r="K30" s="1083"/>
      <c r="L30" s="166"/>
      <c r="M30" s="166"/>
      <c r="N30" s="166"/>
      <c r="O30" s="166"/>
      <c r="P30" s="166"/>
      <c r="Q30" s="230"/>
      <c r="R30" s="230"/>
      <c r="S30" s="2303"/>
      <c r="T30" s="230"/>
      <c r="U30" s="167"/>
      <c r="V30" s="2303"/>
      <c r="W30" s="230"/>
      <c r="X30" s="166"/>
      <c r="Y30" s="230"/>
      <c r="Z30" s="230"/>
      <c r="AA30" s="167"/>
      <c r="AB30" s="166"/>
      <c r="AC30" s="166"/>
    </row>
    <row r="31" spans="1:29" s="62" customFormat="1" x14ac:dyDescent="0.2">
      <c r="A31" s="1966"/>
      <c r="B31" s="236"/>
      <c r="C31" s="156"/>
      <c r="D31" s="488"/>
      <c r="E31" s="236"/>
      <c r="F31" s="156"/>
      <c r="G31" s="156"/>
      <c r="H31" s="236"/>
      <c r="I31" s="156"/>
      <c r="J31" s="156"/>
      <c r="K31" s="2304"/>
      <c r="L31" s="156"/>
      <c r="M31" s="156"/>
      <c r="N31" s="156"/>
      <c r="O31" s="156"/>
      <c r="P31" s="156"/>
      <c r="Q31" s="236"/>
      <c r="R31" s="236"/>
      <c r="S31" s="2157"/>
      <c r="T31" s="236"/>
      <c r="U31" s="158"/>
      <c r="V31" s="2157"/>
      <c r="W31" s="236"/>
      <c r="X31" s="172"/>
      <c r="Y31" s="236"/>
      <c r="Z31" s="236"/>
      <c r="AA31" s="158"/>
      <c r="AB31" s="156"/>
      <c r="AC31" s="156"/>
    </row>
    <row r="32" spans="1:29" s="62" customFormat="1" x14ac:dyDescent="0.2">
      <c r="A32" s="3348" t="s">
        <v>4153</v>
      </c>
      <c r="B32" s="230" t="s">
        <v>777</v>
      </c>
      <c r="C32" s="231" t="s">
        <v>2360</v>
      </c>
      <c r="D32" s="3349">
        <v>100000003</v>
      </c>
      <c r="E32" s="230" t="s">
        <v>576</v>
      </c>
      <c r="F32" s="231" t="s">
        <v>2784</v>
      </c>
      <c r="G32" s="231" t="s">
        <v>2785</v>
      </c>
      <c r="H32" s="440" t="s">
        <v>179</v>
      </c>
      <c r="I32" s="440" t="s">
        <v>179</v>
      </c>
      <c r="J32" s="440" t="s">
        <v>179</v>
      </c>
      <c r="K32" s="440" t="s">
        <v>179</v>
      </c>
      <c r="L32" s="231" t="s">
        <v>2786</v>
      </c>
      <c r="M32" s="231" t="s">
        <v>2787</v>
      </c>
      <c r="N32" s="231" t="s">
        <v>2788</v>
      </c>
      <c r="O32" s="231" t="s">
        <v>2789</v>
      </c>
      <c r="P32" s="231" t="s">
        <v>2790</v>
      </c>
      <c r="Q32" s="231" t="s">
        <v>2791</v>
      </c>
      <c r="R32" s="231" t="s">
        <v>2792</v>
      </c>
      <c r="S32" s="231" t="s">
        <v>2458</v>
      </c>
      <c r="T32" s="230" t="s">
        <v>2465</v>
      </c>
      <c r="U32" s="167">
        <v>100000003</v>
      </c>
      <c r="V32" s="231" t="s">
        <v>2793</v>
      </c>
      <c r="W32" s="231" t="s">
        <v>2794</v>
      </c>
      <c r="X32" s="166"/>
      <c r="Y32" s="231" t="s">
        <v>2373</v>
      </c>
      <c r="Z32" s="231" t="s">
        <v>2374</v>
      </c>
      <c r="AA32" s="167">
        <v>100000003</v>
      </c>
      <c r="AB32" s="166" t="s">
        <v>2802</v>
      </c>
      <c r="AC32" s="166" t="s">
        <v>2796</v>
      </c>
    </row>
    <row r="33" spans="1:29" s="62" customFormat="1" ht="38.25" customHeight="1" x14ac:dyDescent="0.2">
      <c r="A33" s="3348"/>
      <c r="B33" s="230"/>
      <c r="C33" s="166"/>
      <c r="D33" s="3351"/>
      <c r="E33" s="230"/>
      <c r="F33" s="389"/>
      <c r="G33" s="389"/>
      <c r="H33" s="1709"/>
      <c r="I33" s="389"/>
      <c r="J33" s="166"/>
      <c r="K33" s="1083"/>
      <c r="L33" s="166"/>
      <c r="M33" s="166"/>
      <c r="N33" s="166"/>
      <c r="O33" s="166"/>
      <c r="P33" s="166"/>
      <c r="Q33" s="230"/>
      <c r="R33" s="230"/>
      <c r="S33" s="2303"/>
      <c r="T33" s="230"/>
      <c r="U33" s="167"/>
      <c r="V33" s="2303"/>
      <c r="W33" s="230"/>
      <c r="X33" s="166"/>
      <c r="Y33" s="230"/>
      <c r="Z33" s="230"/>
      <c r="AA33" s="167"/>
      <c r="AB33" s="166"/>
      <c r="AC33" s="166"/>
    </row>
    <row r="34" spans="1:29" s="62" customFormat="1" x14ac:dyDescent="0.2">
      <c r="A34" s="1966"/>
      <c r="B34" s="236"/>
      <c r="C34" s="156"/>
      <c r="D34" s="488"/>
      <c r="E34" s="236"/>
      <c r="F34" s="156"/>
      <c r="G34" s="169"/>
      <c r="H34" s="2304"/>
      <c r="I34" s="169"/>
      <c r="J34" s="156"/>
      <c r="K34" s="1021"/>
      <c r="L34" s="156"/>
      <c r="M34" s="156"/>
      <c r="N34" s="156"/>
      <c r="O34" s="156"/>
      <c r="P34" s="156"/>
      <c r="Q34" s="236"/>
      <c r="R34" s="236"/>
      <c r="S34" s="2157"/>
      <c r="T34" s="236"/>
      <c r="U34" s="158"/>
      <c r="V34" s="236"/>
      <c r="W34" s="236"/>
      <c r="X34" s="172"/>
      <c r="Y34" s="2157"/>
      <c r="Z34" s="2157"/>
      <c r="AA34" s="158"/>
      <c r="AB34" s="156"/>
      <c r="AC34" s="156"/>
    </row>
    <row r="35" spans="1:29" s="62" customFormat="1" x14ac:dyDescent="0.2">
      <c r="A35" s="3348" t="s">
        <v>4154</v>
      </c>
      <c r="B35" s="230" t="s">
        <v>777</v>
      </c>
      <c r="C35" s="231" t="s">
        <v>2360</v>
      </c>
      <c r="D35" s="3349">
        <v>100000004</v>
      </c>
      <c r="E35" s="230" t="s">
        <v>576</v>
      </c>
      <c r="F35" s="231" t="s">
        <v>2784</v>
      </c>
      <c r="G35" s="231" t="s">
        <v>2785</v>
      </c>
      <c r="H35" s="440" t="s">
        <v>179</v>
      </c>
      <c r="I35" s="440" t="s">
        <v>179</v>
      </c>
      <c r="J35" s="440" t="s">
        <v>179</v>
      </c>
      <c r="K35" s="440" t="s">
        <v>179</v>
      </c>
      <c r="L35" s="231" t="s">
        <v>2786</v>
      </c>
      <c r="M35" s="231" t="s">
        <v>2787</v>
      </c>
      <c r="N35" s="231" t="s">
        <v>2788</v>
      </c>
      <c r="O35" s="231" t="s">
        <v>2789</v>
      </c>
      <c r="P35" s="231" t="s">
        <v>2790</v>
      </c>
      <c r="Q35" s="231" t="s">
        <v>2791</v>
      </c>
      <c r="R35" s="231" t="s">
        <v>2792</v>
      </c>
      <c r="S35" s="231" t="s">
        <v>2458</v>
      </c>
      <c r="T35" s="230" t="s">
        <v>2467</v>
      </c>
      <c r="U35" s="167">
        <v>100000004</v>
      </c>
      <c r="V35" s="231" t="s">
        <v>2793</v>
      </c>
      <c r="W35" s="231" t="s">
        <v>2794</v>
      </c>
      <c r="X35" s="166"/>
      <c r="Y35" s="231" t="s">
        <v>2373</v>
      </c>
      <c r="Z35" s="231" t="s">
        <v>2374</v>
      </c>
      <c r="AA35" s="167">
        <v>100000004</v>
      </c>
      <c r="AB35" s="166" t="s">
        <v>2803</v>
      </c>
      <c r="AC35" s="166" t="s">
        <v>2796</v>
      </c>
    </row>
    <row r="36" spans="1:29" s="62" customFormat="1" ht="31.5" customHeight="1" x14ac:dyDescent="0.2">
      <c r="A36" s="3348"/>
      <c r="B36" s="230"/>
      <c r="C36" s="166"/>
      <c r="D36" s="3351"/>
      <c r="E36" s="230"/>
      <c r="F36" s="166"/>
      <c r="G36" s="389"/>
      <c r="H36" s="1709"/>
      <c r="I36" s="389"/>
      <c r="J36" s="166"/>
      <c r="K36" s="1083"/>
      <c r="L36" s="166"/>
      <c r="M36" s="166"/>
      <c r="N36" s="166"/>
      <c r="O36" s="166"/>
      <c r="P36" s="166"/>
      <c r="Q36" s="230"/>
      <c r="R36" s="230"/>
      <c r="S36" s="2303"/>
      <c r="T36" s="230"/>
      <c r="U36" s="167"/>
      <c r="V36" s="2303"/>
      <c r="W36" s="230"/>
      <c r="X36" s="166"/>
      <c r="Y36" s="231"/>
      <c r="Z36" s="231"/>
      <c r="AA36" s="167"/>
      <c r="AB36" s="166"/>
      <c r="AC36" s="166"/>
    </row>
    <row r="37" spans="1:29" s="62" customFormat="1" x14ac:dyDescent="0.2">
      <c r="A37" s="1966"/>
      <c r="B37" s="236"/>
      <c r="C37" s="156"/>
      <c r="D37" s="488"/>
      <c r="E37" s="236"/>
      <c r="F37" s="156"/>
      <c r="G37" s="156"/>
      <c r="H37" s="236"/>
      <c r="I37" s="156"/>
      <c r="J37" s="156"/>
      <c r="K37" s="2304"/>
      <c r="L37" s="156"/>
      <c r="M37" s="156"/>
      <c r="N37" s="156"/>
      <c r="O37" s="156"/>
      <c r="P37" s="156"/>
      <c r="Q37" s="236"/>
      <c r="R37" s="236"/>
      <c r="S37" s="2157"/>
      <c r="T37" s="236"/>
      <c r="U37" s="158"/>
      <c r="V37" s="236"/>
      <c r="W37" s="236"/>
      <c r="X37" s="172"/>
      <c r="Y37" s="236"/>
      <c r="Z37" s="236"/>
      <c r="AA37" s="158"/>
      <c r="AB37" s="156"/>
      <c r="AC37" s="156"/>
    </row>
    <row r="38" spans="1:29" s="62" customFormat="1" x14ac:dyDescent="0.2">
      <c r="A38" s="3348" t="s">
        <v>4155</v>
      </c>
      <c r="B38" s="230" t="s">
        <v>777</v>
      </c>
      <c r="C38" s="231" t="s">
        <v>2360</v>
      </c>
      <c r="D38" s="3349">
        <v>50000000</v>
      </c>
      <c r="E38" s="230" t="s">
        <v>124</v>
      </c>
      <c r="F38" s="231" t="s">
        <v>2784</v>
      </c>
      <c r="G38" s="231" t="s">
        <v>2785</v>
      </c>
      <c r="H38" s="440" t="s">
        <v>179</v>
      </c>
      <c r="I38" s="440" t="s">
        <v>179</v>
      </c>
      <c r="J38" s="440" t="s">
        <v>179</v>
      </c>
      <c r="K38" s="440" t="s">
        <v>179</v>
      </c>
      <c r="L38" s="231" t="s">
        <v>2786</v>
      </c>
      <c r="M38" s="231" t="s">
        <v>2787</v>
      </c>
      <c r="N38" s="231" t="s">
        <v>2788</v>
      </c>
      <c r="O38" s="231" t="s">
        <v>2789</v>
      </c>
      <c r="P38" s="231" t="s">
        <v>2790</v>
      </c>
      <c r="Q38" s="231" t="s">
        <v>2791</v>
      </c>
      <c r="R38" s="231" t="s">
        <v>2792</v>
      </c>
      <c r="S38" s="231" t="s">
        <v>179</v>
      </c>
      <c r="T38" s="231" t="s">
        <v>179</v>
      </c>
      <c r="U38" s="167">
        <v>50000000</v>
      </c>
      <c r="V38" s="231" t="s">
        <v>2793</v>
      </c>
      <c r="W38" s="231" t="s">
        <v>2794</v>
      </c>
      <c r="X38" s="166"/>
      <c r="Y38" s="231" t="s">
        <v>2373</v>
      </c>
      <c r="Z38" s="231" t="s">
        <v>2374</v>
      </c>
      <c r="AA38" s="167">
        <v>50000000</v>
      </c>
      <c r="AB38" s="166" t="s">
        <v>2804</v>
      </c>
      <c r="AC38" s="166" t="s">
        <v>2796</v>
      </c>
    </row>
    <row r="39" spans="1:29" s="62" customFormat="1" ht="52.5" customHeight="1" x14ac:dyDescent="0.2">
      <c r="A39" s="3348"/>
      <c r="B39" s="230"/>
      <c r="C39" s="166"/>
      <c r="D39" s="3351"/>
      <c r="E39" s="230"/>
      <c r="F39" s="166"/>
      <c r="G39" s="389"/>
      <c r="H39" s="1709"/>
      <c r="I39" s="389"/>
      <c r="J39" s="166"/>
      <c r="K39" s="1083"/>
      <c r="L39" s="166"/>
      <c r="M39" s="166"/>
      <c r="N39" s="166"/>
      <c r="O39" s="166"/>
      <c r="P39" s="166"/>
      <c r="Q39" s="230"/>
      <c r="R39" s="230"/>
      <c r="S39" s="2303"/>
      <c r="T39" s="230"/>
      <c r="U39" s="167"/>
      <c r="V39" s="2303"/>
      <c r="W39" s="230"/>
      <c r="X39" s="166"/>
      <c r="Y39" s="230"/>
      <c r="Z39" s="230"/>
      <c r="AA39" s="167"/>
      <c r="AB39" s="166"/>
      <c r="AC39" s="166"/>
    </row>
    <row r="40" spans="1:29" s="62" customFormat="1" x14ac:dyDescent="0.2">
      <c r="A40" s="1966"/>
      <c r="B40" s="236"/>
      <c r="C40" s="156"/>
      <c r="D40" s="488"/>
      <c r="E40" s="236"/>
      <c r="F40" s="156"/>
      <c r="G40" s="156"/>
      <c r="H40" s="236"/>
      <c r="I40" s="156"/>
      <c r="J40" s="156"/>
      <c r="K40" s="2304"/>
      <c r="L40" s="156"/>
      <c r="M40" s="156"/>
      <c r="N40" s="156"/>
      <c r="O40" s="156"/>
      <c r="P40" s="156"/>
      <c r="Q40" s="236"/>
      <c r="R40" s="236"/>
      <c r="S40" s="2157"/>
      <c r="T40" s="236"/>
      <c r="U40" s="158"/>
      <c r="V40" s="2157"/>
      <c r="W40" s="236"/>
      <c r="X40" s="172"/>
      <c r="Y40" s="236"/>
      <c r="Z40" s="236"/>
      <c r="AA40" s="158"/>
      <c r="AB40" s="156"/>
      <c r="AC40" s="156"/>
    </row>
    <row r="41" spans="1:29" s="62" customFormat="1" x14ac:dyDescent="0.2">
      <c r="A41" s="3348" t="s">
        <v>4156</v>
      </c>
      <c r="B41" s="230" t="s">
        <v>777</v>
      </c>
      <c r="C41" s="231" t="s">
        <v>2360</v>
      </c>
      <c r="D41" s="3349">
        <v>200000000</v>
      </c>
      <c r="E41" s="230" t="s">
        <v>576</v>
      </c>
      <c r="F41" s="231" t="s">
        <v>2784</v>
      </c>
      <c r="G41" s="231" t="s">
        <v>2785</v>
      </c>
      <c r="H41" s="440" t="s">
        <v>179</v>
      </c>
      <c r="I41" s="440" t="s">
        <v>179</v>
      </c>
      <c r="J41" s="440" t="s">
        <v>179</v>
      </c>
      <c r="K41" s="440" t="s">
        <v>179</v>
      </c>
      <c r="L41" s="231" t="s">
        <v>2786</v>
      </c>
      <c r="M41" s="231" t="s">
        <v>2787</v>
      </c>
      <c r="N41" s="231" t="s">
        <v>2788</v>
      </c>
      <c r="O41" s="231" t="s">
        <v>2789</v>
      </c>
      <c r="P41" s="231" t="s">
        <v>2790</v>
      </c>
      <c r="Q41" s="231" t="s">
        <v>2791</v>
      </c>
      <c r="R41" s="231" t="s">
        <v>2792</v>
      </c>
      <c r="S41" s="231" t="s">
        <v>2458</v>
      </c>
      <c r="T41" s="230" t="s">
        <v>2467</v>
      </c>
      <c r="U41" s="167">
        <v>200000000</v>
      </c>
      <c r="V41" s="231" t="s">
        <v>2793</v>
      </c>
      <c r="W41" s="231" t="s">
        <v>2794</v>
      </c>
      <c r="X41" s="390"/>
      <c r="Y41" s="231" t="s">
        <v>2373</v>
      </c>
      <c r="Z41" s="231" t="s">
        <v>2374</v>
      </c>
      <c r="AA41" s="167">
        <v>200000000</v>
      </c>
      <c r="AB41" s="166" t="s">
        <v>2805</v>
      </c>
      <c r="AC41" s="166" t="s">
        <v>2796</v>
      </c>
    </row>
    <row r="42" spans="1:29" s="62" customFormat="1" ht="45.75" customHeight="1" x14ac:dyDescent="0.2">
      <c r="A42" s="3348"/>
      <c r="B42" s="230"/>
      <c r="C42" s="166"/>
      <c r="D42" s="3351"/>
      <c r="E42" s="230"/>
      <c r="F42" s="389"/>
      <c r="G42" s="389"/>
      <c r="H42" s="1709"/>
      <c r="I42" s="389"/>
      <c r="J42" s="166"/>
      <c r="K42" s="1083"/>
      <c r="L42" s="166"/>
      <c r="M42" s="166"/>
      <c r="N42" s="166"/>
      <c r="O42" s="166"/>
      <c r="P42" s="166"/>
      <c r="Q42" s="230"/>
      <c r="R42" s="230"/>
      <c r="S42" s="2303"/>
      <c r="T42" s="230"/>
      <c r="U42" s="167"/>
      <c r="V42" s="2303"/>
      <c r="W42" s="230"/>
      <c r="X42" s="390"/>
      <c r="Y42" s="230"/>
      <c r="Z42" s="230"/>
      <c r="AA42" s="167"/>
      <c r="AB42" s="166"/>
      <c r="AC42" s="166"/>
    </row>
    <row r="43" spans="1:29" s="62" customFormat="1" x14ac:dyDescent="0.2">
      <c r="A43" s="1966"/>
      <c r="B43" s="236"/>
      <c r="C43" s="156"/>
      <c r="D43" s="488"/>
      <c r="E43" s="236"/>
      <c r="F43" s="156"/>
      <c r="G43" s="169"/>
      <c r="H43" s="2304"/>
      <c r="I43" s="169"/>
      <c r="J43" s="156"/>
      <c r="K43" s="1021"/>
      <c r="L43" s="156"/>
      <c r="M43" s="156"/>
      <c r="N43" s="156"/>
      <c r="O43" s="156"/>
      <c r="P43" s="156"/>
      <c r="Q43" s="236"/>
      <c r="R43" s="236"/>
      <c r="S43" s="2157"/>
      <c r="T43" s="236"/>
      <c r="U43" s="158"/>
      <c r="V43" s="2157"/>
      <c r="W43" s="236"/>
      <c r="X43" s="156"/>
      <c r="Y43" s="2157"/>
      <c r="Z43" s="2157"/>
      <c r="AA43" s="158"/>
      <c r="AB43" s="156"/>
      <c r="AC43" s="156"/>
    </row>
    <row r="44" spans="1:29" s="62" customFormat="1" x14ac:dyDescent="0.2">
      <c r="A44" s="3348" t="s">
        <v>4157</v>
      </c>
      <c r="B44" s="230" t="s">
        <v>777</v>
      </c>
      <c r="C44" s="231" t="s">
        <v>2360</v>
      </c>
      <c r="D44" s="3349">
        <v>300000000</v>
      </c>
      <c r="E44" s="230" t="s">
        <v>576</v>
      </c>
      <c r="F44" s="231" t="s">
        <v>2784</v>
      </c>
      <c r="G44" s="231" t="s">
        <v>2785</v>
      </c>
      <c r="H44" s="440" t="s">
        <v>179</v>
      </c>
      <c r="I44" s="440" t="s">
        <v>179</v>
      </c>
      <c r="J44" s="440" t="s">
        <v>179</v>
      </c>
      <c r="K44" s="440" t="s">
        <v>179</v>
      </c>
      <c r="L44" s="231" t="s">
        <v>2786</v>
      </c>
      <c r="M44" s="231" t="s">
        <v>2787</v>
      </c>
      <c r="N44" s="231" t="s">
        <v>2788</v>
      </c>
      <c r="O44" s="231" t="s">
        <v>2789</v>
      </c>
      <c r="P44" s="231" t="s">
        <v>2790</v>
      </c>
      <c r="Q44" s="231" t="s">
        <v>2791</v>
      </c>
      <c r="R44" s="231" t="s">
        <v>2792</v>
      </c>
      <c r="S44" s="231" t="s">
        <v>2458</v>
      </c>
      <c r="T44" s="230" t="s">
        <v>2467</v>
      </c>
      <c r="U44" s="167">
        <v>300000000</v>
      </c>
      <c r="V44" s="231" t="s">
        <v>2793</v>
      </c>
      <c r="W44" s="231" t="s">
        <v>2794</v>
      </c>
      <c r="X44" s="390"/>
      <c r="Y44" s="231" t="s">
        <v>2373</v>
      </c>
      <c r="Z44" s="231" t="s">
        <v>2374</v>
      </c>
      <c r="AA44" s="167">
        <v>300000000</v>
      </c>
      <c r="AB44" s="166" t="s">
        <v>2805</v>
      </c>
      <c r="AC44" s="166" t="s">
        <v>2796</v>
      </c>
    </row>
    <row r="45" spans="1:29" s="62" customFormat="1" ht="48.75" customHeight="1" x14ac:dyDescent="0.2">
      <c r="A45" s="3348"/>
      <c r="B45" s="230"/>
      <c r="C45" s="166"/>
      <c r="D45" s="3351"/>
      <c r="E45" s="230"/>
      <c r="F45" s="166"/>
      <c r="G45" s="389"/>
      <c r="H45" s="1709"/>
      <c r="I45" s="389"/>
      <c r="J45" s="166"/>
      <c r="K45" s="1083"/>
      <c r="L45" s="166"/>
      <c r="M45" s="166"/>
      <c r="N45" s="166"/>
      <c r="O45" s="166"/>
      <c r="P45" s="166"/>
      <c r="Q45" s="230"/>
      <c r="R45" s="230"/>
      <c r="S45" s="2303"/>
      <c r="T45" s="230"/>
      <c r="U45" s="167"/>
      <c r="V45" s="2303"/>
      <c r="W45" s="230"/>
      <c r="X45" s="390"/>
      <c r="Y45" s="231"/>
      <c r="Z45" s="231"/>
      <c r="AA45" s="167"/>
      <c r="AB45" s="166"/>
      <c r="AC45" s="166"/>
    </row>
    <row r="46" spans="1:29" s="62" customFormat="1" x14ac:dyDescent="0.2">
      <c r="A46" s="1966"/>
      <c r="B46" s="236"/>
      <c r="C46" s="156"/>
      <c r="D46" s="488"/>
      <c r="E46" s="236"/>
      <c r="F46" s="156"/>
      <c r="G46" s="156"/>
      <c r="H46" s="236"/>
      <c r="I46" s="156"/>
      <c r="J46" s="156"/>
      <c r="K46" s="2304"/>
      <c r="L46" s="156"/>
      <c r="M46" s="156"/>
      <c r="N46" s="156"/>
      <c r="O46" s="156"/>
      <c r="P46" s="156"/>
      <c r="Q46" s="236"/>
      <c r="R46" s="236"/>
      <c r="S46" s="2157"/>
      <c r="T46" s="236"/>
      <c r="U46" s="158"/>
      <c r="V46" s="236"/>
      <c r="W46" s="236"/>
      <c r="X46" s="156"/>
      <c r="Y46" s="236"/>
      <c r="Z46" s="236"/>
      <c r="AA46" s="158"/>
      <c r="AB46" s="156"/>
      <c r="AC46" s="156"/>
    </row>
    <row r="47" spans="1:29" s="62" customFormat="1" x14ac:dyDescent="0.2">
      <c r="A47" s="3348" t="s">
        <v>4158</v>
      </c>
      <c r="B47" s="230" t="s">
        <v>777</v>
      </c>
      <c r="C47" s="231" t="s">
        <v>2360</v>
      </c>
      <c r="D47" s="3349">
        <v>100000000</v>
      </c>
      <c r="E47" s="230" t="s">
        <v>576</v>
      </c>
      <c r="F47" s="231" t="s">
        <v>2784</v>
      </c>
      <c r="G47" s="231" t="s">
        <v>2785</v>
      </c>
      <c r="H47" s="440" t="s">
        <v>179</v>
      </c>
      <c r="I47" s="440" t="s">
        <v>179</v>
      </c>
      <c r="J47" s="440" t="s">
        <v>179</v>
      </c>
      <c r="K47" s="440" t="s">
        <v>179</v>
      </c>
      <c r="L47" s="231" t="s">
        <v>2786</v>
      </c>
      <c r="M47" s="231" t="s">
        <v>2787</v>
      </c>
      <c r="N47" s="231" t="s">
        <v>2788</v>
      </c>
      <c r="O47" s="231" t="s">
        <v>2789</v>
      </c>
      <c r="P47" s="231" t="s">
        <v>2790</v>
      </c>
      <c r="Q47" s="231" t="s">
        <v>2791</v>
      </c>
      <c r="R47" s="231" t="s">
        <v>2792</v>
      </c>
      <c r="S47" s="231" t="s">
        <v>2458</v>
      </c>
      <c r="T47" s="230" t="s">
        <v>2467</v>
      </c>
      <c r="U47" s="167">
        <v>100000000</v>
      </c>
      <c r="V47" s="231" t="s">
        <v>2793</v>
      </c>
      <c r="W47" s="231" t="s">
        <v>2794</v>
      </c>
      <c r="X47" s="390"/>
      <c r="Y47" s="231" t="s">
        <v>2373</v>
      </c>
      <c r="Z47" s="231" t="s">
        <v>2374</v>
      </c>
      <c r="AA47" s="167">
        <v>100000000</v>
      </c>
      <c r="AB47" s="166" t="s">
        <v>2805</v>
      </c>
      <c r="AC47" s="166" t="s">
        <v>2796</v>
      </c>
    </row>
    <row r="48" spans="1:29" s="62" customFormat="1" ht="33.75" customHeight="1" x14ac:dyDescent="0.2">
      <c r="A48" s="3348"/>
      <c r="B48" s="230"/>
      <c r="C48" s="166"/>
      <c r="D48" s="3351"/>
      <c r="E48" s="2305"/>
      <c r="F48" s="166"/>
      <c r="G48" s="389"/>
      <c r="H48" s="1709"/>
      <c r="I48" s="389"/>
      <c r="J48" s="166"/>
      <c r="K48" s="1083"/>
      <c r="L48" s="166"/>
      <c r="M48" s="166"/>
      <c r="N48" s="166"/>
      <c r="O48" s="166"/>
      <c r="P48" s="166"/>
      <c r="Q48" s="230"/>
      <c r="R48" s="230"/>
      <c r="S48" s="2305"/>
      <c r="T48" s="508"/>
      <c r="U48" s="167"/>
      <c r="V48" s="2303"/>
      <c r="W48" s="230"/>
      <c r="X48" s="410"/>
      <c r="Y48" s="230"/>
      <c r="Z48" s="230"/>
      <c r="AA48" s="167"/>
      <c r="AB48" s="166"/>
      <c r="AC48" s="166"/>
    </row>
    <row r="49" spans="1:29" s="62" customFormat="1" x14ac:dyDescent="0.2">
      <c r="A49" s="1966"/>
      <c r="B49" s="236"/>
      <c r="C49" s="156"/>
      <c r="D49" s="2306"/>
      <c r="E49" s="236"/>
      <c r="F49" s="156"/>
      <c r="G49" s="156"/>
      <c r="H49" s="236"/>
      <c r="I49" s="156"/>
      <c r="J49" s="156"/>
      <c r="K49" s="2304"/>
      <c r="L49" s="156"/>
      <c r="M49" s="156"/>
      <c r="N49" s="156"/>
      <c r="O49" s="156"/>
      <c r="P49" s="156"/>
      <c r="Q49" s="236"/>
      <c r="R49" s="236"/>
      <c r="S49" s="236"/>
      <c r="T49" s="236"/>
      <c r="U49" s="158"/>
      <c r="V49" s="236"/>
      <c r="W49" s="236"/>
      <c r="X49" s="172"/>
      <c r="Y49" s="236"/>
      <c r="Z49" s="236"/>
      <c r="AA49" s="158"/>
      <c r="AB49" s="156"/>
      <c r="AC49" s="156"/>
    </row>
    <row r="50" spans="1:29" s="62" customFormat="1" x14ac:dyDescent="0.2">
      <c r="A50" s="3348" t="s">
        <v>2806</v>
      </c>
      <c r="B50" s="230" t="s">
        <v>777</v>
      </c>
      <c r="C50" s="231" t="s">
        <v>2360</v>
      </c>
      <c r="D50" s="3349">
        <v>40000000</v>
      </c>
      <c r="E50" s="230" t="s">
        <v>124</v>
      </c>
      <c r="F50" s="231" t="s">
        <v>2784</v>
      </c>
      <c r="G50" s="231" t="s">
        <v>2785</v>
      </c>
      <c r="H50" s="440" t="s">
        <v>179</v>
      </c>
      <c r="I50" s="440" t="s">
        <v>179</v>
      </c>
      <c r="J50" s="440" t="s">
        <v>179</v>
      </c>
      <c r="K50" s="440" t="s">
        <v>179</v>
      </c>
      <c r="L50" s="231" t="s">
        <v>2786</v>
      </c>
      <c r="M50" s="231" t="s">
        <v>2787</v>
      </c>
      <c r="N50" s="231" t="s">
        <v>2788</v>
      </c>
      <c r="O50" s="231" t="s">
        <v>2789</v>
      </c>
      <c r="P50" s="231" t="s">
        <v>2790</v>
      </c>
      <c r="Q50" s="231" t="s">
        <v>2791</v>
      </c>
      <c r="R50" s="231" t="s">
        <v>2792</v>
      </c>
      <c r="S50" s="231" t="s">
        <v>179</v>
      </c>
      <c r="T50" s="230" t="s">
        <v>179</v>
      </c>
      <c r="U50" s="167">
        <v>13000000</v>
      </c>
      <c r="V50" s="231" t="s">
        <v>2793</v>
      </c>
      <c r="W50" s="231" t="s">
        <v>2794</v>
      </c>
      <c r="X50" s="390"/>
      <c r="Y50" s="231" t="s">
        <v>2373</v>
      </c>
      <c r="Z50" s="231" t="s">
        <v>2374</v>
      </c>
      <c r="AA50" s="167">
        <v>13000000</v>
      </c>
      <c r="AB50" s="166" t="s">
        <v>2807</v>
      </c>
      <c r="AC50" s="166" t="s">
        <v>2796</v>
      </c>
    </row>
    <row r="51" spans="1:29" s="62" customFormat="1" ht="45.75" customHeight="1" x14ac:dyDescent="0.2">
      <c r="A51" s="3348"/>
      <c r="B51" s="230"/>
      <c r="C51" s="166"/>
      <c r="D51" s="3350"/>
      <c r="E51" s="230"/>
      <c r="F51" s="389"/>
      <c r="G51" s="389"/>
      <c r="H51" s="1709"/>
      <c r="I51" s="389"/>
      <c r="J51" s="166"/>
      <c r="K51" s="1083"/>
      <c r="L51" s="166"/>
      <c r="M51" s="166"/>
      <c r="N51" s="166"/>
      <c r="O51" s="166"/>
      <c r="P51" s="166"/>
      <c r="Q51" s="230"/>
      <c r="R51" s="230"/>
      <c r="S51" s="2303"/>
      <c r="T51" s="230"/>
      <c r="U51" s="167"/>
      <c r="V51" s="2303"/>
      <c r="W51" s="230"/>
      <c r="X51" s="390"/>
      <c r="Y51" s="230"/>
      <c r="Z51" s="230"/>
      <c r="AA51" s="167"/>
      <c r="AB51" s="166"/>
      <c r="AC51" s="166"/>
    </row>
    <row r="52" spans="1:29" s="62" customFormat="1" x14ac:dyDescent="0.2">
      <c r="A52" s="1966"/>
      <c r="B52" s="236"/>
      <c r="C52" s="156"/>
      <c r="D52" s="3350"/>
      <c r="E52" s="236"/>
      <c r="F52" s="156"/>
      <c r="G52" s="169"/>
      <c r="H52" s="2304"/>
      <c r="I52" s="169"/>
      <c r="J52" s="156"/>
      <c r="K52" s="1021"/>
      <c r="L52" s="156"/>
      <c r="M52" s="156"/>
      <c r="N52" s="156"/>
      <c r="O52" s="156"/>
      <c r="P52" s="156"/>
      <c r="Q52" s="236"/>
      <c r="R52" s="236"/>
      <c r="S52" s="2157"/>
      <c r="T52" s="236"/>
      <c r="U52" s="167"/>
      <c r="V52" s="2157"/>
      <c r="W52" s="236"/>
      <c r="X52" s="156"/>
      <c r="Y52" s="2157"/>
      <c r="Z52" s="2157"/>
      <c r="AA52" s="167"/>
      <c r="AB52" s="156"/>
      <c r="AC52" s="156"/>
    </row>
    <row r="53" spans="1:29" s="62" customFormat="1" x14ac:dyDescent="0.2">
      <c r="A53" s="3348" t="s">
        <v>2808</v>
      </c>
      <c r="B53" s="230" t="s">
        <v>777</v>
      </c>
      <c r="C53" s="231" t="s">
        <v>2360</v>
      </c>
      <c r="D53" s="3350"/>
      <c r="E53" s="230" t="s">
        <v>124</v>
      </c>
      <c r="F53" s="231" t="s">
        <v>2784</v>
      </c>
      <c r="G53" s="231" t="s">
        <v>2785</v>
      </c>
      <c r="H53" s="440" t="s">
        <v>179</v>
      </c>
      <c r="I53" s="440" t="s">
        <v>179</v>
      </c>
      <c r="J53" s="440" t="s">
        <v>179</v>
      </c>
      <c r="K53" s="440" t="s">
        <v>179</v>
      </c>
      <c r="L53" s="231" t="s">
        <v>2786</v>
      </c>
      <c r="M53" s="231" t="s">
        <v>2787</v>
      </c>
      <c r="N53" s="231" t="s">
        <v>2788</v>
      </c>
      <c r="O53" s="231" t="s">
        <v>2789</v>
      </c>
      <c r="P53" s="231" t="s">
        <v>2790</v>
      </c>
      <c r="Q53" s="231" t="s">
        <v>2791</v>
      </c>
      <c r="R53" s="231" t="s">
        <v>2792</v>
      </c>
      <c r="S53" s="231" t="s">
        <v>179</v>
      </c>
      <c r="T53" s="230" t="s">
        <v>179</v>
      </c>
      <c r="U53" s="167">
        <v>13000000</v>
      </c>
      <c r="V53" s="231" t="s">
        <v>2793</v>
      </c>
      <c r="W53" s="231" t="s">
        <v>2794</v>
      </c>
      <c r="X53" s="390"/>
      <c r="Y53" s="231" t="s">
        <v>2373</v>
      </c>
      <c r="Z53" s="231" t="s">
        <v>2374</v>
      </c>
      <c r="AA53" s="167">
        <v>13000000</v>
      </c>
      <c r="AB53" s="166" t="s">
        <v>2807</v>
      </c>
      <c r="AC53" s="166" t="s">
        <v>2796</v>
      </c>
    </row>
    <row r="54" spans="1:29" s="62" customFormat="1" ht="40.5" customHeight="1" x14ac:dyDescent="0.2">
      <c r="A54" s="3348"/>
      <c r="B54" s="230"/>
      <c r="C54" s="166"/>
      <c r="D54" s="3350"/>
      <c r="E54" s="230"/>
      <c r="F54" s="166"/>
      <c r="G54" s="389"/>
      <c r="H54" s="1709"/>
      <c r="I54" s="389"/>
      <c r="J54" s="166"/>
      <c r="K54" s="1083"/>
      <c r="L54" s="166"/>
      <c r="M54" s="166"/>
      <c r="N54" s="166"/>
      <c r="O54" s="166"/>
      <c r="P54" s="166"/>
      <c r="Q54" s="230"/>
      <c r="R54" s="230"/>
      <c r="S54" s="2303"/>
      <c r="T54" s="230"/>
      <c r="U54" s="167"/>
      <c r="V54" s="2303"/>
      <c r="W54" s="230"/>
      <c r="X54" s="390"/>
      <c r="Y54" s="231"/>
      <c r="Z54" s="231"/>
      <c r="AA54" s="167"/>
      <c r="AB54" s="166"/>
      <c r="AC54" s="166"/>
    </row>
    <row r="55" spans="1:29" s="62" customFormat="1" x14ac:dyDescent="0.2">
      <c r="A55" s="1966"/>
      <c r="B55" s="236"/>
      <c r="C55" s="156"/>
      <c r="D55" s="3350"/>
      <c r="E55" s="236"/>
      <c r="F55" s="156"/>
      <c r="G55" s="156"/>
      <c r="H55" s="236"/>
      <c r="I55" s="156"/>
      <c r="J55" s="156"/>
      <c r="K55" s="2304"/>
      <c r="L55" s="156"/>
      <c r="M55" s="156"/>
      <c r="N55" s="156"/>
      <c r="O55" s="156"/>
      <c r="P55" s="156"/>
      <c r="Q55" s="236"/>
      <c r="R55" s="236"/>
      <c r="S55" s="2157"/>
      <c r="T55" s="236"/>
      <c r="U55" s="167"/>
      <c r="V55" s="2157"/>
      <c r="W55" s="236"/>
      <c r="X55" s="156"/>
      <c r="Y55" s="236"/>
      <c r="Z55" s="236"/>
      <c r="AA55" s="167"/>
      <c r="AB55" s="156"/>
      <c r="AC55" s="156"/>
    </row>
    <row r="56" spans="1:29" s="62" customFormat="1" x14ac:dyDescent="0.2">
      <c r="A56" s="3348" t="s">
        <v>2809</v>
      </c>
      <c r="B56" s="230" t="s">
        <v>777</v>
      </c>
      <c r="C56" s="231" t="s">
        <v>2360</v>
      </c>
      <c r="D56" s="3350"/>
      <c r="E56" s="230" t="s">
        <v>124</v>
      </c>
      <c r="F56" s="231" t="s">
        <v>2784</v>
      </c>
      <c r="G56" s="231" t="s">
        <v>2785</v>
      </c>
      <c r="H56" s="440" t="s">
        <v>179</v>
      </c>
      <c r="I56" s="440" t="s">
        <v>179</v>
      </c>
      <c r="J56" s="440" t="s">
        <v>179</v>
      </c>
      <c r="K56" s="440" t="s">
        <v>179</v>
      </c>
      <c r="L56" s="231" t="s">
        <v>2786</v>
      </c>
      <c r="M56" s="231" t="s">
        <v>2787</v>
      </c>
      <c r="N56" s="231" t="s">
        <v>2788</v>
      </c>
      <c r="O56" s="231" t="s">
        <v>2789</v>
      </c>
      <c r="P56" s="231" t="s">
        <v>2790</v>
      </c>
      <c r="Q56" s="231" t="s">
        <v>2791</v>
      </c>
      <c r="R56" s="231" t="s">
        <v>2792</v>
      </c>
      <c r="S56" s="231" t="s">
        <v>179</v>
      </c>
      <c r="T56" s="230" t="s">
        <v>179</v>
      </c>
      <c r="U56" s="167">
        <v>12000000</v>
      </c>
      <c r="V56" s="231" t="s">
        <v>2793</v>
      </c>
      <c r="W56" s="231" t="s">
        <v>2794</v>
      </c>
      <c r="X56" s="390"/>
      <c r="Y56" s="231" t="s">
        <v>2373</v>
      </c>
      <c r="Z56" s="231" t="s">
        <v>2374</v>
      </c>
      <c r="AA56" s="167">
        <v>12000000</v>
      </c>
      <c r="AB56" s="166" t="s">
        <v>2807</v>
      </c>
      <c r="AC56" s="166" t="s">
        <v>2796</v>
      </c>
    </row>
    <row r="57" spans="1:29" s="62" customFormat="1" ht="27.75" customHeight="1" x14ac:dyDescent="0.2">
      <c r="A57" s="3348"/>
      <c r="B57" s="230"/>
      <c r="C57" s="166"/>
      <c r="D57" s="3351"/>
      <c r="E57" s="230"/>
      <c r="F57" s="166"/>
      <c r="G57" s="389"/>
      <c r="H57" s="1709"/>
      <c r="I57" s="389"/>
      <c r="J57" s="166"/>
      <c r="K57" s="1083"/>
      <c r="L57" s="166"/>
      <c r="M57" s="166"/>
      <c r="N57" s="166"/>
      <c r="O57" s="166"/>
      <c r="P57" s="166"/>
      <c r="Q57" s="230"/>
      <c r="R57" s="230"/>
      <c r="S57" s="2303"/>
      <c r="T57" s="230"/>
      <c r="U57" s="167"/>
      <c r="V57" s="2303"/>
      <c r="W57" s="230"/>
      <c r="X57" s="390"/>
      <c r="Y57" s="230"/>
      <c r="Z57" s="230"/>
      <c r="AA57" s="167"/>
      <c r="AB57" s="166"/>
      <c r="AC57" s="166"/>
    </row>
    <row r="58" spans="1:29" s="62" customFormat="1" x14ac:dyDescent="0.2">
      <c r="A58" s="1966"/>
      <c r="B58" s="236"/>
      <c r="C58" s="156"/>
      <c r="D58" s="488"/>
      <c r="E58" s="236"/>
      <c r="F58" s="156"/>
      <c r="G58" s="156"/>
      <c r="H58" s="236"/>
      <c r="I58" s="156"/>
      <c r="J58" s="156"/>
      <c r="K58" s="2304"/>
      <c r="L58" s="156"/>
      <c r="M58" s="156"/>
      <c r="N58" s="156"/>
      <c r="O58" s="156"/>
      <c r="P58" s="156"/>
      <c r="Q58" s="236"/>
      <c r="R58" s="236"/>
      <c r="S58" s="2157"/>
      <c r="T58" s="236"/>
      <c r="U58" s="158"/>
      <c r="V58" s="236"/>
      <c r="W58" s="236"/>
      <c r="X58" s="156"/>
      <c r="Y58" s="236"/>
      <c r="Z58" s="236"/>
      <c r="AA58" s="158"/>
      <c r="AB58" s="156"/>
      <c r="AC58" s="156"/>
    </row>
    <row r="59" spans="1:29" s="62" customFormat="1" x14ac:dyDescent="0.2">
      <c r="A59" s="3348" t="s">
        <v>2810</v>
      </c>
      <c r="B59" s="230" t="s">
        <v>777</v>
      </c>
      <c r="C59" s="231" t="s">
        <v>2360</v>
      </c>
      <c r="D59" s="3349">
        <v>40000000</v>
      </c>
      <c r="E59" s="230" t="s">
        <v>124</v>
      </c>
      <c r="F59" s="231" t="s">
        <v>2784</v>
      </c>
      <c r="G59" s="231" t="s">
        <v>2785</v>
      </c>
      <c r="H59" s="440" t="s">
        <v>179</v>
      </c>
      <c r="I59" s="440" t="s">
        <v>179</v>
      </c>
      <c r="J59" s="440" t="s">
        <v>179</v>
      </c>
      <c r="K59" s="440" t="s">
        <v>179</v>
      </c>
      <c r="L59" s="231" t="s">
        <v>2786</v>
      </c>
      <c r="M59" s="231" t="s">
        <v>2787</v>
      </c>
      <c r="N59" s="231" t="s">
        <v>2788</v>
      </c>
      <c r="O59" s="231" t="s">
        <v>2789</v>
      </c>
      <c r="P59" s="231" t="s">
        <v>2790</v>
      </c>
      <c r="Q59" s="231" t="s">
        <v>2791</v>
      </c>
      <c r="R59" s="231" t="s">
        <v>2792</v>
      </c>
      <c r="S59" s="231" t="s">
        <v>179</v>
      </c>
      <c r="T59" s="230" t="s">
        <v>179</v>
      </c>
      <c r="U59" s="167">
        <v>20000000</v>
      </c>
      <c r="V59" s="231" t="s">
        <v>2793</v>
      </c>
      <c r="W59" s="231" t="s">
        <v>2794</v>
      </c>
      <c r="X59" s="390"/>
      <c r="Y59" s="231" t="s">
        <v>2373</v>
      </c>
      <c r="Z59" s="231" t="s">
        <v>2374</v>
      </c>
      <c r="AA59" s="167">
        <v>20000000</v>
      </c>
      <c r="AB59" s="166" t="s">
        <v>2801</v>
      </c>
      <c r="AC59" s="166" t="s">
        <v>2796</v>
      </c>
    </row>
    <row r="60" spans="1:29" s="62" customFormat="1" ht="27.75" customHeight="1" x14ac:dyDescent="0.2">
      <c r="A60" s="3348"/>
      <c r="B60" s="230"/>
      <c r="C60" s="166"/>
      <c r="D60" s="3350"/>
      <c r="E60" s="230"/>
      <c r="F60" s="389"/>
      <c r="G60" s="389"/>
      <c r="H60" s="1709"/>
      <c r="I60" s="389"/>
      <c r="J60" s="166"/>
      <c r="K60" s="1083"/>
      <c r="L60" s="166"/>
      <c r="M60" s="166"/>
      <c r="N60" s="166"/>
      <c r="O60" s="166"/>
      <c r="P60" s="166"/>
      <c r="Q60" s="230"/>
      <c r="R60" s="230"/>
      <c r="S60" s="2303"/>
      <c r="T60" s="230"/>
      <c r="U60" s="167"/>
      <c r="V60" s="2303"/>
      <c r="W60" s="230"/>
      <c r="X60" s="390"/>
      <c r="Y60" s="230"/>
      <c r="Z60" s="230"/>
      <c r="AA60" s="167"/>
      <c r="AB60" s="166"/>
      <c r="AC60" s="166"/>
    </row>
    <row r="61" spans="1:29" s="62" customFormat="1" x14ac:dyDescent="0.2">
      <c r="A61" s="1966"/>
      <c r="B61" s="236"/>
      <c r="C61" s="156"/>
      <c r="D61" s="3350"/>
      <c r="E61" s="236"/>
      <c r="F61" s="156"/>
      <c r="G61" s="169"/>
      <c r="H61" s="2304"/>
      <c r="I61" s="169"/>
      <c r="J61" s="156"/>
      <c r="K61" s="1021"/>
      <c r="L61" s="156"/>
      <c r="M61" s="156"/>
      <c r="N61" s="156"/>
      <c r="O61" s="156"/>
      <c r="P61" s="156"/>
      <c r="Q61" s="236"/>
      <c r="R61" s="236"/>
      <c r="S61" s="2157"/>
      <c r="T61" s="236"/>
      <c r="U61" s="167"/>
      <c r="V61" s="236"/>
      <c r="W61" s="236"/>
      <c r="X61" s="156"/>
      <c r="Y61" s="2157"/>
      <c r="Z61" s="2157"/>
      <c r="AA61" s="167"/>
      <c r="AB61" s="156"/>
      <c r="AC61" s="156"/>
    </row>
    <row r="62" spans="1:29" s="62" customFormat="1" x14ac:dyDescent="0.2">
      <c r="A62" s="3348" t="s">
        <v>2811</v>
      </c>
      <c r="B62" s="230" t="s">
        <v>777</v>
      </c>
      <c r="C62" s="231" t="s">
        <v>2360</v>
      </c>
      <c r="D62" s="3350"/>
      <c r="E62" s="230" t="s">
        <v>124</v>
      </c>
      <c r="F62" s="231" t="s">
        <v>2784</v>
      </c>
      <c r="G62" s="231" t="s">
        <v>2785</v>
      </c>
      <c r="H62" s="440" t="s">
        <v>179</v>
      </c>
      <c r="I62" s="440" t="s">
        <v>179</v>
      </c>
      <c r="J62" s="440" t="s">
        <v>179</v>
      </c>
      <c r="K62" s="440" t="s">
        <v>179</v>
      </c>
      <c r="L62" s="231" t="s">
        <v>2786</v>
      </c>
      <c r="M62" s="231" t="s">
        <v>2787</v>
      </c>
      <c r="N62" s="231" t="s">
        <v>2788</v>
      </c>
      <c r="O62" s="231" t="s">
        <v>2789</v>
      </c>
      <c r="P62" s="231" t="s">
        <v>2790</v>
      </c>
      <c r="Q62" s="231" t="s">
        <v>2791</v>
      </c>
      <c r="R62" s="231" t="s">
        <v>2792</v>
      </c>
      <c r="S62" s="231" t="s">
        <v>179</v>
      </c>
      <c r="T62" s="230" t="s">
        <v>179</v>
      </c>
      <c r="U62" s="167">
        <v>20000000</v>
      </c>
      <c r="V62" s="231" t="s">
        <v>2793</v>
      </c>
      <c r="W62" s="231" t="s">
        <v>2794</v>
      </c>
      <c r="X62" s="390"/>
      <c r="Y62" s="231" t="s">
        <v>2373</v>
      </c>
      <c r="Z62" s="231" t="s">
        <v>2374</v>
      </c>
      <c r="AA62" s="167">
        <v>20000000</v>
      </c>
      <c r="AB62" s="166" t="s">
        <v>2801</v>
      </c>
      <c r="AC62" s="166" t="s">
        <v>2796</v>
      </c>
    </row>
    <row r="63" spans="1:29" s="62" customFormat="1" ht="27.75" customHeight="1" x14ac:dyDescent="0.2">
      <c r="A63" s="3348"/>
      <c r="B63" s="230"/>
      <c r="C63" s="166"/>
      <c r="D63" s="3351"/>
      <c r="E63" s="230"/>
      <c r="F63" s="166"/>
      <c r="G63" s="389"/>
      <c r="H63" s="1709"/>
      <c r="I63" s="389"/>
      <c r="J63" s="166"/>
      <c r="K63" s="1083"/>
      <c r="L63" s="166"/>
      <c r="M63" s="166"/>
      <c r="N63" s="166"/>
      <c r="O63" s="166"/>
      <c r="P63" s="166"/>
      <c r="Q63" s="230"/>
      <c r="R63" s="230"/>
      <c r="S63" s="2303"/>
      <c r="T63" s="230"/>
      <c r="U63" s="167"/>
      <c r="V63" s="2303"/>
      <c r="W63" s="230"/>
      <c r="X63" s="390"/>
      <c r="Y63" s="231"/>
      <c r="Z63" s="231"/>
      <c r="AA63" s="167"/>
      <c r="AB63" s="166"/>
      <c r="AC63" s="166"/>
    </row>
    <row r="64" spans="1:29" s="62" customFormat="1" x14ac:dyDescent="0.2">
      <c r="A64" s="1966"/>
      <c r="B64" s="236"/>
      <c r="C64" s="156"/>
      <c r="D64" s="488"/>
      <c r="E64" s="236"/>
      <c r="F64" s="156"/>
      <c r="G64" s="156"/>
      <c r="H64" s="236"/>
      <c r="I64" s="156"/>
      <c r="J64" s="156"/>
      <c r="K64" s="2304"/>
      <c r="L64" s="156"/>
      <c r="M64" s="156"/>
      <c r="N64" s="156"/>
      <c r="O64" s="156"/>
      <c r="P64" s="156"/>
      <c r="Q64" s="236"/>
      <c r="R64" s="236"/>
      <c r="S64" s="2157"/>
      <c r="T64" s="236"/>
      <c r="U64" s="158"/>
      <c r="V64" s="2157"/>
      <c r="W64" s="236"/>
      <c r="X64" s="156"/>
      <c r="Y64" s="236"/>
      <c r="Z64" s="236"/>
      <c r="AA64" s="158"/>
      <c r="AB64" s="156"/>
      <c r="AC64" s="156"/>
    </row>
    <row r="65" spans="1:29" s="62" customFormat="1" x14ac:dyDescent="0.2">
      <c r="A65" s="3348" t="s">
        <v>2812</v>
      </c>
      <c r="B65" s="230" t="s">
        <v>777</v>
      </c>
      <c r="C65" s="231" t="s">
        <v>2360</v>
      </c>
      <c r="D65" s="3349">
        <v>40000000</v>
      </c>
      <c r="E65" s="230" t="s">
        <v>124</v>
      </c>
      <c r="F65" s="231" t="s">
        <v>2784</v>
      </c>
      <c r="G65" s="231" t="s">
        <v>2785</v>
      </c>
      <c r="H65" s="440" t="s">
        <v>179</v>
      </c>
      <c r="I65" s="440" t="s">
        <v>179</v>
      </c>
      <c r="J65" s="440" t="s">
        <v>179</v>
      </c>
      <c r="K65" s="440" t="s">
        <v>179</v>
      </c>
      <c r="L65" s="231" t="s">
        <v>2786</v>
      </c>
      <c r="M65" s="231" t="s">
        <v>2787</v>
      </c>
      <c r="N65" s="231" t="s">
        <v>2788</v>
      </c>
      <c r="O65" s="231" t="s">
        <v>2789</v>
      </c>
      <c r="P65" s="231" t="s">
        <v>2790</v>
      </c>
      <c r="Q65" s="231" t="s">
        <v>2791</v>
      </c>
      <c r="R65" s="231" t="s">
        <v>2792</v>
      </c>
      <c r="S65" s="231" t="s">
        <v>179</v>
      </c>
      <c r="T65" s="230" t="s">
        <v>179</v>
      </c>
      <c r="U65" s="167">
        <v>20000000</v>
      </c>
      <c r="V65" s="231" t="s">
        <v>2793</v>
      </c>
      <c r="W65" s="231" t="s">
        <v>2794</v>
      </c>
      <c r="X65" s="390"/>
      <c r="Y65" s="231" t="s">
        <v>2373</v>
      </c>
      <c r="Z65" s="231" t="s">
        <v>2374</v>
      </c>
      <c r="AA65" s="167">
        <v>20000000</v>
      </c>
      <c r="AB65" s="166" t="s">
        <v>2804</v>
      </c>
      <c r="AC65" s="166" t="s">
        <v>2796</v>
      </c>
    </row>
    <row r="66" spans="1:29" s="62" customFormat="1" ht="30" customHeight="1" x14ac:dyDescent="0.2">
      <c r="A66" s="3348"/>
      <c r="B66" s="230"/>
      <c r="C66" s="166"/>
      <c r="D66" s="3350"/>
      <c r="E66" s="230"/>
      <c r="F66" s="166"/>
      <c r="G66" s="389"/>
      <c r="H66" s="1709"/>
      <c r="I66" s="389"/>
      <c r="J66" s="166"/>
      <c r="K66" s="1083"/>
      <c r="L66" s="166"/>
      <c r="M66" s="166"/>
      <c r="N66" s="166"/>
      <c r="O66" s="166"/>
      <c r="P66" s="166"/>
      <c r="Q66" s="230"/>
      <c r="R66" s="230"/>
      <c r="S66" s="2303"/>
      <c r="T66" s="230"/>
      <c r="U66" s="167"/>
      <c r="V66" s="2303"/>
      <c r="W66" s="230"/>
      <c r="X66" s="390"/>
      <c r="Y66" s="230"/>
      <c r="Z66" s="230"/>
      <c r="AA66" s="167"/>
      <c r="AB66" s="166"/>
      <c r="AC66" s="166"/>
    </row>
    <row r="67" spans="1:29" s="62" customFormat="1" x14ac:dyDescent="0.2">
      <c r="A67" s="1966"/>
      <c r="B67" s="236"/>
      <c r="C67" s="156"/>
      <c r="D67" s="3350"/>
      <c r="E67" s="236"/>
      <c r="F67" s="156"/>
      <c r="G67" s="156"/>
      <c r="H67" s="236"/>
      <c r="I67" s="156"/>
      <c r="J67" s="156"/>
      <c r="K67" s="2304"/>
      <c r="L67" s="156"/>
      <c r="M67" s="156"/>
      <c r="N67" s="156"/>
      <c r="O67" s="156"/>
      <c r="P67" s="156"/>
      <c r="Q67" s="236"/>
      <c r="R67" s="236"/>
      <c r="S67" s="2157"/>
      <c r="T67" s="236"/>
      <c r="U67" s="167"/>
      <c r="V67" s="2157"/>
      <c r="W67" s="236"/>
      <c r="X67" s="156"/>
      <c r="Y67" s="236"/>
      <c r="Z67" s="236"/>
      <c r="AA67" s="167"/>
      <c r="AB67" s="156"/>
      <c r="AC67" s="156"/>
    </row>
    <row r="68" spans="1:29" s="62" customFormat="1" x14ac:dyDescent="0.2">
      <c r="A68" s="3348" t="s">
        <v>2813</v>
      </c>
      <c r="B68" s="230" t="s">
        <v>777</v>
      </c>
      <c r="C68" s="231" t="s">
        <v>2360</v>
      </c>
      <c r="D68" s="3350"/>
      <c r="E68" s="230" t="s">
        <v>124</v>
      </c>
      <c r="F68" s="231" t="s">
        <v>2784</v>
      </c>
      <c r="G68" s="231" t="s">
        <v>2785</v>
      </c>
      <c r="H68" s="440" t="s">
        <v>179</v>
      </c>
      <c r="I68" s="440" t="s">
        <v>179</v>
      </c>
      <c r="J68" s="440" t="s">
        <v>179</v>
      </c>
      <c r="K68" s="440" t="s">
        <v>179</v>
      </c>
      <c r="L68" s="231" t="s">
        <v>2786</v>
      </c>
      <c r="M68" s="231" t="s">
        <v>2787</v>
      </c>
      <c r="N68" s="231" t="s">
        <v>2788</v>
      </c>
      <c r="O68" s="231" t="s">
        <v>2789</v>
      </c>
      <c r="P68" s="231" t="s">
        <v>2790</v>
      </c>
      <c r="Q68" s="231" t="s">
        <v>2791</v>
      </c>
      <c r="R68" s="231" t="s">
        <v>2792</v>
      </c>
      <c r="S68" s="231" t="s">
        <v>179</v>
      </c>
      <c r="T68" s="230" t="s">
        <v>179</v>
      </c>
      <c r="U68" s="167">
        <v>20000000</v>
      </c>
      <c r="V68" s="231" t="s">
        <v>2793</v>
      </c>
      <c r="W68" s="231" t="s">
        <v>2794</v>
      </c>
      <c r="X68" s="390"/>
      <c r="Y68" s="231" t="s">
        <v>2373</v>
      </c>
      <c r="Z68" s="231" t="s">
        <v>2374</v>
      </c>
      <c r="AA68" s="167">
        <v>20000000</v>
      </c>
      <c r="AB68" s="166" t="s">
        <v>2814</v>
      </c>
      <c r="AC68" s="166" t="s">
        <v>2796</v>
      </c>
    </row>
    <row r="69" spans="1:29" s="62" customFormat="1" ht="37.5" customHeight="1" x14ac:dyDescent="0.2">
      <c r="A69" s="3348"/>
      <c r="B69" s="230"/>
      <c r="C69" s="166"/>
      <c r="D69" s="3351"/>
      <c r="E69" s="230"/>
      <c r="F69" s="389"/>
      <c r="G69" s="389"/>
      <c r="H69" s="1709"/>
      <c r="I69" s="389"/>
      <c r="J69" s="166"/>
      <c r="K69" s="1083"/>
      <c r="L69" s="166"/>
      <c r="M69" s="166"/>
      <c r="N69" s="166"/>
      <c r="O69" s="166"/>
      <c r="P69" s="166"/>
      <c r="Q69" s="230"/>
      <c r="R69" s="230"/>
      <c r="S69" s="2303"/>
      <c r="T69" s="230"/>
      <c r="U69" s="167"/>
      <c r="V69" s="2303"/>
      <c r="W69" s="230"/>
      <c r="X69" s="390"/>
      <c r="Y69" s="230"/>
      <c r="Z69" s="230"/>
      <c r="AA69" s="167"/>
      <c r="AB69" s="166"/>
      <c r="AC69" s="166"/>
    </row>
    <row r="70" spans="1:29" s="62" customFormat="1" x14ac:dyDescent="0.2">
      <c r="A70" s="1966"/>
      <c r="B70" s="236"/>
      <c r="C70" s="156"/>
      <c r="D70" s="488"/>
      <c r="E70" s="236"/>
      <c r="F70" s="156"/>
      <c r="G70" s="169"/>
      <c r="H70" s="2304"/>
      <c r="I70" s="169"/>
      <c r="J70" s="156"/>
      <c r="K70" s="1021"/>
      <c r="L70" s="156"/>
      <c r="M70" s="156"/>
      <c r="N70" s="156"/>
      <c r="O70" s="156"/>
      <c r="P70" s="156"/>
      <c r="Q70" s="236"/>
      <c r="R70" s="236"/>
      <c r="S70" s="2157"/>
      <c r="T70" s="236"/>
      <c r="U70" s="158"/>
      <c r="V70" s="236"/>
      <c r="W70" s="236"/>
      <c r="X70" s="172"/>
      <c r="Y70" s="2157"/>
      <c r="Z70" s="2157"/>
      <c r="AA70" s="158"/>
      <c r="AB70" s="156"/>
      <c r="AC70" s="156"/>
    </row>
    <row r="71" spans="1:29" s="62" customFormat="1" x14ac:dyDescent="0.2">
      <c r="A71" s="3348" t="s">
        <v>2815</v>
      </c>
      <c r="B71" s="230" t="s">
        <v>777</v>
      </c>
      <c r="C71" s="231" t="s">
        <v>2360</v>
      </c>
      <c r="D71" s="3349">
        <v>40000000</v>
      </c>
      <c r="E71" s="230" t="s">
        <v>124</v>
      </c>
      <c r="F71" s="231" t="s">
        <v>2784</v>
      </c>
      <c r="G71" s="231" t="s">
        <v>2785</v>
      </c>
      <c r="H71" s="440" t="s">
        <v>179</v>
      </c>
      <c r="I71" s="440" t="s">
        <v>179</v>
      </c>
      <c r="J71" s="440" t="s">
        <v>179</v>
      </c>
      <c r="K71" s="440" t="s">
        <v>179</v>
      </c>
      <c r="L71" s="231" t="s">
        <v>2786</v>
      </c>
      <c r="M71" s="231" t="s">
        <v>2787</v>
      </c>
      <c r="N71" s="231" t="s">
        <v>2788</v>
      </c>
      <c r="O71" s="231" t="s">
        <v>2789</v>
      </c>
      <c r="P71" s="231" t="s">
        <v>2790</v>
      </c>
      <c r="Q71" s="231" t="s">
        <v>2791</v>
      </c>
      <c r="R71" s="231" t="s">
        <v>2792</v>
      </c>
      <c r="S71" s="231" t="s">
        <v>179</v>
      </c>
      <c r="T71" s="230" t="s">
        <v>179</v>
      </c>
      <c r="U71" s="167">
        <v>13000000</v>
      </c>
      <c r="V71" s="231" t="s">
        <v>2793</v>
      </c>
      <c r="W71" s="231" t="s">
        <v>2794</v>
      </c>
      <c r="X71" s="390"/>
      <c r="Y71" s="231" t="s">
        <v>2373</v>
      </c>
      <c r="Z71" s="231" t="s">
        <v>2374</v>
      </c>
      <c r="AA71" s="167">
        <v>13000000</v>
      </c>
      <c r="AB71" s="166" t="s">
        <v>2801</v>
      </c>
      <c r="AC71" s="166" t="s">
        <v>2796</v>
      </c>
    </row>
    <row r="72" spans="1:29" s="62" customFormat="1" ht="69" customHeight="1" x14ac:dyDescent="0.2">
      <c r="A72" s="3348"/>
      <c r="B72" s="230"/>
      <c r="C72" s="166"/>
      <c r="D72" s="3350"/>
      <c r="E72" s="230"/>
      <c r="F72" s="166"/>
      <c r="G72" s="389"/>
      <c r="H72" s="1709"/>
      <c r="I72" s="389"/>
      <c r="J72" s="166"/>
      <c r="K72" s="1083"/>
      <c r="L72" s="166"/>
      <c r="M72" s="166"/>
      <c r="N72" s="166"/>
      <c r="O72" s="166"/>
      <c r="P72" s="166"/>
      <c r="Q72" s="230"/>
      <c r="R72" s="230"/>
      <c r="S72" s="2303"/>
      <c r="T72" s="230"/>
      <c r="U72" s="167"/>
      <c r="V72" s="2303"/>
      <c r="W72" s="230"/>
      <c r="X72" s="410"/>
      <c r="Y72" s="231"/>
      <c r="Z72" s="231"/>
      <c r="AA72" s="167"/>
      <c r="AB72" s="166"/>
      <c r="AC72" s="166"/>
    </row>
    <row r="73" spans="1:29" s="62" customFormat="1" x14ac:dyDescent="0.2">
      <c r="A73" s="1966"/>
      <c r="B73" s="236"/>
      <c r="C73" s="156"/>
      <c r="D73" s="3350"/>
      <c r="E73" s="236"/>
      <c r="F73" s="156"/>
      <c r="G73" s="156"/>
      <c r="H73" s="236"/>
      <c r="I73" s="156"/>
      <c r="J73" s="156"/>
      <c r="K73" s="2304"/>
      <c r="L73" s="156"/>
      <c r="M73" s="156"/>
      <c r="N73" s="156"/>
      <c r="O73" s="156"/>
      <c r="P73" s="156"/>
      <c r="Q73" s="236"/>
      <c r="R73" s="236"/>
      <c r="S73" s="2157"/>
      <c r="T73" s="236"/>
      <c r="U73" s="167"/>
      <c r="V73" s="236"/>
      <c r="W73" s="236"/>
      <c r="X73" s="172"/>
      <c r="Y73" s="236"/>
      <c r="Z73" s="236"/>
      <c r="AA73" s="167"/>
      <c r="AB73" s="156"/>
      <c r="AC73" s="156"/>
    </row>
    <row r="74" spans="1:29" s="62" customFormat="1" x14ac:dyDescent="0.2">
      <c r="A74" s="3348" t="s">
        <v>2816</v>
      </c>
      <c r="B74" s="230" t="s">
        <v>777</v>
      </c>
      <c r="C74" s="231" t="s">
        <v>2360</v>
      </c>
      <c r="D74" s="3350"/>
      <c r="E74" s="230" t="s">
        <v>124</v>
      </c>
      <c r="F74" s="231" t="s">
        <v>2784</v>
      </c>
      <c r="G74" s="231" t="s">
        <v>2785</v>
      </c>
      <c r="H74" s="440" t="s">
        <v>179</v>
      </c>
      <c r="I74" s="440" t="s">
        <v>179</v>
      </c>
      <c r="J74" s="440" t="s">
        <v>179</v>
      </c>
      <c r="K74" s="440" t="s">
        <v>179</v>
      </c>
      <c r="L74" s="231" t="s">
        <v>2786</v>
      </c>
      <c r="M74" s="231" t="s">
        <v>2787</v>
      </c>
      <c r="N74" s="231" t="s">
        <v>2788</v>
      </c>
      <c r="O74" s="231" t="s">
        <v>2789</v>
      </c>
      <c r="P74" s="231" t="s">
        <v>2790</v>
      </c>
      <c r="Q74" s="231" t="s">
        <v>2791</v>
      </c>
      <c r="R74" s="231" t="s">
        <v>2792</v>
      </c>
      <c r="S74" s="231" t="s">
        <v>179</v>
      </c>
      <c r="T74" s="230" t="s">
        <v>179</v>
      </c>
      <c r="U74" s="167">
        <v>13000000</v>
      </c>
      <c r="V74" s="231" t="s">
        <v>2793</v>
      </c>
      <c r="W74" s="231" t="s">
        <v>2794</v>
      </c>
      <c r="X74" s="390"/>
      <c r="Y74" s="231" t="s">
        <v>2373</v>
      </c>
      <c r="Z74" s="231" t="s">
        <v>2374</v>
      </c>
      <c r="AA74" s="167">
        <v>13000000</v>
      </c>
      <c r="AB74" s="166" t="s">
        <v>2801</v>
      </c>
      <c r="AC74" s="166" t="s">
        <v>2796</v>
      </c>
    </row>
    <row r="75" spans="1:29" s="62" customFormat="1" x14ac:dyDescent="0.2">
      <c r="A75" s="3348"/>
      <c r="B75" s="230"/>
      <c r="C75" s="166"/>
      <c r="D75" s="3350"/>
      <c r="E75" s="230"/>
      <c r="F75" s="166"/>
      <c r="G75" s="389"/>
      <c r="H75" s="1709"/>
      <c r="I75" s="389"/>
      <c r="J75" s="166"/>
      <c r="K75" s="1083"/>
      <c r="L75" s="166"/>
      <c r="M75" s="166"/>
      <c r="N75" s="166"/>
      <c r="O75" s="166"/>
      <c r="P75" s="166"/>
      <c r="Q75" s="230"/>
      <c r="R75" s="230"/>
      <c r="S75" s="2303"/>
      <c r="T75" s="230"/>
      <c r="U75" s="167"/>
      <c r="V75" s="2303"/>
      <c r="W75" s="230"/>
      <c r="X75" s="390"/>
      <c r="Y75" s="230"/>
      <c r="Z75" s="230"/>
      <c r="AA75" s="167"/>
      <c r="AB75" s="166"/>
      <c r="AC75" s="166"/>
    </row>
    <row r="76" spans="1:29" s="62" customFormat="1" x14ac:dyDescent="0.2">
      <c r="A76" s="1966"/>
      <c r="B76" s="236"/>
      <c r="C76" s="156"/>
      <c r="D76" s="3350"/>
      <c r="E76" s="236"/>
      <c r="F76" s="156"/>
      <c r="G76" s="156"/>
      <c r="H76" s="236"/>
      <c r="I76" s="156"/>
      <c r="J76" s="156"/>
      <c r="K76" s="2304"/>
      <c r="L76" s="156"/>
      <c r="M76" s="156"/>
      <c r="N76" s="156"/>
      <c r="O76" s="156"/>
      <c r="P76" s="156"/>
      <c r="Q76" s="236"/>
      <c r="R76" s="236"/>
      <c r="S76" s="2157"/>
      <c r="T76" s="236"/>
      <c r="U76" s="167"/>
      <c r="V76" s="2157"/>
      <c r="W76" s="236"/>
      <c r="X76" s="156"/>
      <c r="Y76" s="236"/>
      <c r="Z76" s="236"/>
      <c r="AA76" s="167"/>
      <c r="AB76" s="156"/>
      <c r="AC76" s="156"/>
    </row>
    <row r="77" spans="1:29" s="62" customFormat="1" x14ac:dyDescent="0.2">
      <c r="A77" s="3348" t="s">
        <v>2817</v>
      </c>
      <c r="B77" s="230" t="s">
        <v>777</v>
      </c>
      <c r="C77" s="231" t="s">
        <v>2360</v>
      </c>
      <c r="D77" s="3350"/>
      <c r="E77" s="230" t="s">
        <v>124</v>
      </c>
      <c r="F77" s="231" t="s">
        <v>2784</v>
      </c>
      <c r="G77" s="231" t="s">
        <v>2785</v>
      </c>
      <c r="H77" s="440" t="s">
        <v>179</v>
      </c>
      <c r="I77" s="440" t="s">
        <v>179</v>
      </c>
      <c r="J77" s="440" t="s">
        <v>179</v>
      </c>
      <c r="K77" s="440" t="s">
        <v>179</v>
      </c>
      <c r="L77" s="231" t="s">
        <v>2786</v>
      </c>
      <c r="M77" s="231" t="s">
        <v>2787</v>
      </c>
      <c r="N77" s="231" t="s">
        <v>2788</v>
      </c>
      <c r="O77" s="231" t="s">
        <v>2789</v>
      </c>
      <c r="P77" s="231" t="s">
        <v>2790</v>
      </c>
      <c r="Q77" s="231" t="s">
        <v>2791</v>
      </c>
      <c r="R77" s="231" t="s">
        <v>2792</v>
      </c>
      <c r="S77" s="231" t="s">
        <v>179</v>
      </c>
      <c r="T77" s="230" t="s">
        <v>179</v>
      </c>
      <c r="U77" s="167">
        <v>13000000</v>
      </c>
      <c r="V77" s="231" t="s">
        <v>2793</v>
      </c>
      <c r="W77" s="231" t="s">
        <v>2794</v>
      </c>
      <c r="X77" s="390"/>
      <c r="Y77" s="231" t="s">
        <v>2373</v>
      </c>
      <c r="Z77" s="231" t="s">
        <v>2374</v>
      </c>
      <c r="AA77" s="167">
        <v>13000000</v>
      </c>
      <c r="AB77" s="166" t="s">
        <v>2801</v>
      </c>
      <c r="AC77" s="166" t="s">
        <v>2796</v>
      </c>
    </row>
    <row r="78" spans="1:29" s="62" customFormat="1" ht="30" customHeight="1" x14ac:dyDescent="0.2">
      <c r="A78" s="3348"/>
      <c r="B78" s="230"/>
      <c r="C78" s="166"/>
      <c r="D78" s="3351"/>
      <c r="E78" s="230"/>
      <c r="F78" s="389"/>
      <c r="G78" s="389"/>
      <c r="H78" s="1709"/>
      <c r="I78" s="389"/>
      <c r="J78" s="166"/>
      <c r="K78" s="1083"/>
      <c r="L78" s="166"/>
      <c r="M78" s="166"/>
      <c r="N78" s="166"/>
      <c r="O78" s="166"/>
      <c r="P78" s="166"/>
      <c r="Q78" s="230"/>
      <c r="R78" s="230"/>
      <c r="S78" s="2303"/>
      <c r="T78" s="230"/>
      <c r="U78" s="167"/>
      <c r="V78" s="2303"/>
      <c r="W78" s="230"/>
      <c r="X78" s="390"/>
      <c r="Y78" s="230"/>
      <c r="Z78" s="230"/>
      <c r="AA78" s="167"/>
      <c r="AB78" s="166"/>
      <c r="AC78" s="166"/>
    </row>
    <row r="79" spans="1:29" s="62" customFormat="1" x14ac:dyDescent="0.2">
      <c r="A79" s="1966"/>
      <c r="B79" s="236"/>
      <c r="C79" s="156"/>
      <c r="D79" s="488"/>
      <c r="E79" s="236"/>
      <c r="F79" s="156"/>
      <c r="G79" s="169"/>
      <c r="H79" s="2304"/>
      <c r="I79" s="169"/>
      <c r="J79" s="156"/>
      <c r="K79" s="1021"/>
      <c r="L79" s="156"/>
      <c r="M79" s="156"/>
      <c r="N79" s="156"/>
      <c r="O79" s="156"/>
      <c r="P79" s="156"/>
      <c r="Q79" s="236"/>
      <c r="R79" s="236"/>
      <c r="S79" s="2157"/>
      <c r="T79" s="236"/>
      <c r="U79" s="158"/>
      <c r="V79" s="2157"/>
      <c r="W79" s="236"/>
      <c r="X79" s="156"/>
      <c r="Y79" s="2157"/>
      <c r="Z79" s="2157"/>
      <c r="AA79" s="158"/>
      <c r="AB79" s="156"/>
      <c r="AC79" s="156"/>
    </row>
    <row r="80" spans="1:29" s="62" customFormat="1" x14ac:dyDescent="0.2">
      <c r="A80" s="3348" t="s">
        <v>2818</v>
      </c>
      <c r="B80" s="230" t="s">
        <v>777</v>
      </c>
      <c r="C80" s="231" t="s">
        <v>2360</v>
      </c>
      <c r="D80" s="3349">
        <v>40000000</v>
      </c>
      <c r="E80" s="230" t="s">
        <v>124</v>
      </c>
      <c r="F80" s="231" t="s">
        <v>2784</v>
      </c>
      <c r="G80" s="231" t="s">
        <v>2785</v>
      </c>
      <c r="H80" s="440" t="s">
        <v>179</v>
      </c>
      <c r="I80" s="440" t="s">
        <v>179</v>
      </c>
      <c r="J80" s="440" t="s">
        <v>179</v>
      </c>
      <c r="K80" s="440" t="s">
        <v>179</v>
      </c>
      <c r="L80" s="231" t="s">
        <v>2786</v>
      </c>
      <c r="M80" s="231" t="s">
        <v>2787</v>
      </c>
      <c r="N80" s="231" t="s">
        <v>2788</v>
      </c>
      <c r="O80" s="231" t="s">
        <v>2789</v>
      </c>
      <c r="P80" s="231" t="s">
        <v>2790</v>
      </c>
      <c r="Q80" s="231" t="s">
        <v>2791</v>
      </c>
      <c r="R80" s="231" t="s">
        <v>2792</v>
      </c>
      <c r="S80" s="231" t="s">
        <v>179</v>
      </c>
      <c r="T80" s="230" t="s">
        <v>179</v>
      </c>
      <c r="U80" s="167">
        <v>13000000</v>
      </c>
      <c r="V80" s="231" t="s">
        <v>2793</v>
      </c>
      <c r="W80" s="231" t="s">
        <v>2794</v>
      </c>
      <c r="X80" s="390"/>
      <c r="Y80" s="231" t="s">
        <v>2373</v>
      </c>
      <c r="Z80" s="231" t="s">
        <v>2374</v>
      </c>
      <c r="AA80" s="167">
        <v>13000000</v>
      </c>
      <c r="AB80" s="166" t="s">
        <v>2801</v>
      </c>
      <c r="AC80" s="166" t="s">
        <v>2796</v>
      </c>
    </row>
    <row r="81" spans="1:29" s="62" customFormat="1" ht="31.5" customHeight="1" x14ac:dyDescent="0.2">
      <c r="A81" s="3348"/>
      <c r="B81" s="230"/>
      <c r="C81" s="166"/>
      <c r="D81" s="3350"/>
      <c r="E81" s="230"/>
      <c r="F81" s="166"/>
      <c r="G81" s="389"/>
      <c r="H81" s="1709"/>
      <c r="I81" s="389"/>
      <c r="J81" s="166"/>
      <c r="K81" s="1083"/>
      <c r="L81" s="166"/>
      <c r="M81" s="166"/>
      <c r="N81" s="166"/>
      <c r="O81" s="166"/>
      <c r="P81" s="166"/>
      <c r="Q81" s="230"/>
      <c r="R81" s="230"/>
      <c r="S81" s="2303"/>
      <c r="T81" s="230"/>
      <c r="U81" s="167"/>
      <c r="V81" s="2303"/>
      <c r="W81" s="230"/>
      <c r="X81" s="390"/>
      <c r="Y81" s="231"/>
      <c r="Z81" s="231"/>
      <c r="AA81" s="167"/>
      <c r="AB81" s="166"/>
      <c r="AC81" s="166"/>
    </row>
    <row r="82" spans="1:29" s="62" customFormat="1" x14ac:dyDescent="0.2">
      <c r="A82" s="1966"/>
      <c r="B82" s="236"/>
      <c r="C82" s="156"/>
      <c r="D82" s="3350"/>
      <c r="E82" s="236"/>
      <c r="F82" s="156"/>
      <c r="G82" s="156"/>
      <c r="H82" s="236"/>
      <c r="I82" s="156"/>
      <c r="J82" s="156"/>
      <c r="K82" s="2304"/>
      <c r="L82" s="156"/>
      <c r="M82" s="156"/>
      <c r="N82" s="156"/>
      <c r="O82" s="156"/>
      <c r="P82" s="156"/>
      <c r="Q82" s="236"/>
      <c r="R82" s="236"/>
      <c r="S82" s="2157"/>
      <c r="T82" s="236"/>
      <c r="U82" s="167"/>
      <c r="V82" s="236"/>
      <c r="W82" s="236"/>
      <c r="X82" s="156"/>
      <c r="Y82" s="236"/>
      <c r="Z82" s="236"/>
      <c r="AA82" s="167"/>
      <c r="AB82" s="156"/>
      <c r="AC82" s="156"/>
    </row>
    <row r="83" spans="1:29" s="62" customFormat="1" x14ac:dyDescent="0.2">
      <c r="A83" s="3348" t="s">
        <v>2819</v>
      </c>
      <c r="B83" s="230" t="s">
        <v>777</v>
      </c>
      <c r="C83" s="231" t="s">
        <v>2360</v>
      </c>
      <c r="D83" s="3350"/>
      <c r="E83" s="230" t="s">
        <v>124</v>
      </c>
      <c r="F83" s="231" t="s">
        <v>2784</v>
      </c>
      <c r="G83" s="231" t="s">
        <v>2785</v>
      </c>
      <c r="H83" s="440" t="s">
        <v>179</v>
      </c>
      <c r="I83" s="440" t="s">
        <v>179</v>
      </c>
      <c r="J83" s="440" t="s">
        <v>179</v>
      </c>
      <c r="K83" s="440" t="s">
        <v>179</v>
      </c>
      <c r="L83" s="231" t="s">
        <v>2786</v>
      </c>
      <c r="M83" s="231" t="s">
        <v>2787</v>
      </c>
      <c r="N83" s="231" t="s">
        <v>2788</v>
      </c>
      <c r="O83" s="231" t="s">
        <v>2789</v>
      </c>
      <c r="P83" s="231" t="s">
        <v>2790</v>
      </c>
      <c r="Q83" s="231" t="s">
        <v>2791</v>
      </c>
      <c r="R83" s="231" t="s">
        <v>2792</v>
      </c>
      <c r="S83" s="231" t="s">
        <v>179</v>
      </c>
      <c r="T83" s="230" t="s">
        <v>179</v>
      </c>
      <c r="U83" s="167">
        <v>13000000</v>
      </c>
      <c r="V83" s="231" t="s">
        <v>2793</v>
      </c>
      <c r="W83" s="231" t="s">
        <v>2794</v>
      </c>
      <c r="X83" s="390"/>
      <c r="Y83" s="231" t="s">
        <v>2373</v>
      </c>
      <c r="Z83" s="231" t="s">
        <v>2374</v>
      </c>
      <c r="AA83" s="167">
        <v>13000000</v>
      </c>
      <c r="AB83" s="166" t="s">
        <v>2814</v>
      </c>
      <c r="AC83" s="166" t="s">
        <v>2796</v>
      </c>
    </row>
    <row r="84" spans="1:29" s="62" customFormat="1" ht="39.75" customHeight="1" x14ac:dyDescent="0.2">
      <c r="A84" s="3348"/>
      <c r="B84" s="230"/>
      <c r="C84" s="166"/>
      <c r="D84" s="3350"/>
      <c r="E84" s="230"/>
      <c r="F84" s="166"/>
      <c r="G84" s="389"/>
      <c r="H84" s="1709"/>
      <c r="I84" s="389"/>
      <c r="J84" s="166"/>
      <c r="K84" s="1083"/>
      <c r="L84" s="166"/>
      <c r="M84" s="166"/>
      <c r="N84" s="166"/>
      <c r="O84" s="166"/>
      <c r="P84" s="166"/>
      <c r="Q84" s="230"/>
      <c r="R84" s="230"/>
      <c r="S84" s="2303"/>
      <c r="T84" s="230"/>
      <c r="U84" s="167"/>
      <c r="V84" s="2303"/>
      <c r="W84" s="230"/>
      <c r="X84" s="390"/>
      <c r="Y84" s="230"/>
      <c r="Z84" s="230"/>
      <c r="AA84" s="167"/>
      <c r="AB84" s="166"/>
      <c r="AC84" s="166"/>
    </row>
    <row r="85" spans="1:29" s="62" customFormat="1" x14ac:dyDescent="0.2">
      <c r="A85" s="1966"/>
      <c r="B85" s="236"/>
      <c r="C85" s="156"/>
      <c r="D85" s="3350"/>
      <c r="E85" s="236"/>
      <c r="F85" s="156"/>
      <c r="G85" s="156"/>
      <c r="H85" s="236"/>
      <c r="I85" s="156"/>
      <c r="J85" s="156"/>
      <c r="K85" s="2304"/>
      <c r="L85" s="156"/>
      <c r="M85" s="156"/>
      <c r="N85" s="156"/>
      <c r="O85" s="156"/>
      <c r="P85" s="156"/>
      <c r="Q85" s="236"/>
      <c r="R85" s="236"/>
      <c r="S85" s="2157"/>
      <c r="T85" s="236"/>
      <c r="U85" s="167"/>
      <c r="V85" s="236"/>
      <c r="W85" s="236"/>
      <c r="X85" s="156"/>
      <c r="Y85" s="236"/>
      <c r="Z85" s="236"/>
      <c r="AA85" s="167"/>
      <c r="AB85" s="156"/>
      <c r="AC85" s="156"/>
    </row>
    <row r="86" spans="1:29" s="62" customFormat="1" x14ac:dyDescent="0.2">
      <c r="A86" s="3348" t="s">
        <v>2820</v>
      </c>
      <c r="B86" s="230" t="s">
        <v>777</v>
      </c>
      <c r="C86" s="231" t="s">
        <v>2360</v>
      </c>
      <c r="D86" s="3350"/>
      <c r="E86" s="230" t="s">
        <v>124</v>
      </c>
      <c r="F86" s="231" t="s">
        <v>2784</v>
      </c>
      <c r="G86" s="231" t="s">
        <v>2785</v>
      </c>
      <c r="H86" s="440" t="s">
        <v>179</v>
      </c>
      <c r="I86" s="440" t="s">
        <v>179</v>
      </c>
      <c r="J86" s="440" t="s">
        <v>179</v>
      </c>
      <c r="K86" s="440" t="s">
        <v>179</v>
      </c>
      <c r="L86" s="231" t="s">
        <v>2786</v>
      </c>
      <c r="M86" s="231" t="s">
        <v>2787</v>
      </c>
      <c r="N86" s="231" t="s">
        <v>2788</v>
      </c>
      <c r="O86" s="231" t="s">
        <v>2789</v>
      </c>
      <c r="P86" s="231" t="s">
        <v>2790</v>
      </c>
      <c r="Q86" s="231" t="s">
        <v>2791</v>
      </c>
      <c r="R86" s="231" t="s">
        <v>2792</v>
      </c>
      <c r="S86" s="231" t="s">
        <v>179</v>
      </c>
      <c r="T86" s="230" t="s">
        <v>179</v>
      </c>
      <c r="U86" s="167">
        <v>13000000</v>
      </c>
      <c r="V86" s="231" t="s">
        <v>2793</v>
      </c>
      <c r="W86" s="231" t="s">
        <v>2794</v>
      </c>
      <c r="X86" s="390"/>
      <c r="Y86" s="231" t="s">
        <v>2373</v>
      </c>
      <c r="Z86" s="231" t="s">
        <v>2374</v>
      </c>
      <c r="AA86" s="167">
        <v>13000000</v>
      </c>
      <c r="AB86" s="166" t="s">
        <v>2807</v>
      </c>
      <c r="AC86" s="166" t="s">
        <v>2796</v>
      </c>
    </row>
    <row r="87" spans="1:29" s="62" customFormat="1" ht="31.5" customHeight="1" x14ac:dyDescent="0.2">
      <c r="A87" s="3348"/>
      <c r="B87" s="230"/>
      <c r="C87" s="166"/>
      <c r="D87" s="3351"/>
      <c r="E87" s="230"/>
      <c r="F87" s="389"/>
      <c r="G87" s="389"/>
      <c r="H87" s="1709"/>
      <c r="I87" s="389"/>
      <c r="J87" s="166"/>
      <c r="K87" s="1083"/>
      <c r="L87" s="166"/>
      <c r="M87" s="166"/>
      <c r="N87" s="166"/>
      <c r="O87" s="166"/>
      <c r="P87" s="166"/>
      <c r="Q87" s="230"/>
      <c r="R87" s="230"/>
      <c r="S87" s="2303"/>
      <c r="T87" s="230"/>
      <c r="U87" s="167"/>
      <c r="V87" s="2303"/>
      <c r="W87" s="230"/>
      <c r="X87" s="390"/>
      <c r="Y87" s="230"/>
      <c r="Z87" s="230"/>
      <c r="AA87" s="167"/>
      <c r="AB87" s="166"/>
      <c r="AC87" s="166"/>
    </row>
    <row r="88" spans="1:29" s="62" customFormat="1" x14ac:dyDescent="0.2">
      <c r="A88" s="1966"/>
      <c r="B88" s="236"/>
      <c r="C88" s="156"/>
      <c r="D88" s="488"/>
      <c r="E88" s="236"/>
      <c r="F88" s="156"/>
      <c r="G88" s="169"/>
      <c r="H88" s="2304"/>
      <c r="I88" s="169"/>
      <c r="J88" s="156"/>
      <c r="K88" s="1021"/>
      <c r="L88" s="156"/>
      <c r="M88" s="156"/>
      <c r="N88" s="156"/>
      <c r="O88" s="156"/>
      <c r="P88" s="156"/>
      <c r="Q88" s="236"/>
      <c r="R88" s="236"/>
      <c r="S88" s="2157"/>
      <c r="T88" s="236"/>
      <c r="U88" s="158"/>
      <c r="V88" s="2157"/>
      <c r="W88" s="236"/>
      <c r="X88" s="156"/>
      <c r="Y88" s="2157"/>
      <c r="Z88" s="2157"/>
      <c r="AA88" s="158"/>
      <c r="AB88" s="156"/>
      <c r="AC88" s="156"/>
    </row>
    <row r="89" spans="1:29" s="62" customFormat="1" x14ac:dyDescent="0.2">
      <c r="A89" s="3348" t="s">
        <v>2821</v>
      </c>
      <c r="B89" s="230" t="s">
        <v>777</v>
      </c>
      <c r="C89" s="231" t="s">
        <v>2360</v>
      </c>
      <c r="D89" s="3349">
        <v>40000000</v>
      </c>
      <c r="E89" s="230" t="s">
        <v>124</v>
      </c>
      <c r="F89" s="231" t="s">
        <v>2784</v>
      </c>
      <c r="G89" s="231" t="s">
        <v>2785</v>
      </c>
      <c r="H89" s="440" t="s">
        <v>179</v>
      </c>
      <c r="I89" s="440" t="s">
        <v>179</v>
      </c>
      <c r="J89" s="440" t="s">
        <v>179</v>
      </c>
      <c r="K89" s="440" t="s">
        <v>179</v>
      </c>
      <c r="L89" s="231" t="s">
        <v>2786</v>
      </c>
      <c r="M89" s="231" t="s">
        <v>2787</v>
      </c>
      <c r="N89" s="231" t="s">
        <v>2788</v>
      </c>
      <c r="O89" s="231" t="s">
        <v>2789</v>
      </c>
      <c r="P89" s="231" t="s">
        <v>2790</v>
      </c>
      <c r="Q89" s="231" t="s">
        <v>2791</v>
      </c>
      <c r="R89" s="231" t="s">
        <v>2792</v>
      </c>
      <c r="S89" s="231" t="s">
        <v>179</v>
      </c>
      <c r="T89" s="230" t="s">
        <v>179</v>
      </c>
      <c r="U89" s="167">
        <v>20000000</v>
      </c>
      <c r="V89" s="231" t="s">
        <v>2793</v>
      </c>
      <c r="W89" s="231" t="s">
        <v>2794</v>
      </c>
      <c r="X89" s="390"/>
      <c r="Y89" s="231" t="s">
        <v>2373</v>
      </c>
      <c r="Z89" s="231" t="s">
        <v>2374</v>
      </c>
      <c r="AA89" s="167">
        <v>20000000</v>
      </c>
      <c r="AB89" s="166" t="s">
        <v>2822</v>
      </c>
      <c r="AC89" s="166" t="s">
        <v>2796</v>
      </c>
    </row>
    <row r="90" spans="1:29" s="62" customFormat="1" ht="37.5" customHeight="1" x14ac:dyDescent="0.2">
      <c r="A90" s="3348"/>
      <c r="B90" s="230"/>
      <c r="C90" s="166"/>
      <c r="D90" s="3350"/>
      <c r="E90" s="230"/>
      <c r="F90" s="166"/>
      <c r="G90" s="389"/>
      <c r="H90" s="1709"/>
      <c r="I90" s="389"/>
      <c r="J90" s="166"/>
      <c r="K90" s="1083"/>
      <c r="L90" s="166"/>
      <c r="M90" s="166"/>
      <c r="N90" s="166"/>
      <c r="O90" s="166"/>
      <c r="P90" s="166"/>
      <c r="Q90" s="230"/>
      <c r="R90" s="230"/>
      <c r="S90" s="2303"/>
      <c r="T90" s="230"/>
      <c r="U90" s="167"/>
      <c r="V90" s="2303"/>
      <c r="W90" s="230"/>
      <c r="X90" s="390"/>
      <c r="Y90" s="231"/>
      <c r="Z90" s="231"/>
      <c r="AA90" s="167"/>
      <c r="AB90" s="166"/>
      <c r="AC90" s="166"/>
    </row>
    <row r="91" spans="1:29" s="62" customFormat="1" x14ac:dyDescent="0.2">
      <c r="A91" s="1966"/>
      <c r="B91" s="236"/>
      <c r="C91" s="156"/>
      <c r="D91" s="3350"/>
      <c r="E91" s="236"/>
      <c r="F91" s="156"/>
      <c r="G91" s="156"/>
      <c r="H91" s="236"/>
      <c r="I91" s="156"/>
      <c r="J91" s="156"/>
      <c r="K91" s="2304"/>
      <c r="L91" s="156"/>
      <c r="M91" s="156"/>
      <c r="N91" s="156"/>
      <c r="O91" s="156"/>
      <c r="P91" s="156"/>
      <c r="Q91" s="236"/>
      <c r="R91" s="236"/>
      <c r="S91" s="2157"/>
      <c r="T91" s="236"/>
      <c r="U91" s="167"/>
      <c r="V91" s="2157"/>
      <c r="W91" s="236"/>
      <c r="X91" s="156"/>
      <c r="Y91" s="236"/>
      <c r="Z91" s="236"/>
      <c r="AA91" s="167"/>
      <c r="AB91" s="156"/>
      <c r="AC91" s="156"/>
    </row>
    <row r="92" spans="1:29" s="62" customFormat="1" x14ac:dyDescent="0.2">
      <c r="A92" s="3348" t="s">
        <v>2823</v>
      </c>
      <c r="B92" s="230" t="s">
        <v>777</v>
      </c>
      <c r="C92" s="231" t="s">
        <v>2360</v>
      </c>
      <c r="D92" s="3350"/>
      <c r="E92" s="230" t="s">
        <v>124</v>
      </c>
      <c r="F92" s="231" t="s">
        <v>2784</v>
      </c>
      <c r="G92" s="231" t="s">
        <v>2785</v>
      </c>
      <c r="H92" s="440" t="s">
        <v>179</v>
      </c>
      <c r="I92" s="440" t="s">
        <v>179</v>
      </c>
      <c r="J92" s="440" t="s">
        <v>179</v>
      </c>
      <c r="K92" s="440" t="s">
        <v>179</v>
      </c>
      <c r="L92" s="231" t="s">
        <v>2786</v>
      </c>
      <c r="M92" s="231" t="s">
        <v>2787</v>
      </c>
      <c r="N92" s="231" t="s">
        <v>2788</v>
      </c>
      <c r="O92" s="231" t="s">
        <v>2789</v>
      </c>
      <c r="P92" s="231" t="s">
        <v>2790</v>
      </c>
      <c r="Q92" s="231" t="s">
        <v>2791</v>
      </c>
      <c r="R92" s="231" t="s">
        <v>2792</v>
      </c>
      <c r="S92" s="231" t="s">
        <v>179</v>
      </c>
      <c r="T92" s="230" t="s">
        <v>179</v>
      </c>
      <c r="U92" s="167">
        <v>20000000</v>
      </c>
      <c r="V92" s="231" t="s">
        <v>2793</v>
      </c>
      <c r="W92" s="231" t="s">
        <v>2794</v>
      </c>
      <c r="X92" s="390"/>
      <c r="Y92" s="231" t="s">
        <v>2373</v>
      </c>
      <c r="Z92" s="231" t="s">
        <v>2374</v>
      </c>
      <c r="AA92" s="167">
        <v>20000000</v>
      </c>
      <c r="AB92" s="166" t="s">
        <v>2822</v>
      </c>
      <c r="AC92" s="166" t="s">
        <v>2796</v>
      </c>
    </row>
    <row r="93" spans="1:29" s="62" customFormat="1" ht="39.75" customHeight="1" x14ac:dyDescent="0.2">
      <c r="A93" s="3348"/>
      <c r="B93" s="230"/>
      <c r="C93" s="166"/>
      <c r="D93" s="3351"/>
      <c r="E93" s="230"/>
      <c r="F93" s="166"/>
      <c r="G93" s="389"/>
      <c r="H93" s="1709"/>
      <c r="I93" s="389"/>
      <c r="J93" s="166"/>
      <c r="K93" s="1083"/>
      <c r="L93" s="166"/>
      <c r="M93" s="166"/>
      <c r="N93" s="166"/>
      <c r="O93" s="166"/>
      <c r="P93" s="166"/>
      <c r="Q93" s="230"/>
      <c r="R93" s="230"/>
      <c r="S93" s="2303"/>
      <c r="T93" s="230"/>
      <c r="U93" s="167"/>
      <c r="V93" s="2303"/>
      <c r="W93" s="230"/>
      <c r="X93" s="390"/>
      <c r="Y93" s="230"/>
      <c r="Z93" s="230"/>
      <c r="AA93" s="167"/>
      <c r="AB93" s="166"/>
      <c r="AC93" s="166"/>
    </row>
    <row r="94" spans="1:29" s="62" customFormat="1" x14ac:dyDescent="0.2">
      <c r="A94" s="1966"/>
      <c r="B94" s="236"/>
      <c r="C94" s="156"/>
      <c r="D94" s="488"/>
      <c r="E94" s="236"/>
      <c r="F94" s="156"/>
      <c r="G94" s="156"/>
      <c r="H94" s="236"/>
      <c r="I94" s="156"/>
      <c r="J94" s="156"/>
      <c r="K94" s="2304"/>
      <c r="L94" s="156"/>
      <c r="M94" s="156"/>
      <c r="N94" s="156"/>
      <c r="O94" s="156"/>
      <c r="P94" s="156"/>
      <c r="Q94" s="236"/>
      <c r="R94" s="236"/>
      <c r="S94" s="2157"/>
      <c r="T94" s="236"/>
      <c r="U94" s="158"/>
      <c r="V94" s="236"/>
      <c r="W94" s="236"/>
      <c r="X94" s="156"/>
      <c r="Y94" s="236"/>
      <c r="Z94" s="236"/>
      <c r="AA94" s="158"/>
      <c r="AB94" s="156"/>
      <c r="AC94" s="156"/>
    </row>
    <row r="95" spans="1:29" s="62" customFormat="1" x14ac:dyDescent="0.2">
      <c r="A95" s="3348" t="s">
        <v>2824</v>
      </c>
      <c r="B95" s="230" t="s">
        <v>777</v>
      </c>
      <c r="C95" s="231" t="s">
        <v>2360</v>
      </c>
      <c r="D95" s="3349">
        <v>40000000</v>
      </c>
      <c r="E95" s="230" t="s">
        <v>124</v>
      </c>
      <c r="F95" s="231" t="s">
        <v>2784</v>
      </c>
      <c r="G95" s="231" t="s">
        <v>2785</v>
      </c>
      <c r="H95" s="440" t="s">
        <v>179</v>
      </c>
      <c r="I95" s="440" t="s">
        <v>179</v>
      </c>
      <c r="J95" s="440" t="s">
        <v>179</v>
      </c>
      <c r="K95" s="440" t="s">
        <v>179</v>
      </c>
      <c r="L95" s="231" t="s">
        <v>2786</v>
      </c>
      <c r="M95" s="231" t="s">
        <v>2787</v>
      </c>
      <c r="N95" s="231" t="s">
        <v>2788</v>
      </c>
      <c r="O95" s="231" t="s">
        <v>2789</v>
      </c>
      <c r="P95" s="231" t="s">
        <v>2790</v>
      </c>
      <c r="Q95" s="231" t="s">
        <v>2791</v>
      </c>
      <c r="R95" s="231" t="s">
        <v>2792</v>
      </c>
      <c r="S95" s="231" t="s">
        <v>179</v>
      </c>
      <c r="T95" s="230" t="s">
        <v>179</v>
      </c>
      <c r="U95" s="167">
        <v>40000000</v>
      </c>
      <c r="V95" s="231" t="s">
        <v>2793</v>
      </c>
      <c r="W95" s="231" t="s">
        <v>2794</v>
      </c>
      <c r="X95" s="390"/>
      <c r="Y95" s="231" t="s">
        <v>2373</v>
      </c>
      <c r="Z95" s="231" t="s">
        <v>2374</v>
      </c>
      <c r="AA95" s="167">
        <v>40000000</v>
      </c>
      <c r="AB95" s="166" t="s">
        <v>2825</v>
      </c>
      <c r="AC95" s="166" t="s">
        <v>2796</v>
      </c>
    </row>
    <row r="96" spans="1:29" s="62" customFormat="1" ht="27" customHeight="1" x14ac:dyDescent="0.2">
      <c r="A96" s="3348"/>
      <c r="B96" s="230"/>
      <c r="C96" s="166"/>
      <c r="D96" s="3351"/>
      <c r="E96" s="230"/>
      <c r="F96" s="389"/>
      <c r="G96" s="389"/>
      <c r="H96" s="1709"/>
      <c r="I96" s="389"/>
      <c r="J96" s="166"/>
      <c r="K96" s="1083"/>
      <c r="L96" s="166"/>
      <c r="M96" s="166"/>
      <c r="N96" s="166"/>
      <c r="O96" s="166"/>
      <c r="P96" s="166"/>
      <c r="Q96" s="230"/>
      <c r="R96" s="230"/>
      <c r="S96" s="2303"/>
      <c r="T96" s="230"/>
      <c r="U96" s="167"/>
      <c r="V96" s="2303"/>
      <c r="W96" s="230"/>
      <c r="X96" s="390"/>
      <c r="Y96" s="230"/>
      <c r="Z96" s="230"/>
      <c r="AA96" s="167"/>
      <c r="AB96" s="166"/>
      <c r="AC96" s="166"/>
    </row>
    <row r="97" spans="1:29" s="62" customFormat="1" x14ac:dyDescent="0.2">
      <c r="A97" s="1966"/>
      <c r="B97" s="236"/>
      <c r="C97" s="156"/>
      <c r="D97" s="488"/>
      <c r="E97" s="236"/>
      <c r="F97" s="156"/>
      <c r="G97" s="169"/>
      <c r="H97" s="2304"/>
      <c r="I97" s="169"/>
      <c r="J97" s="156"/>
      <c r="K97" s="1021"/>
      <c r="L97" s="156"/>
      <c r="M97" s="156"/>
      <c r="N97" s="156"/>
      <c r="O97" s="156"/>
      <c r="P97" s="156"/>
      <c r="Q97" s="236"/>
      <c r="R97" s="236"/>
      <c r="S97" s="2157"/>
      <c r="T97" s="236"/>
      <c r="U97" s="158"/>
      <c r="V97" s="236"/>
      <c r="W97" s="236"/>
      <c r="X97" s="156"/>
      <c r="Y97" s="2157"/>
      <c r="Z97" s="2157"/>
      <c r="AA97" s="158"/>
      <c r="AB97" s="156"/>
      <c r="AC97" s="156"/>
    </row>
    <row r="98" spans="1:29" s="62" customFormat="1" x14ac:dyDescent="0.2">
      <c r="A98" s="3348" t="s">
        <v>2826</v>
      </c>
      <c r="B98" s="230" t="s">
        <v>777</v>
      </c>
      <c r="C98" s="231" t="s">
        <v>2360</v>
      </c>
      <c r="D98" s="3349">
        <v>30000000</v>
      </c>
      <c r="E98" s="230" t="s">
        <v>124</v>
      </c>
      <c r="F98" s="231" t="s">
        <v>2784</v>
      </c>
      <c r="G98" s="231" t="s">
        <v>2785</v>
      </c>
      <c r="H98" s="440" t="s">
        <v>179</v>
      </c>
      <c r="I98" s="440" t="s">
        <v>179</v>
      </c>
      <c r="J98" s="440" t="s">
        <v>179</v>
      </c>
      <c r="K98" s="440" t="s">
        <v>179</v>
      </c>
      <c r="L98" s="231" t="s">
        <v>2786</v>
      </c>
      <c r="M98" s="231" t="s">
        <v>2787</v>
      </c>
      <c r="N98" s="231" t="s">
        <v>2788</v>
      </c>
      <c r="O98" s="231" t="s">
        <v>2789</v>
      </c>
      <c r="P98" s="231" t="s">
        <v>2790</v>
      </c>
      <c r="Q98" s="231" t="s">
        <v>2791</v>
      </c>
      <c r="R98" s="231" t="s">
        <v>2792</v>
      </c>
      <c r="S98" s="231" t="s">
        <v>179</v>
      </c>
      <c r="T98" s="230" t="s">
        <v>179</v>
      </c>
      <c r="U98" s="167">
        <v>4500000</v>
      </c>
      <c r="V98" s="231" t="s">
        <v>2793</v>
      </c>
      <c r="W98" s="231" t="s">
        <v>2794</v>
      </c>
      <c r="X98" s="390"/>
      <c r="Y98" s="231" t="s">
        <v>2373</v>
      </c>
      <c r="Z98" s="231" t="s">
        <v>2374</v>
      </c>
      <c r="AA98" s="167">
        <v>4500000</v>
      </c>
      <c r="AB98" s="449" t="s">
        <v>2795</v>
      </c>
      <c r="AC98" s="166" t="s">
        <v>2796</v>
      </c>
    </row>
    <row r="99" spans="1:29" s="62" customFormat="1" ht="25.5" customHeight="1" x14ac:dyDescent="0.2">
      <c r="A99" s="3348"/>
      <c r="B99" s="230"/>
      <c r="C99" s="166"/>
      <c r="D99" s="3350"/>
      <c r="E99" s="230"/>
      <c r="F99" s="166"/>
      <c r="G99" s="389"/>
      <c r="H99" s="1709"/>
      <c r="I99" s="389"/>
      <c r="J99" s="166"/>
      <c r="K99" s="1083"/>
      <c r="L99" s="166"/>
      <c r="M99" s="166"/>
      <c r="N99" s="166"/>
      <c r="O99" s="166"/>
      <c r="P99" s="166"/>
      <c r="Q99" s="230"/>
      <c r="R99" s="230"/>
      <c r="S99" s="2303"/>
      <c r="T99" s="230"/>
      <c r="U99" s="167"/>
      <c r="V99" s="2303"/>
      <c r="W99" s="230"/>
      <c r="X99" s="390"/>
      <c r="Y99" s="231"/>
      <c r="Z99" s="231"/>
      <c r="AA99" s="167"/>
      <c r="AB99" s="166"/>
      <c r="AC99" s="166"/>
    </row>
    <row r="100" spans="1:29" s="62" customFormat="1" x14ac:dyDescent="0.2">
      <c r="A100" s="1966"/>
      <c r="B100" s="236"/>
      <c r="C100" s="156"/>
      <c r="D100" s="3350"/>
      <c r="E100" s="236"/>
      <c r="F100" s="156"/>
      <c r="G100" s="156"/>
      <c r="H100" s="236"/>
      <c r="I100" s="156"/>
      <c r="J100" s="156"/>
      <c r="K100" s="2304"/>
      <c r="L100" s="156"/>
      <c r="M100" s="156"/>
      <c r="N100" s="156"/>
      <c r="O100" s="156"/>
      <c r="P100" s="156"/>
      <c r="Q100" s="236"/>
      <c r="R100" s="236"/>
      <c r="S100" s="2157"/>
      <c r="T100" s="236"/>
      <c r="U100" s="167"/>
      <c r="V100" s="2157"/>
      <c r="W100" s="236"/>
      <c r="X100" s="156"/>
      <c r="Y100" s="236"/>
      <c r="Z100" s="236"/>
      <c r="AA100" s="167"/>
      <c r="AB100" s="156"/>
      <c r="AC100" s="156"/>
    </row>
    <row r="101" spans="1:29" s="62" customFormat="1" x14ac:dyDescent="0.2">
      <c r="A101" s="3348" t="s">
        <v>2827</v>
      </c>
      <c r="B101" s="230" t="s">
        <v>777</v>
      </c>
      <c r="C101" s="231" t="s">
        <v>2360</v>
      </c>
      <c r="D101" s="3350"/>
      <c r="E101" s="230" t="s">
        <v>124</v>
      </c>
      <c r="F101" s="231" t="s">
        <v>2784</v>
      </c>
      <c r="G101" s="231" t="s">
        <v>2785</v>
      </c>
      <c r="H101" s="440" t="s">
        <v>179</v>
      </c>
      <c r="I101" s="440" t="s">
        <v>179</v>
      </c>
      <c r="J101" s="440" t="s">
        <v>179</v>
      </c>
      <c r="K101" s="440" t="s">
        <v>179</v>
      </c>
      <c r="L101" s="231" t="s">
        <v>2786</v>
      </c>
      <c r="M101" s="231" t="s">
        <v>2787</v>
      </c>
      <c r="N101" s="231" t="s">
        <v>2788</v>
      </c>
      <c r="O101" s="231" t="s">
        <v>2789</v>
      </c>
      <c r="P101" s="231" t="s">
        <v>2790</v>
      </c>
      <c r="Q101" s="231" t="s">
        <v>2791</v>
      </c>
      <c r="R101" s="231" t="s">
        <v>2792</v>
      </c>
      <c r="S101" s="231" t="s">
        <v>179</v>
      </c>
      <c r="T101" s="230" t="s">
        <v>179</v>
      </c>
      <c r="U101" s="167">
        <v>6400000</v>
      </c>
      <c r="V101" s="231" t="s">
        <v>2793</v>
      </c>
      <c r="W101" s="231" t="s">
        <v>2794</v>
      </c>
      <c r="X101" s="390"/>
      <c r="Y101" s="231" t="s">
        <v>2373</v>
      </c>
      <c r="Z101" s="231" t="s">
        <v>2374</v>
      </c>
      <c r="AA101" s="167">
        <v>6400000</v>
      </c>
      <c r="AB101" s="449" t="s">
        <v>2795</v>
      </c>
      <c r="AC101" s="166" t="s">
        <v>2796</v>
      </c>
    </row>
    <row r="102" spans="1:29" s="62" customFormat="1" ht="48" customHeight="1" x14ac:dyDescent="0.2">
      <c r="A102" s="3348"/>
      <c r="B102" s="230"/>
      <c r="C102" s="166"/>
      <c r="D102" s="3350"/>
      <c r="E102" s="230"/>
      <c r="F102" s="166"/>
      <c r="G102" s="389"/>
      <c r="H102" s="1709"/>
      <c r="I102" s="389"/>
      <c r="J102" s="166"/>
      <c r="K102" s="1083"/>
      <c r="L102" s="166"/>
      <c r="M102" s="166"/>
      <c r="N102" s="166"/>
      <c r="O102" s="166"/>
      <c r="P102" s="166"/>
      <c r="Q102" s="230"/>
      <c r="R102" s="230"/>
      <c r="S102" s="2303"/>
      <c r="T102" s="230"/>
      <c r="U102" s="167"/>
      <c r="V102" s="2303"/>
      <c r="W102" s="230"/>
      <c r="X102" s="390"/>
      <c r="Y102" s="230"/>
      <c r="Z102" s="230"/>
      <c r="AA102" s="167"/>
      <c r="AB102" s="166"/>
      <c r="AC102" s="166"/>
    </row>
    <row r="103" spans="1:29" s="62" customFormat="1" x14ac:dyDescent="0.2">
      <c r="A103" s="1966"/>
      <c r="B103" s="236"/>
      <c r="C103" s="156"/>
      <c r="D103" s="3350"/>
      <c r="E103" s="236"/>
      <c r="F103" s="156"/>
      <c r="G103" s="156"/>
      <c r="H103" s="236"/>
      <c r="I103" s="156"/>
      <c r="J103" s="156"/>
      <c r="K103" s="2304"/>
      <c r="L103" s="156"/>
      <c r="M103" s="156"/>
      <c r="N103" s="156"/>
      <c r="O103" s="156"/>
      <c r="P103" s="156"/>
      <c r="Q103" s="236"/>
      <c r="R103" s="236"/>
      <c r="S103" s="2157"/>
      <c r="T103" s="236"/>
      <c r="U103" s="167"/>
      <c r="V103" s="2157"/>
      <c r="W103" s="236"/>
      <c r="X103" s="156"/>
      <c r="Y103" s="236"/>
      <c r="Z103" s="236"/>
      <c r="AA103" s="167"/>
      <c r="AB103" s="156"/>
      <c r="AC103" s="156"/>
    </row>
    <row r="104" spans="1:29" s="62" customFormat="1" x14ac:dyDescent="0.2">
      <c r="A104" s="3348" t="s">
        <v>2828</v>
      </c>
      <c r="B104" s="230" t="s">
        <v>777</v>
      </c>
      <c r="C104" s="231" t="s">
        <v>2360</v>
      </c>
      <c r="D104" s="3350"/>
      <c r="E104" s="230" t="s">
        <v>124</v>
      </c>
      <c r="F104" s="231" t="s">
        <v>2784</v>
      </c>
      <c r="G104" s="231" t="s">
        <v>2785</v>
      </c>
      <c r="H104" s="440" t="s">
        <v>179</v>
      </c>
      <c r="I104" s="440" t="s">
        <v>179</v>
      </c>
      <c r="J104" s="440" t="s">
        <v>179</v>
      </c>
      <c r="K104" s="440" t="s">
        <v>179</v>
      </c>
      <c r="L104" s="231" t="s">
        <v>2786</v>
      </c>
      <c r="M104" s="231" t="s">
        <v>2787</v>
      </c>
      <c r="N104" s="231" t="s">
        <v>2788</v>
      </c>
      <c r="O104" s="231" t="s">
        <v>2789</v>
      </c>
      <c r="P104" s="231" t="s">
        <v>2790</v>
      </c>
      <c r="Q104" s="231" t="s">
        <v>2791</v>
      </c>
      <c r="R104" s="231" t="s">
        <v>2792</v>
      </c>
      <c r="S104" s="231" t="s">
        <v>179</v>
      </c>
      <c r="T104" s="230" t="s">
        <v>179</v>
      </c>
      <c r="U104" s="167">
        <v>10500000</v>
      </c>
      <c r="V104" s="231" t="s">
        <v>2793</v>
      </c>
      <c r="W104" s="231" t="s">
        <v>2794</v>
      </c>
      <c r="X104" s="390"/>
      <c r="Y104" s="231" t="s">
        <v>2373</v>
      </c>
      <c r="Z104" s="231" t="s">
        <v>2374</v>
      </c>
      <c r="AA104" s="167">
        <v>10500000</v>
      </c>
      <c r="AB104" s="449" t="s">
        <v>2795</v>
      </c>
      <c r="AC104" s="166" t="s">
        <v>2796</v>
      </c>
    </row>
    <row r="105" spans="1:29" s="62" customFormat="1" ht="30" customHeight="1" x14ac:dyDescent="0.2">
      <c r="A105" s="3348"/>
      <c r="B105" s="230"/>
      <c r="C105" s="166"/>
      <c r="D105" s="3351"/>
      <c r="E105" s="230"/>
      <c r="F105" s="166"/>
      <c r="G105" s="389"/>
      <c r="H105" s="1709"/>
      <c r="I105" s="389"/>
      <c r="J105" s="166"/>
      <c r="K105" s="1083"/>
      <c r="L105" s="166"/>
      <c r="M105" s="166"/>
      <c r="N105" s="166"/>
      <c r="O105" s="166"/>
      <c r="P105" s="166"/>
      <c r="Q105" s="230"/>
      <c r="R105" s="230"/>
      <c r="S105" s="2303"/>
      <c r="T105" s="230"/>
      <c r="U105" s="477"/>
      <c r="V105" s="2303"/>
      <c r="W105" s="230"/>
      <c r="X105" s="390"/>
      <c r="Y105" s="390"/>
      <c r="Z105" s="390"/>
      <c r="AA105" s="390"/>
      <c r="AB105" s="166"/>
      <c r="AC105" s="166"/>
    </row>
    <row r="106" spans="1:29" s="62" customFormat="1" x14ac:dyDescent="0.2">
      <c r="A106" s="1966"/>
      <c r="B106" s="236"/>
      <c r="C106" s="161"/>
      <c r="D106" s="171"/>
      <c r="E106" s="1060"/>
      <c r="F106" s="161"/>
      <c r="G106" s="161"/>
      <c r="H106" s="1060"/>
      <c r="I106" s="161"/>
      <c r="J106" s="161"/>
      <c r="K106" s="2307"/>
      <c r="L106" s="161"/>
      <c r="M106" s="161"/>
      <c r="N106" s="161"/>
      <c r="O106" s="161"/>
      <c r="P106" s="161"/>
      <c r="Q106" s="1060"/>
      <c r="R106" s="1060"/>
      <c r="S106" s="2308"/>
      <c r="T106" s="161"/>
      <c r="U106" s="171"/>
      <c r="V106" s="1060"/>
      <c r="W106" s="1060"/>
      <c r="X106" s="161"/>
      <c r="Y106" s="161"/>
      <c r="Z106" s="161"/>
      <c r="AA106" s="161"/>
      <c r="AB106" s="161"/>
      <c r="AC106" s="161"/>
    </row>
    <row r="107" spans="1:29" s="62" customFormat="1" x14ac:dyDescent="0.2">
      <c r="A107" s="3352" t="s">
        <v>2379</v>
      </c>
      <c r="B107" s="2309"/>
      <c r="C107" s="156"/>
      <c r="D107" s="167"/>
      <c r="E107" s="236"/>
      <c r="F107" s="156"/>
      <c r="G107" s="156"/>
      <c r="H107" s="236"/>
      <c r="I107" s="156"/>
      <c r="J107" s="156"/>
      <c r="K107" s="2304"/>
      <c r="L107" s="156"/>
      <c r="M107" s="156"/>
      <c r="N107" s="156"/>
      <c r="O107" s="156"/>
      <c r="P107" s="156"/>
      <c r="Q107" s="236"/>
      <c r="R107" s="236"/>
      <c r="S107" s="156"/>
      <c r="T107" s="156"/>
      <c r="U107" s="167"/>
      <c r="V107" s="236"/>
      <c r="W107" s="236"/>
      <c r="X107" s="156"/>
      <c r="Y107" s="156"/>
      <c r="Z107" s="156"/>
      <c r="AA107" s="167"/>
      <c r="AB107" s="156"/>
      <c r="AC107" s="167"/>
    </row>
    <row r="108" spans="1:29" s="62" customFormat="1" x14ac:dyDescent="0.2">
      <c r="A108" s="3260"/>
      <c r="B108" s="236"/>
      <c r="C108" s="177"/>
      <c r="D108" s="167"/>
      <c r="E108" s="236"/>
      <c r="F108" s="177"/>
      <c r="G108" s="177"/>
      <c r="H108" s="236"/>
      <c r="I108" s="177"/>
      <c r="J108" s="177"/>
      <c r="K108" s="2304"/>
      <c r="L108" s="177"/>
      <c r="M108" s="177"/>
      <c r="N108" s="177"/>
      <c r="O108" s="177"/>
      <c r="P108" s="177"/>
      <c r="Q108" s="236"/>
      <c r="R108" s="236"/>
      <c r="S108" s="177"/>
      <c r="T108" s="177"/>
      <c r="U108" s="167"/>
      <c r="V108" s="236"/>
      <c r="W108" s="236"/>
      <c r="X108" s="177"/>
      <c r="Y108" s="177"/>
      <c r="Z108" s="177"/>
      <c r="AA108" s="167"/>
      <c r="AB108" s="177"/>
      <c r="AC108" s="167"/>
    </row>
    <row r="113" spans="1:24" s="19" customFormat="1" ht="18" x14ac:dyDescent="0.25">
      <c r="A113" s="1892" t="s">
        <v>2829</v>
      </c>
      <c r="B113" s="2310"/>
      <c r="D113" s="1479"/>
      <c r="E113" s="2311"/>
      <c r="F113" s="2311"/>
      <c r="H113" s="19" t="s">
        <v>146</v>
      </c>
    </row>
    <row r="114" spans="1:24" s="19" customFormat="1" x14ac:dyDescent="0.25">
      <c r="A114" s="3065" t="s">
        <v>2531</v>
      </c>
      <c r="B114" s="3065"/>
      <c r="C114" s="3065"/>
      <c r="D114" s="3065"/>
      <c r="E114" s="3065"/>
      <c r="F114" s="3065"/>
      <c r="G114" s="3065"/>
      <c r="I114" s="2888" t="s">
        <v>147</v>
      </c>
      <c r="J114" s="2958"/>
      <c r="K114" s="79" t="s">
        <v>148</v>
      </c>
      <c r="L114" s="80"/>
      <c r="M114" s="81"/>
      <c r="W114" s="18"/>
      <c r="X114" s="18"/>
    </row>
    <row r="115" spans="1:24" s="19" customFormat="1" ht="30" x14ac:dyDescent="0.25">
      <c r="A115" s="370" t="s">
        <v>571</v>
      </c>
      <c r="B115" s="2312"/>
      <c r="C115" s="2915" t="s">
        <v>149</v>
      </c>
      <c r="D115" s="2916"/>
      <c r="E115" s="2916"/>
      <c r="F115" s="2916"/>
      <c r="G115" s="2917"/>
      <c r="I115" s="2959"/>
      <c r="J115" s="2960"/>
      <c r="K115" s="432" t="s">
        <v>150</v>
      </c>
      <c r="L115" s="2916" t="s">
        <v>151</v>
      </c>
      <c r="M115" s="2917"/>
      <c r="N115" s="2915" t="s">
        <v>152</v>
      </c>
      <c r="O115" s="2917"/>
      <c r="P115" s="2915" t="s">
        <v>84</v>
      </c>
      <c r="Q115" s="2916"/>
      <c r="R115" s="2916"/>
      <c r="S115" s="2916"/>
      <c r="T115" s="1872"/>
      <c r="U115" s="1871" t="s">
        <v>85</v>
      </c>
      <c r="V115" s="1873"/>
      <c r="W115" s="1881"/>
      <c r="X115" s="2132"/>
    </row>
    <row r="116" spans="1:24" s="19" customFormat="1" ht="60.75" thickBot="1" x14ac:dyDescent="0.3">
      <c r="A116" s="433" t="s">
        <v>512</v>
      </c>
      <c r="B116" s="434" t="s">
        <v>153</v>
      </c>
      <c r="C116" s="434" t="s">
        <v>154</v>
      </c>
      <c r="D116" s="434" t="s">
        <v>155</v>
      </c>
      <c r="E116" s="434" t="s">
        <v>156</v>
      </c>
      <c r="F116" s="434" t="s">
        <v>157</v>
      </c>
      <c r="G116" s="435" t="s">
        <v>158</v>
      </c>
      <c r="H116" s="434" t="s">
        <v>91</v>
      </c>
      <c r="I116" s="436" t="s">
        <v>92</v>
      </c>
      <c r="J116" s="437" t="s">
        <v>93</v>
      </c>
      <c r="K116" s="434" t="s">
        <v>159</v>
      </c>
      <c r="L116" s="434" t="s">
        <v>160</v>
      </c>
      <c r="M116" s="434" t="s">
        <v>161</v>
      </c>
      <c r="N116" s="434" t="s">
        <v>162</v>
      </c>
      <c r="O116" s="436" t="s">
        <v>163</v>
      </c>
      <c r="P116" s="436" t="s">
        <v>164</v>
      </c>
      <c r="Q116" s="436" t="s">
        <v>104</v>
      </c>
      <c r="R116" s="436" t="s">
        <v>165</v>
      </c>
      <c r="S116" s="438" t="s">
        <v>166</v>
      </c>
      <c r="T116" s="1921" t="s">
        <v>167</v>
      </c>
      <c r="U116" s="432" t="s">
        <v>168</v>
      </c>
      <c r="V116" s="432" t="s">
        <v>169</v>
      </c>
      <c r="W116" s="432" t="s">
        <v>112</v>
      </c>
      <c r="X116" s="432" t="s">
        <v>113</v>
      </c>
    </row>
    <row r="117" spans="1:24" s="19" customFormat="1" ht="15.75" thickTop="1" x14ac:dyDescent="0.25">
      <c r="A117" s="2918" t="s">
        <v>114</v>
      </c>
      <c r="B117" s="440"/>
      <c r="C117" s="355"/>
      <c r="D117" s="354"/>
      <c r="E117" s="440"/>
      <c r="F117" s="440" t="s">
        <v>170</v>
      </c>
      <c r="G117" s="355"/>
      <c r="H117" s="376" t="s">
        <v>27</v>
      </c>
      <c r="I117" s="355" t="s">
        <v>171</v>
      </c>
      <c r="J117" s="355" t="s">
        <v>116</v>
      </c>
      <c r="K117" s="355" t="s">
        <v>117</v>
      </c>
      <c r="L117" s="440" t="s">
        <v>172</v>
      </c>
      <c r="M117" s="440" t="s">
        <v>173</v>
      </c>
      <c r="N117" s="440" t="s">
        <v>117</v>
      </c>
      <c r="O117" s="440" t="s">
        <v>116</v>
      </c>
      <c r="P117" s="354"/>
      <c r="Q117" s="440" t="s">
        <v>117</v>
      </c>
      <c r="R117" s="440" t="s">
        <v>116</v>
      </c>
      <c r="S117" s="440" t="s">
        <v>117</v>
      </c>
      <c r="T117" s="440" t="s">
        <v>171</v>
      </c>
      <c r="U117" s="440" t="s">
        <v>174</v>
      </c>
      <c r="V117" s="440" t="s">
        <v>117</v>
      </c>
      <c r="W117" s="440"/>
      <c r="X117" s="440"/>
    </row>
    <row r="118" spans="1:24" s="19" customFormat="1" x14ac:dyDescent="0.25">
      <c r="A118" s="2919"/>
      <c r="B118" s="2115"/>
      <c r="C118" s="353"/>
      <c r="D118" s="357"/>
      <c r="E118" s="2115"/>
      <c r="F118" s="440" t="s">
        <v>175</v>
      </c>
      <c r="G118" s="353"/>
      <c r="H118" s="1909" t="s">
        <v>31</v>
      </c>
      <c r="I118" s="355"/>
      <c r="J118" s="353"/>
      <c r="K118" s="353"/>
      <c r="L118" s="353"/>
      <c r="M118" s="353"/>
      <c r="N118" s="353"/>
      <c r="O118" s="353"/>
      <c r="P118" s="357"/>
      <c r="Q118" s="353"/>
      <c r="R118" s="353"/>
      <c r="S118" s="353"/>
      <c r="T118" s="355"/>
      <c r="U118" s="355"/>
      <c r="V118" s="355"/>
      <c r="W118" s="355"/>
      <c r="X118" s="355"/>
    </row>
    <row r="119" spans="1:24" s="19" customFormat="1" ht="15.75" thickBot="1" x14ac:dyDescent="0.3">
      <c r="A119" s="441" t="s">
        <v>121</v>
      </c>
      <c r="B119" s="1835"/>
      <c r="C119" s="404"/>
      <c r="D119" s="442"/>
      <c r="E119" s="1835"/>
      <c r="F119" s="1835"/>
      <c r="G119" s="404"/>
      <c r="H119" s="404"/>
      <c r="I119" s="404"/>
      <c r="J119" s="404"/>
      <c r="K119" s="443"/>
      <c r="L119" s="443"/>
      <c r="M119" s="404"/>
      <c r="N119" s="404"/>
      <c r="O119" s="404"/>
      <c r="P119" s="442"/>
      <c r="Q119" s="404"/>
      <c r="R119" s="404"/>
      <c r="S119" s="404"/>
      <c r="T119" s="404"/>
      <c r="U119" s="404"/>
      <c r="V119" s="404"/>
      <c r="W119" s="404"/>
      <c r="X119" s="404"/>
    </row>
    <row r="120" spans="1:24" s="19" customFormat="1" x14ac:dyDescent="0.2">
      <c r="A120" s="3296" t="s">
        <v>2830</v>
      </c>
      <c r="B120" s="231" t="s">
        <v>1026</v>
      </c>
      <c r="C120" s="160"/>
      <c r="D120" s="380">
        <v>8000000</v>
      </c>
      <c r="E120" s="231" t="s">
        <v>2359</v>
      </c>
      <c r="F120" s="231" t="s">
        <v>179</v>
      </c>
      <c r="G120" s="231" t="s">
        <v>124</v>
      </c>
      <c r="H120" s="165" t="s">
        <v>27</v>
      </c>
      <c r="I120" s="231" t="s">
        <v>179</v>
      </c>
      <c r="J120" s="231" t="s">
        <v>179</v>
      </c>
      <c r="K120" s="231" t="s">
        <v>179</v>
      </c>
      <c r="L120" s="231" t="s">
        <v>2831</v>
      </c>
      <c r="M120" s="231" t="s">
        <v>2832</v>
      </c>
      <c r="N120" s="231" t="s">
        <v>2833</v>
      </c>
      <c r="O120" s="231" t="s">
        <v>2834</v>
      </c>
      <c r="P120" s="380">
        <v>8000000</v>
      </c>
      <c r="Q120" s="231" t="s">
        <v>179</v>
      </c>
      <c r="R120" s="231" t="s">
        <v>2835</v>
      </c>
      <c r="S120" s="231" t="s">
        <v>2836</v>
      </c>
      <c r="T120" s="231" t="s">
        <v>179</v>
      </c>
      <c r="U120" s="231" t="s">
        <v>2837</v>
      </c>
      <c r="V120" s="231" t="s">
        <v>2838</v>
      </c>
      <c r="W120" s="449" t="s">
        <v>2795</v>
      </c>
      <c r="X120" s="449" t="s">
        <v>2796</v>
      </c>
    </row>
    <row r="121" spans="1:24" s="19" customFormat="1" x14ac:dyDescent="0.25">
      <c r="A121" s="3296"/>
      <c r="B121" s="2115"/>
      <c r="C121" s="353"/>
      <c r="D121" s="357"/>
      <c r="E121" s="2115"/>
      <c r="F121" s="440"/>
      <c r="G121" s="2115"/>
      <c r="H121" s="1909" t="s">
        <v>31</v>
      </c>
      <c r="I121" s="440"/>
      <c r="J121" s="440"/>
      <c r="K121" s="440"/>
      <c r="L121" s="353"/>
      <c r="M121" s="353"/>
      <c r="N121" s="353"/>
      <c r="O121" s="353"/>
      <c r="P121" s="357"/>
      <c r="Q121" s="353"/>
      <c r="R121" s="353"/>
      <c r="S121" s="353"/>
      <c r="T121" s="353"/>
      <c r="U121" s="353"/>
      <c r="V121" s="2115"/>
      <c r="W121" s="2117"/>
      <c r="X121" s="2117"/>
    </row>
    <row r="122" spans="1:24" s="19" customFormat="1" x14ac:dyDescent="0.2">
      <c r="A122" s="2264"/>
      <c r="B122" s="1711"/>
      <c r="C122" s="226"/>
      <c r="D122" s="358"/>
      <c r="E122" s="1711"/>
      <c r="F122" s="1711"/>
      <c r="G122" s="1711"/>
      <c r="H122" s="226"/>
      <c r="I122" s="1711"/>
      <c r="J122" s="1711"/>
      <c r="K122" s="1711"/>
      <c r="L122" s="79"/>
      <c r="M122" s="226"/>
      <c r="N122" s="226"/>
      <c r="O122" s="226"/>
      <c r="P122" s="358"/>
      <c r="Q122" s="1862"/>
      <c r="R122" s="1862"/>
      <c r="S122" s="226"/>
      <c r="T122" s="226"/>
      <c r="U122" s="226"/>
      <c r="V122" s="1711"/>
      <c r="W122" s="2118"/>
      <c r="X122" s="2118"/>
    </row>
    <row r="123" spans="1:24" s="19" customFormat="1" x14ac:dyDescent="0.2">
      <c r="A123" s="3347" t="s">
        <v>2839</v>
      </c>
      <c r="B123" s="440" t="s">
        <v>1039</v>
      </c>
      <c r="C123" s="440" t="s">
        <v>2840</v>
      </c>
      <c r="D123" s="357">
        <v>10000000</v>
      </c>
      <c r="E123" s="440" t="s">
        <v>2359</v>
      </c>
      <c r="F123" s="440" t="s">
        <v>179</v>
      </c>
      <c r="G123" s="440" t="s">
        <v>124</v>
      </c>
      <c r="H123" s="1909" t="s">
        <v>27</v>
      </c>
      <c r="I123" s="440" t="s">
        <v>179</v>
      </c>
      <c r="J123" s="440" t="s">
        <v>179</v>
      </c>
      <c r="K123" s="440" t="s">
        <v>179</v>
      </c>
      <c r="L123" s="231" t="s">
        <v>2831</v>
      </c>
      <c r="M123" s="231" t="s">
        <v>2832</v>
      </c>
      <c r="N123" s="231" t="s">
        <v>2833</v>
      </c>
      <c r="O123" s="231" t="s">
        <v>2834</v>
      </c>
      <c r="P123" s="357">
        <v>10000000</v>
      </c>
      <c r="Q123" s="440" t="s">
        <v>179</v>
      </c>
      <c r="R123" s="231" t="s">
        <v>2835</v>
      </c>
      <c r="S123" s="231" t="s">
        <v>2836</v>
      </c>
      <c r="T123" s="440" t="s">
        <v>179</v>
      </c>
      <c r="U123" s="231" t="s">
        <v>2837</v>
      </c>
      <c r="V123" s="231" t="s">
        <v>2838</v>
      </c>
      <c r="W123" s="1953" t="s">
        <v>2841</v>
      </c>
      <c r="X123" s="449" t="s">
        <v>2796</v>
      </c>
    </row>
    <row r="124" spans="1:24" s="19" customFormat="1" x14ac:dyDescent="0.25">
      <c r="A124" s="3347"/>
      <c r="B124" s="2115"/>
      <c r="C124" s="2115"/>
      <c r="D124" s="357"/>
      <c r="E124" s="2115"/>
      <c r="F124" s="440"/>
      <c r="G124" s="2115"/>
      <c r="H124" s="1909" t="s">
        <v>31</v>
      </c>
      <c r="I124" s="440"/>
      <c r="J124" s="440"/>
      <c r="K124" s="440"/>
      <c r="L124" s="353"/>
      <c r="M124" s="353"/>
      <c r="N124" s="353"/>
      <c r="O124" s="353"/>
      <c r="P124" s="357"/>
      <c r="Q124" s="353"/>
      <c r="R124" s="353"/>
      <c r="S124" s="353"/>
      <c r="T124" s="353"/>
      <c r="U124" s="353"/>
      <c r="V124" s="2115"/>
      <c r="W124" s="2117"/>
      <c r="X124" s="2117"/>
    </row>
    <row r="125" spans="1:24" s="19" customFormat="1" x14ac:dyDescent="0.2">
      <c r="A125" s="2264"/>
      <c r="B125" s="1711"/>
      <c r="C125" s="1711"/>
      <c r="D125" s="358"/>
      <c r="E125" s="1711"/>
      <c r="F125" s="1711"/>
      <c r="G125" s="1711"/>
      <c r="H125" s="226"/>
      <c r="I125" s="1711"/>
      <c r="J125" s="1711"/>
      <c r="K125" s="1711"/>
      <c r="L125" s="79"/>
      <c r="M125" s="226"/>
      <c r="N125" s="226"/>
      <c r="O125" s="226"/>
      <c r="P125" s="358"/>
      <c r="Q125" s="1862"/>
      <c r="R125" s="226"/>
      <c r="S125" s="226"/>
      <c r="T125" s="226"/>
      <c r="U125" s="226"/>
      <c r="V125" s="1711"/>
      <c r="W125" s="2118"/>
      <c r="X125" s="2118"/>
    </row>
    <row r="126" spans="1:24" s="19" customFormat="1" x14ac:dyDescent="0.2">
      <c r="A126" s="3347" t="s">
        <v>2842</v>
      </c>
      <c r="B126" s="440" t="s">
        <v>1039</v>
      </c>
      <c r="C126" s="440" t="s">
        <v>2843</v>
      </c>
      <c r="D126" s="357">
        <v>10000000</v>
      </c>
      <c r="E126" s="440" t="s">
        <v>2359</v>
      </c>
      <c r="F126" s="440" t="s">
        <v>179</v>
      </c>
      <c r="G126" s="440" t="s">
        <v>124</v>
      </c>
      <c r="H126" s="1909" t="s">
        <v>27</v>
      </c>
      <c r="I126" s="440" t="s">
        <v>179</v>
      </c>
      <c r="J126" s="440" t="s">
        <v>179</v>
      </c>
      <c r="K126" s="440" t="s">
        <v>179</v>
      </c>
      <c r="L126" s="231" t="s">
        <v>2831</v>
      </c>
      <c r="M126" s="231" t="s">
        <v>2832</v>
      </c>
      <c r="N126" s="231" t="s">
        <v>2833</v>
      </c>
      <c r="O126" s="231" t="s">
        <v>2834</v>
      </c>
      <c r="P126" s="357">
        <v>10000000</v>
      </c>
      <c r="Q126" s="440" t="s">
        <v>179</v>
      </c>
      <c r="R126" s="231" t="s">
        <v>2835</v>
      </c>
      <c r="S126" s="231" t="s">
        <v>2836</v>
      </c>
      <c r="T126" s="440" t="s">
        <v>179</v>
      </c>
      <c r="U126" s="231" t="s">
        <v>2837</v>
      </c>
      <c r="V126" s="231" t="s">
        <v>2838</v>
      </c>
      <c r="W126" s="1953" t="s">
        <v>2841</v>
      </c>
      <c r="X126" s="449" t="s">
        <v>2796</v>
      </c>
    </row>
    <row r="127" spans="1:24" s="19" customFormat="1" x14ac:dyDescent="0.25">
      <c r="A127" s="3347"/>
      <c r="B127" s="2115"/>
      <c r="C127" s="2115"/>
      <c r="D127" s="357"/>
      <c r="E127" s="2115"/>
      <c r="F127" s="440"/>
      <c r="G127" s="2115"/>
      <c r="H127" s="1909" t="s">
        <v>31</v>
      </c>
      <c r="I127" s="440"/>
      <c r="J127" s="440"/>
      <c r="K127" s="440"/>
      <c r="L127" s="353"/>
      <c r="M127" s="353"/>
      <c r="N127" s="353"/>
      <c r="O127" s="353"/>
      <c r="P127" s="357"/>
      <c r="Q127" s="353"/>
      <c r="R127" s="353"/>
      <c r="S127" s="353"/>
      <c r="T127" s="353"/>
      <c r="U127" s="353"/>
      <c r="V127" s="2115"/>
      <c r="W127" s="2117"/>
      <c r="X127" s="2117"/>
    </row>
    <row r="128" spans="1:24" s="19" customFormat="1" x14ac:dyDescent="0.2">
      <c r="A128" s="2264"/>
      <c r="B128" s="1711"/>
      <c r="C128" s="1711"/>
      <c r="D128" s="358"/>
      <c r="E128" s="1711"/>
      <c r="F128" s="1711"/>
      <c r="G128" s="1711"/>
      <c r="H128" s="226"/>
      <c r="I128" s="1711"/>
      <c r="J128" s="1711"/>
      <c r="K128" s="1711"/>
      <c r="L128" s="79"/>
      <c r="M128" s="226"/>
      <c r="N128" s="226"/>
      <c r="O128" s="226"/>
      <c r="P128" s="358"/>
      <c r="Q128" s="1862"/>
      <c r="R128" s="226"/>
      <c r="S128" s="226"/>
      <c r="T128" s="226"/>
      <c r="U128" s="226"/>
      <c r="V128" s="1711"/>
      <c r="W128" s="2118"/>
      <c r="X128" s="2118"/>
    </row>
    <row r="129" spans="1:24" s="19" customFormat="1" x14ac:dyDescent="0.2">
      <c r="A129" s="3347" t="s">
        <v>2844</v>
      </c>
      <c r="B129" s="440" t="s">
        <v>1039</v>
      </c>
      <c r="C129" s="440" t="s">
        <v>2845</v>
      </c>
      <c r="D129" s="357">
        <v>10000000</v>
      </c>
      <c r="E129" s="440" t="s">
        <v>2359</v>
      </c>
      <c r="F129" s="440" t="s">
        <v>179</v>
      </c>
      <c r="G129" s="440" t="s">
        <v>124</v>
      </c>
      <c r="H129" s="1909" t="s">
        <v>27</v>
      </c>
      <c r="I129" s="440" t="s">
        <v>179</v>
      </c>
      <c r="J129" s="440" t="s">
        <v>179</v>
      </c>
      <c r="K129" s="440" t="s">
        <v>179</v>
      </c>
      <c r="L129" s="231" t="s">
        <v>2831</v>
      </c>
      <c r="M129" s="231" t="s">
        <v>2832</v>
      </c>
      <c r="N129" s="231" t="s">
        <v>2833</v>
      </c>
      <c r="O129" s="231" t="s">
        <v>2834</v>
      </c>
      <c r="P129" s="357">
        <v>10000000</v>
      </c>
      <c r="Q129" s="440" t="s">
        <v>179</v>
      </c>
      <c r="R129" s="231" t="s">
        <v>2835</v>
      </c>
      <c r="S129" s="231" t="s">
        <v>2836</v>
      </c>
      <c r="T129" s="440" t="s">
        <v>179</v>
      </c>
      <c r="U129" s="231" t="s">
        <v>2837</v>
      </c>
      <c r="V129" s="231" t="s">
        <v>2838</v>
      </c>
      <c r="W129" s="1953" t="s">
        <v>2841</v>
      </c>
      <c r="X129" s="449" t="s">
        <v>2796</v>
      </c>
    </row>
    <row r="130" spans="1:24" s="19" customFormat="1" x14ac:dyDescent="0.25">
      <c r="A130" s="3347"/>
      <c r="B130" s="2115"/>
      <c r="C130" s="2115"/>
      <c r="D130" s="357"/>
      <c r="E130" s="2115"/>
      <c r="F130" s="440"/>
      <c r="G130" s="2115"/>
      <c r="H130" s="1909" t="s">
        <v>31</v>
      </c>
      <c r="I130" s="440"/>
      <c r="J130" s="440"/>
      <c r="K130" s="440"/>
      <c r="L130" s="353"/>
      <c r="M130" s="353"/>
      <c r="N130" s="353"/>
      <c r="O130" s="353"/>
      <c r="P130" s="357"/>
      <c r="Q130" s="353"/>
      <c r="R130" s="353"/>
      <c r="S130" s="353"/>
      <c r="T130" s="353"/>
      <c r="U130" s="353"/>
      <c r="V130" s="2115"/>
      <c r="W130" s="2117"/>
      <c r="X130" s="2117"/>
    </row>
    <row r="131" spans="1:24" s="19" customFormat="1" x14ac:dyDescent="0.2">
      <c r="A131" s="2264"/>
      <c r="B131" s="1711"/>
      <c r="C131" s="1711"/>
      <c r="D131" s="358"/>
      <c r="E131" s="1711"/>
      <c r="F131" s="1711"/>
      <c r="G131" s="1711"/>
      <c r="H131" s="226"/>
      <c r="I131" s="1711"/>
      <c r="J131" s="1711"/>
      <c r="K131" s="1711"/>
      <c r="L131" s="79"/>
      <c r="M131" s="226"/>
      <c r="N131" s="226"/>
      <c r="O131" s="226"/>
      <c r="P131" s="358"/>
      <c r="Q131" s="1862"/>
      <c r="R131" s="226"/>
      <c r="S131" s="226"/>
      <c r="T131" s="226"/>
      <c r="U131" s="226"/>
      <c r="V131" s="1711"/>
      <c r="W131" s="2118"/>
      <c r="X131" s="2118"/>
    </row>
    <row r="132" spans="1:24" s="19" customFormat="1" x14ac:dyDescent="0.2">
      <c r="A132" s="3347" t="s">
        <v>2846</v>
      </c>
      <c r="B132" s="440" t="s">
        <v>1039</v>
      </c>
      <c r="C132" s="440" t="s">
        <v>2847</v>
      </c>
      <c r="D132" s="357">
        <v>5000000</v>
      </c>
      <c r="E132" s="440" t="s">
        <v>2359</v>
      </c>
      <c r="F132" s="440" t="s">
        <v>179</v>
      </c>
      <c r="G132" s="440" t="s">
        <v>124</v>
      </c>
      <c r="H132" s="376" t="s">
        <v>27</v>
      </c>
      <c r="I132" s="440" t="s">
        <v>179</v>
      </c>
      <c r="J132" s="440" t="s">
        <v>179</v>
      </c>
      <c r="K132" s="440" t="s">
        <v>179</v>
      </c>
      <c r="L132" s="231" t="s">
        <v>2831</v>
      </c>
      <c r="M132" s="231" t="s">
        <v>2832</v>
      </c>
      <c r="N132" s="231" t="s">
        <v>2833</v>
      </c>
      <c r="O132" s="231" t="s">
        <v>2834</v>
      </c>
      <c r="P132" s="357">
        <v>5000000</v>
      </c>
      <c r="Q132" s="440" t="s">
        <v>179</v>
      </c>
      <c r="R132" s="231" t="s">
        <v>2835</v>
      </c>
      <c r="S132" s="231" t="s">
        <v>2836</v>
      </c>
      <c r="T132" s="440" t="s">
        <v>179</v>
      </c>
      <c r="U132" s="231" t="s">
        <v>2837</v>
      </c>
      <c r="V132" s="231" t="s">
        <v>2838</v>
      </c>
      <c r="W132" s="1953" t="s">
        <v>2841</v>
      </c>
      <c r="X132" s="449" t="s">
        <v>2796</v>
      </c>
    </row>
    <row r="133" spans="1:24" s="19" customFormat="1" x14ac:dyDescent="0.25">
      <c r="A133" s="3347"/>
      <c r="B133" s="2115"/>
      <c r="C133" s="2115"/>
      <c r="D133" s="357"/>
      <c r="E133" s="2115"/>
      <c r="F133" s="440"/>
      <c r="G133" s="2115"/>
      <c r="H133" s="1909" t="s">
        <v>31</v>
      </c>
      <c r="I133" s="440"/>
      <c r="J133" s="440"/>
      <c r="K133" s="440"/>
      <c r="L133" s="353"/>
      <c r="M133" s="353"/>
      <c r="N133" s="353"/>
      <c r="O133" s="353"/>
      <c r="P133" s="357"/>
      <c r="Q133" s="353"/>
      <c r="R133" s="353"/>
      <c r="S133" s="353"/>
      <c r="T133" s="353"/>
      <c r="U133" s="353"/>
      <c r="V133" s="2115"/>
      <c r="W133" s="2117"/>
      <c r="X133" s="2117"/>
    </row>
    <row r="134" spans="1:24" s="19" customFormat="1" x14ac:dyDescent="0.2">
      <c r="A134" s="2264"/>
      <c r="B134" s="1711"/>
      <c r="C134" s="1711"/>
      <c r="D134" s="358"/>
      <c r="E134" s="1711"/>
      <c r="F134" s="1711"/>
      <c r="G134" s="1711"/>
      <c r="H134" s="226"/>
      <c r="I134" s="1711"/>
      <c r="J134" s="1711"/>
      <c r="K134" s="1711"/>
      <c r="L134" s="79"/>
      <c r="M134" s="226"/>
      <c r="N134" s="226"/>
      <c r="O134" s="226"/>
      <c r="P134" s="358"/>
      <c r="Q134" s="1862"/>
      <c r="R134" s="226"/>
      <c r="S134" s="226"/>
      <c r="T134" s="226"/>
      <c r="U134" s="226"/>
      <c r="V134" s="1711"/>
      <c r="W134" s="2118"/>
      <c r="X134" s="2118"/>
    </row>
    <row r="135" spans="1:24" s="19" customFormat="1" x14ac:dyDescent="0.2">
      <c r="A135" s="3347" t="s">
        <v>2848</v>
      </c>
      <c r="B135" s="440" t="s">
        <v>1042</v>
      </c>
      <c r="C135" s="2115" t="s">
        <v>2840</v>
      </c>
      <c r="D135" s="357">
        <v>15000000</v>
      </c>
      <c r="E135" s="440" t="s">
        <v>2359</v>
      </c>
      <c r="F135" s="440" t="s">
        <v>179</v>
      </c>
      <c r="G135" s="440" t="s">
        <v>124</v>
      </c>
      <c r="H135" s="1909" t="s">
        <v>27</v>
      </c>
      <c r="I135" s="440" t="s">
        <v>179</v>
      </c>
      <c r="J135" s="440" t="s">
        <v>179</v>
      </c>
      <c r="K135" s="440" t="s">
        <v>179</v>
      </c>
      <c r="L135" s="231" t="s">
        <v>2831</v>
      </c>
      <c r="M135" s="231" t="s">
        <v>2832</v>
      </c>
      <c r="N135" s="231" t="s">
        <v>2833</v>
      </c>
      <c r="O135" s="231" t="s">
        <v>2834</v>
      </c>
      <c r="P135" s="357">
        <v>15000000</v>
      </c>
      <c r="Q135" s="440" t="s">
        <v>179</v>
      </c>
      <c r="R135" s="231" t="s">
        <v>2835</v>
      </c>
      <c r="S135" s="231" t="s">
        <v>2836</v>
      </c>
      <c r="T135" s="440" t="s">
        <v>179</v>
      </c>
      <c r="U135" s="231" t="s">
        <v>2837</v>
      </c>
      <c r="V135" s="231" t="s">
        <v>2838</v>
      </c>
      <c r="W135" s="1953" t="s">
        <v>2841</v>
      </c>
      <c r="X135" s="449" t="s">
        <v>2796</v>
      </c>
    </row>
    <row r="136" spans="1:24" s="19" customFormat="1" x14ac:dyDescent="0.25">
      <c r="A136" s="3347"/>
      <c r="B136" s="2115"/>
      <c r="C136" s="2115"/>
      <c r="D136" s="357"/>
      <c r="E136" s="2115"/>
      <c r="F136" s="440"/>
      <c r="G136" s="2115"/>
      <c r="H136" s="1909" t="s">
        <v>31</v>
      </c>
      <c r="I136" s="440"/>
      <c r="J136" s="440"/>
      <c r="K136" s="440"/>
      <c r="L136" s="353"/>
      <c r="M136" s="353"/>
      <c r="N136" s="353"/>
      <c r="O136" s="353"/>
      <c r="P136" s="357"/>
      <c r="Q136" s="353"/>
      <c r="R136" s="353"/>
      <c r="S136" s="353"/>
      <c r="T136" s="353"/>
      <c r="U136" s="353"/>
      <c r="V136" s="2115"/>
      <c r="W136" s="2117"/>
      <c r="X136" s="2117"/>
    </row>
    <row r="137" spans="1:24" s="19" customFormat="1" x14ac:dyDescent="0.2">
      <c r="A137" s="2264"/>
      <c r="B137" s="1711"/>
      <c r="C137" s="1711"/>
      <c r="D137" s="358"/>
      <c r="E137" s="1711"/>
      <c r="F137" s="1711"/>
      <c r="G137" s="1711"/>
      <c r="H137" s="226"/>
      <c r="I137" s="1711"/>
      <c r="J137" s="1711"/>
      <c r="K137" s="1711"/>
      <c r="L137" s="79"/>
      <c r="M137" s="226"/>
      <c r="N137" s="226"/>
      <c r="O137" s="226"/>
      <c r="P137" s="358"/>
      <c r="Q137" s="1862"/>
      <c r="R137" s="226"/>
      <c r="S137" s="226"/>
      <c r="T137" s="226"/>
      <c r="U137" s="226"/>
      <c r="V137" s="1711"/>
      <c r="W137" s="2118"/>
      <c r="X137" s="2118"/>
    </row>
    <row r="138" spans="1:24" s="19" customFormat="1" x14ac:dyDescent="0.2">
      <c r="A138" s="3347" t="s">
        <v>2849</v>
      </c>
      <c r="B138" s="440" t="s">
        <v>1042</v>
      </c>
      <c r="C138" s="2115" t="s">
        <v>2843</v>
      </c>
      <c r="D138" s="357">
        <v>20000000</v>
      </c>
      <c r="E138" s="440" t="s">
        <v>2359</v>
      </c>
      <c r="F138" s="440" t="s">
        <v>179</v>
      </c>
      <c r="G138" s="440" t="s">
        <v>124</v>
      </c>
      <c r="H138" s="1909" t="s">
        <v>27</v>
      </c>
      <c r="I138" s="440" t="s">
        <v>179</v>
      </c>
      <c r="J138" s="440" t="s">
        <v>179</v>
      </c>
      <c r="K138" s="440" t="s">
        <v>179</v>
      </c>
      <c r="L138" s="231" t="s">
        <v>2831</v>
      </c>
      <c r="M138" s="231" t="s">
        <v>2832</v>
      </c>
      <c r="N138" s="231" t="s">
        <v>2833</v>
      </c>
      <c r="O138" s="231" t="s">
        <v>2834</v>
      </c>
      <c r="P138" s="357">
        <v>20000000</v>
      </c>
      <c r="Q138" s="440" t="s">
        <v>179</v>
      </c>
      <c r="R138" s="231" t="s">
        <v>2835</v>
      </c>
      <c r="S138" s="231" t="s">
        <v>2836</v>
      </c>
      <c r="T138" s="440" t="s">
        <v>179</v>
      </c>
      <c r="U138" s="231" t="s">
        <v>2837</v>
      </c>
      <c r="V138" s="231" t="s">
        <v>2838</v>
      </c>
      <c r="W138" s="1953" t="s">
        <v>2841</v>
      </c>
      <c r="X138" s="449" t="s">
        <v>2796</v>
      </c>
    </row>
    <row r="139" spans="1:24" s="19" customFormat="1" x14ac:dyDescent="0.25">
      <c r="A139" s="3347"/>
      <c r="B139" s="2115"/>
      <c r="C139" s="353"/>
      <c r="D139" s="357"/>
      <c r="E139" s="2115"/>
      <c r="F139" s="440"/>
      <c r="G139" s="2115"/>
      <c r="H139" s="1909" t="s">
        <v>31</v>
      </c>
      <c r="I139" s="440"/>
      <c r="J139" s="440"/>
      <c r="K139" s="440"/>
      <c r="L139" s="353"/>
      <c r="M139" s="353"/>
      <c r="N139" s="353"/>
      <c r="O139" s="353"/>
      <c r="P139" s="357"/>
      <c r="Q139" s="353"/>
      <c r="R139" s="353"/>
      <c r="S139" s="353"/>
      <c r="T139" s="353"/>
      <c r="U139" s="353"/>
      <c r="V139" s="2115"/>
      <c r="W139" s="2117"/>
      <c r="X139" s="2117"/>
    </row>
    <row r="140" spans="1:24" s="19" customFormat="1" x14ac:dyDescent="0.2">
      <c r="A140" s="2264"/>
      <c r="B140" s="1711"/>
      <c r="C140" s="226"/>
      <c r="D140" s="358"/>
      <c r="E140" s="1711"/>
      <c r="F140" s="1711"/>
      <c r="G140" s="1711"/>
      <c r="H140" s="226"/>
      <c r="I140" s="1711"/>
      <c r="J140" s="1711"/>
      <c r="K140" s="1711"/>
      <c r="L140" s="79"/>
      <c r="M140" s="226"/>
      <c r="N140" s="226"/>
      <c r="O140" s="226"/>
      <c r="P140" s="358"/>
      <c r="Q140" s="1862"/>
      <c r="R140" s="226"/>
      <c r="S140" s="226"/>
      <c r="T140" s="226"/>
      <c r="U140" s="226"/>
      <c r="V140" s="1711"/>
      <c r="W140" s="2118"/>
      <c r="X140" s="2118"/>
    </row>
    <row r="141" spans="1:24" s="19" customFormat="1" x14ac:dyDescent="0.2">
      <c r="A141" s="3347" t="s">
        <v>2850</v>
      </c>
      <c r="B141" s="440" t="s">
        <v>1046</v>
      </c>
      <c r="C141" s="353"/>
      <c r="D141" s="357">
        <v>30000000</v>
      </c>
      <c r="E141" s="440" t="s">
        <v>2359</v>
      </c>
      <c r="F141" s="440" t="s">
        <v>179</v>
      </c>
      <c r="G141" s="440" t="s">
        <v>124</v>
      </c>
      <c r="H141" s="1909" t="s">
        <v>27</v>
      </c>
      <c r="I141" s="440" t="s">
        <v>179</v>
      </c>
      <c r="J141" s="440" t="s">
        <v>179</v>
      </c>
      <c r="K141" s="440" t="s">
        <v>179</v>
      </c>
      <c r="L141" s="231" t="s">
        <v>2831</v>
      </c>
      <c r="M141" s="231" t="s">
        <v>2832</v>
      </c>
      <c r="N141" s="231" t="s">
        <v>2833</v>
      </c>
      <c r="O141" s="231" t="s">
        <v>2834</v>
      </c>
      <c r="P141" s="357">
        <v>30000000</v>
      </c>
      <c r="Q141" s="440" t="s">
        <v>179</v>
      </c>
      <c r="R141" s="231" t="s">
        <v>2835</v>
      </c>
      <c r="S141" s="231" t="s">
        <v>2836</v>
      </c>
      <c r="T141" s="440" t="s">
        <v>179</v>
      </c>
      <c r="U141" s="231" t="s">
        <v>2837</v>
      </c>
      <c r="V141" s="231" t="s">
        <v>2838</v>
      </c>
      <c r="W141" s="1953" t="s">
        <v>2841</v>
      </c>
      <c r="X141" s="449" t="s">
        <v>2796</v>
      </c>
    </row>
    <row r="142" spans="1:24" s="19" customFormat="1" x14ac:dyDescent="0.25">
      <c r="A142" s="3347"/>
      <c r="B142" s="2115"/>
      <c r="C142" s="353"/>
      <c r="D142" s="357"/>
      <c r="E142" s="2115"/>
      <c r="F142" s="440"/>
      <c r="G142" s="2115"/>
      <c r="H142" s="1909" t="s">
        <v>31</v>
      </c>
      <c r="I142" s="440"/>
      <c r="J142" s="440"/>
      <c r="K142" s="440"/>
      <c r="L142" s="353"/>
      <c r="M142" s="353"/>
      <c r="N142" s="353"/>
      <c r="O142" s="353"/>
      <c r="P142" s="357"/>
      <c r="Q142" s="353"/>
      <c r="R142" s="353"/>
      <c r="S142" s="353"/>
      <c r="T142" s="353"/>
      <c r="U142" s="353"/>
      <c r="V142" s="2115"/>
      <c r="W142" s="2117"/>
      <c r="X142" s="2117"/>
    </row>
    <row r="143" spans="1:24" s="19" customFormat="1" x14ac:dyDescent="0.2">
      <c r="A143" s="2264"/>
      <c r="B143" s="1711"/>
      <c r="C143" s="226"/>
      <c r="D143" s="358"/>
      <c r="E143" s="1711"/>
      <c r="F143" s="1711"/>
      <c r="G143" s="1711"/>
      <c r="H143" s="226"/>
      <c r="I143" s="1711"/>
      <c r="J143" s="1711"/>
      <c r="K143" s="1711"/>
      <c r="L143" s="79"/>
      <c r="M143" s="226"/>
      <c r="N143" s="226"/>
      <c r="O143" s="226"/>
      <c r="P143" s="358"/>
      <c r="Q143" s="1862"/>
      <c r="R143" s="226"/>
      <c r="S143" s="226"/>
      <c r="T143" s="226"/>
      <c r="U143" s="226"/>
      <c r="V143" s="1711"/>
      <c r="W143" s="2118"/>
      <c r="X143" s="2118"/>
    </row>
    <row r="144" spans="1:24" s="19" customFormat="1" x14ac:dyDescent="0.2">
      <c r="A144" s="3347" t="s">
        <v>2851</v>
      </c>
      <c r="B144" s="440" t="s">
        <v>1049</v>
      </c>
      <c r="C144" s="353"/>
      <c r="D144" s="357">
        <v>10000000</v>
      </c>
      <c r="E144" s="440" t="s">
        <v>2359</v>
      </c>
      <c r="F144" s="440" t="s">
        <v>179</v>
      </c>
      <c r="G144" s="440" t="s">
        <v>124</v>
      </c>
      <c r="H144" s="1909" t="s">
        <v>27</v>
      </c>
      <c r="I144" s="440" t="s">
        <v>179</v>
      </c>
      <c r="J144" s="440" t="s">
        <v>179</v>
      </c>
      <c r="K144" s="440" t="s">
        <v>179</v>
      </c>
      <c r="L144" s="231" t="s">
        <v>2831</v>
      </c>
      <c r="M144" s="231" t="s">
        <v>2832</v>
      </c>
      <c r="N144" s="231" t="s">
        <v>2833</v>
      </c>
      <c r="O144" s="231" t="s">
        <v>2834</v>
      </c>
      <c r="P144" s="357">
        <v>10000000</v>
      </c>
      <c r="Q144" s="440" t="s">
        <v>179</v>
      </c>
      <c r="R144" s="231" t="s">
        <v>2835</v>
      </c>
      <c r="S144" s="231" t="s">
        <v>2836</v>
      </c>
      <c r="T144" s="440" t="s">
        <v>179</v>
      </c>
      <c r="U144" s="231" t="s">
        <v>2837</v>
      </c>
      <c r="V144" s="231" t="s">
        <v>2838</v>
      </c>
      <c r="W144" s="1953" t="s">
        <v>2841</v>
      </c>
      <c r="X144" s="449" t="s">
        <v>2796</v>
      </c>
    </row>
    <row r="145" spans="1:25" s="19" customFormat="1" x14ac:dyDescent="0.25">
      <c r="A145" s="3347"/>
      <c r="B145" s="2115"/>
      <c r="C145" s="353"/>
      <c r="D145" s="357"/>
      <c r="E145" s="2115"/>
      <c r="F145" s="440"/>
      <c r="G145" s="2115"/>
      <c r="H145" s="1909" t="s">
        <v>31</v>
      </c>
      <c r="I145" s="440"/>
      <c r="J145" s="440"/>
      <c r="K145" s="440"/>
      <c r="L145" s="353"/>
      <c r="M145" s="353"/>
      <c r="N145" s="353"/>
      <c r="O145" s="353"/>
      <c r="P145" s="357"/>
      <c r="Q145" s="353"/>
      <c r="R145" s="353"/>
      <c r="S145" s="353"/>
      <c r="T145" s="353"/>
      <c r="U145" s="353"/>
      <c r="V145" s="2115"/>
      <c r="W145" s="2117"/>
      <c r="X145" s="2117"/>
    </row>
    <row r="146" spans="1:25" s="19" customFormat="1" x14ac:dyDescent="0.2">
      <c r="A146" s="2264"/>
      <c r="B146" s="1711"/>
      <c r="C146" s="226"/>
      <c r="D146" s="358"/>
      <c r="E146" s="1711"/>
      <c r="F146" s="1711"/>
      <c r="G146" s="1711"/>
      <c r="H146" s="226"/>
      <c r="I146" s="1711"/>
      <c r="J146" s="1711"/>
      <c r="K146" s="1711"/>
      <c r="L146" s="79"/>
      <c r="M146" s="226"/>
      <c r="N146" s="226"/>
      <c r="O146" s="226"/>
      <c r="P146" s="358"/>
      <c r="Q146" s="1862"/>
      <c r="R146" s="226"/>
      <c r="S146" s="226"/>
      <c r="T146" s="226"/>
      <c r="U146" s="226"/>
      <c r="V146" s="1711"/>
      <c r="W146" s="2118"/>
      <c r="X146" s="2118"/>
      <c r="Y146" s="18"/>
    </row>
    <row r="147" spans="1:25" s="19" customFormat="1" x14ac:dyDescent="0.2">
      <c r="A147" s="3347" t="s">
        <v>2852</v>
      </c>
      <c r="B147" s="440" t="s">
        <v>1052</v>
      </c>
      <c r="C147" s="353"/>
      <c r="D147" s="357">
        <v>10000000</v>
      </c>
      <c r="E147" s="440" t="s">
        <v>2359</v>
      </c>
      <c r="F147" s="440" t="s">
        <v>179</v>
      </c>
      <c r="G147" s="440" t="s">
        <v>124</v>
      </c>
      <c r="H147" s="1909" t="s">
        <v>27</v>
      </c>
      <c r="I147" s="440" t="s">
        <v>179</v>
      </c>
      <c r="J147" s="440" t="s">
        <v>179</v>
      </c>
      <c r="K147" s="440" t="s">
        <v>179</v>
      </c>
      <c r="L147" s="231" t="s">
        <v>2831</v>
      </c>
      <c r="M147" s="231" t="s">
        <v>2832</v>
      </c>
      <c r="N147" s="231" t="s">
        <v>2833</v>
      </c>
      <c r="O147" s="231" t="s">
        <v>2834</v>
      </c>
      <c r="P147" s="357">
        <v>10000000</v>
      </c>
      <c r="Q147" s="440" t="s">
        <v>179</v>
      </c>
      <c r="R147" s="231" t="s">
        <v>2835</v>
      </c>
      <c r="S147" s="231" t="s">
        <v>2836</v>
      </c>
      <c r="T147" s="440" t="s">
        <v>179</v>
      </c>
      <c r="U147" s="231" t="s">
        <v>2837</v>
      </c>
      <c r="V147" s="231" t="s">
        <v>2838</v>
      </c>
      <c r="W147" s="449" t="s">
        <v>2825</v>
      </c>
      <c r="X147" s="449" t="s">
        <v>2796</v>
      </c>
    </row>
    <row r="148" spans="1:25" s="19" customFormat="1" x14ac:dyDescent="0.25">
      <c r="A148" s="3347"/>
      <c r="B148" s="2115"/>
      <c r="C148" s="353"/>
      <c r="D148" s="357"/>
      <c r="E148" s="2115"/>
      <c r="F148" s="440"/>
      <c r="G148" s="353"/>
      <c r="H148" s="1909" t="s">
        <v>31</v>
      </c>
      <c r="I148" s="355"/>
      <c r="J148" s="353"/>
      <c r="K148" s="353"/>
      <c r="L148" s="353"/>
      <c r="M148" s="353"/>
      <c r="N148" s="353"/>
      <c r="O148" s="353"/>
      <c r="P148" s="357"/>
      <c r="Q148" s="353"/>
      <c r="R148" s="353"/>
      <c r="S148" s="353"/>
      <c r="T148" s="353"/>
      <c r="U148" s="353"/>
      <c r="V148" s="2115"/>
      <c r="W148" s="2115"/>
      <c r="X148" s="2115"/>
    </row>
    <row r="149" spans="1:25" s="19" customFormat="1" x14ac:dyDescent="0.25">
      <c r="A149" s="466"/>
      <c r="B149" s="1711"/>
      <c r="C149" s="2313"/>
      <c r="D149" s="2314"/>
      <c r="E149" s="2315"/>
      <c r="F149" s="2315"/>
      <c r="G149" s="2313"/>
      <c r="H149" s="2313"/>
      <c r="I149" s="2313"/>
      <c r="J149" s="2313"/>
      <c r="K149" s="2316"/>
      <c r="L149" s="2316"/>
      <c r="M149" s="2313"/>
      <c r="N149" s="2313"/>
      <c r="O149" s="2313"/>
      <c r="P149" s="2314"/>
      <c r="Q149" s="2313"/>
      <c r="R149" s="2313"/>
      <c r="S149" s="2313"/>
      <c r="T149" s="2313"/>
      <c r="U149" s="2313"/>
      <c r="V149" s="2313"/>
      <c r="W149" s="2313"/>
      <c r="X149" s="2313"/>
    </row>
    <row r="150" spans="1:25" s="19" customFormat="1" x14ac:dyDescent="0.25">
      <c r="A150" s="3295" t="s">
        <v>2379</v>
      </c>
      <c r="B150" s="241"/>
      <c r="C150" s="240"/>
      <c r="D150" s="1984">
        <f>SUM(D120,D123,D126,D129,D132,D135,D138,D141,D144,D147)</f>
        <v>128000000</v>
      </c>
      <c r="E150" s="1711"/>
      <c r="F150" s="227"/>
      <c r="G150" s="226"/>
      <c r="H150" s="227"/>
      <c r="I150" s="227"/>
      <c r="J150" s="226"/>
      <c r="K150" s="226"/>
      <c r="L150" s="226"/>
      <c r="M150" s="226"/>
      <c r="N150" s="226"/>
      <c r="O150" s="226"/>
      <c r="P150" s="1984">
        <f>SUM(P120:P149)</f>
        <v>128000000</v>
      </c>
      <c r="Q150" s="226"/>
      <c r="R150" s="226"/>
      <c r="S150" s="226"/>
      <c r="T150" s="226"/>
      <c r="U150" s="226"/>
      <c r="V150" s="226"/>
      <c r="W150" s="226"/>
      <c r="X150" s="226"/>
    </row>
    <row r="151" spans="1:25" s="19" customFormat="1" x14ac:dyDescent="0.25">
      <c r="A151" s="2944"/>
      <c r="B151" s="241"/>
      <c r="C151" s="240"/>
      <c r="D151" s="357"/>
      <c r="E151" s="1711"/>
      <c r="F151" s="227"/>
      <c r="G151" s="226"/>
      <c r="H151" s="227"/>
      <c r="I151" s="227"/>
      <c r="J151" s="226"/>
      <c r="K151" s="226"/>
      <c r="L151" s="226"/>
      <c r="M151" s="226"/>
      <c r="N151" s="226"/>
      <c r="O151" s="226"/>
      <c r="P151" s="357"/>
      <c r="Q151" s="226"/>
      <c r="R151" s="226"/>
      <c r="S151" s="226"/>
      <c r="T151" s="226"/>
      <c r="U151" s="226"/>
      <c r="V151" s="226"/>
      <c r="W151" s="226"/>
      <c r="X151" s="226"/>
    </row>
    <row r="156" spans="1:25" s="62" customFormat="1" x14ac:dyDescent="0.2">
      <c r="A156" s="1896" t="s">
        <v>2829</v>
      </c>
      <c r="B156" s="149"/>
      <c r="C156" s="154"/>
      <c r="H156" s="154"/>
      <c r="K156" s="154"/>
      <c r="N156" s="154"/>
      <c r="R156" s="154"/>
      <c r="S156" s="154"/>
      <c r="T156" s="154"/>
      <c r="U156" s="154"/>
      <c r="W156" s="2293"/>
    </row>
    <row r="157" spans="1:25" s="62" customFormat="1" x14ac:dyDescent="0.2">
      <c r="A157" s="3062" t="s">
        <v>2925</v>
      </c>
      <c r="B157" s="3062"/>
      <c r="C157" s="3062"/>
      <c r="D157" s="3062"/>
      <c r="E157" s="3062"/>
      <c r="F157" s="3062"/>
      <c r="G157" s="3062"/>
      <c r="H157" s="3062"/>
      <c r="I157" s="2845" t="s">
        <v>147</v>
      </c>
      <c r="J157" s="2846"/>
      <c r="K157" s="2317" t="s">
        <v>2399</v>
      </c>
      <c r="L157" s="70"/>
      <c r="M157" s="71"/>
      <c r="N157" s="154"/>
      <c r="R157" s="154"/>
      <c r="S157" s="154"/>
      <c r="T157" s="154"/>
      <c r="U157" s="154"/>
      <c r="W157" s="2293"/>
    </row>
    <row r="158" spans="1:25" s="62" customFormat="1" ht="30" x14ac:dyDescent="0.2">
      <c r="A158" s="95" t="s">
        <v>571</v>
      </c>
      <c r="B158" s="151"/>
      <c r="C158" s="2902" t="s">
        <v>215</v>
      </c>
      <c r="D158" s="2902"/>
      <c r="E158" s="2902"/>
      <c r="F158" s="2902"/>
      <c r="G158" s="2902"/>
      <c r="H158" s="2903"/>
      <c r="I158" s="2847"/>
      <c r="J158" s="2848"/>
      <c r="K158" s="1907" t="s">
        <v>150</v>
      </c>
      <c r="L158" s="2902" t="s">
        <v>151</v>
      </c>
      <c r="M158" s="2903"/>
      <c r="N158" s="2909" t="s">
        <v>152</v>
      </c>
      <c r="O158" s="2903"/>
      <c r="P158" s="2909" t="s">
        <v>84</v>
      </c>
      <c r="Q158" s="2902"/>
      <c r="R158" s="2902"/>
      <c r="S158" s="2902"/>
      <c r="T158" s="2902" t="s">
        <v>85</v>
      </c>
      <c r="U158" s="2902"/>
      <c r="V158" s="2902"/>
      <c r="W158" s="2903"/>
    </row>
    <row r="159" spans="1:25" s="458" customFormat="1" ht="45.75" thickBot="1" x14ac:dyDescent="0.3">
      <c r="A159" s="1905" t="s">
        <v>512</v>
      </c>
      <c r="B159" s="506" t="s">
        <v>153</v>
      </c>
      <c r="C159" s="451" t="s">
        <v>217</v>
      </c>
      <c r="D159" s="451" t="s">
        <v>218</v>
      </c>
      <c r="E159" s="451" t="s">
        <v>156</v>
      </c>
      <c r="F159" s="451" t="s">
        <v>219</v>
      </c>
      <c r="G159" s="451" t="s">
        <v>220</v>
      </c>
      <c r="H159" s="451" t="s">
        <v>90</v>
      </c>
      <c r="I159" s="437" t="s">
        <v>92</v>
      </c>
      <c r="J159" s="437" t="s">
        <v>93</v>
      </c>
      <c r="K159" s="453" t="s">
        <v>159</v>
      </c>
      <c r="L159" s="453" t="s">
        <v>160</v>
      </c>
      <c r="M159" s="453" t="s">
        <v>161</v>
      </c>
      <c r="N159" s="453" t="s">
        <v>162</v>
      </c>
      <c r="O159" s="437" t="s">
        <v>93</v>
      </c>
      <c r="P159" s="437" t="s">
        <v>4325</v>
      </c>
      <c r="Q159" s="437" t="s">
        <v>104</v>
      </c>
      <c r="R159" s="457" t="s">
        <v>221</v>
      </c>
      <c r="S159" s="1907" t="s">
        <v>166</v>
      </c>
      <c r="T159" s="453" t="s">
        <v>108</v>
      </c>
      <c r="U159" s="453" t="s">
        <v>222</v>
      </c>
      <c r="V159" s="453" t="s">
        <v>223</v>
      </c>
      <c r="W159" s="454" t="s">
        <v>111</v>
      </c>
      <c r="X159" s="453" t="s">
        <v>112</v>
      </c>
      <c r="Y159" s="453" t="s">
        <v>113</v>
      </c>
    </row>
    <row r="160" spans="1:25" s="62" customFormat="1" ht="15.75" thickTop="1" x14ac:dyDescent="0.2">
      <c r="A160" s="2825" t="s">
        <v>114</v>
      </c>
      <c r="B160" s="459"/>
      <c r="C160" s="231"/>
      <c r="D160" s="160"/>
      <c r="E160" s="160"/>
      <c r="F160" s="380"/>
      <c r="G160" s="160" t="s">
        <v>170</v>
      </c>
      <c r="H160" s="231"/>
      <c r="I160" s="231" t="s">
        <v>171</v>
      </c>
      <c r="J160" s="231" t="s">
        <v>116</v>
      </c>
      <c r="K160" s="231" t="s">
        <v>117</v>
      </c>
      <c r="L160" s="231" t="s">
        <v>224</v>
      </c>
      <c r="M160" s="231" t="s">
        <v>173</v>
      </c>
      <c r="N160" s="231" t="s">
        <v>171</v>
      </c>
      <c r="O160" s="231" t="s">
        <v>116</v>
      </c>
      <c r="P160" s="160"/>
      <c r="Q160" s="231" t="s">
        <v>225</v>
      </c>
      <c r="R160" s="672" t="s">
        <v>116</v>
      </c>
      <c r="S160" s="230" t="s">
        <v>118</v>
      </c>
      <c r="T160" s="570"/>
      <c r="U160" s="231"/>
      <c r="V160" s="160" t="s">
        <v>2400</v>
      </c>
      <c r="W160" s="2294"/>
      <c r="X160" s="160"/>
      <c r="Y160" s="231"/>
    </row>
    <row r="161" spans="1:25" s="62" customFormat="1" x14ac:dyDescent="0.2">
      <c r="A161" s="2826"/>
      <c r="B161" s="166"/>
      <c r="C161" s="230"/>
      <c r="D161" s="166"/>
      <c r="E161" s="166"/>
      <c r="F161" s="167"/>
      <c r="G161" s="160" t="s">
        <v>175</v>
      </c>
      <c r="H161" s="230"/>
      <c r="I161" s="160"/>
      <c r="J161" s="166"/>
      <c r="K161" s="230"/>
      <c r="L161" s="166"/>
      <c r="M161" s="166"/>
      <c r="N161" s="230"/>
      <c r="O161" s="166"/>
      <c r="P161" s="167"/>
      <c r="Q161" s="166"/>
      <c r="R161" s="1709"/>
      <c r="S161" s="230"/>
      <c r="T161" s="2303"/>
      <c r="U161" s="230"/>
      <c r="V161" s="166"/>
      <c r="W161" s="388"/>
      <c r="X161" s="166"/>
      <c r="Y161" s="166"/>
    </row>
    <row r="162" spans="1:25" s="62" customFormat="1" ht="15.75" thickBot="1" x14ac:dyDescent="0.25">
      <c r="A162" s="1060" t="s">
        <v>121</v>
      </c>
      <c r="B162" s="161"/>
      <c r="C162" s="500"/>
      <c r="D162" s="460"/>
      <c r="E162" s="460"/>
      <c r="F162" s="402"/>
      <c r="G162" s="460"/>
      <c r="H162" s="500"/>
      <c r="I162" s="460"/>
      <c r="J162" s="460"/>
      <c r="K162" s="2318"/>
      <c r="L162" s="461"/>
      <c r="M162" s="460"/>
      <c r="N162" s="500"/>
      <c r="O162" s="460"/>
      <c r="P162" s="402"/>
      <c r="Q162" s="460"/>
      <c r="R162" s="2318"/>
      <c r="S162" s="236"/>
      <c r="T162" s="2039"/>
      <c r="U162" s="500"/>
      <c r="V162" s="460"/>
      <c r="W162" s="2295"/>
      <c r="X162" s="460"/>
      <c r="Y162" s="460"/>
    </row>
    <row r="163" spans="1:25" s="62" customFormat="1" x14ac:dyDescent="0.2">
      <c r="A163" s="3346" t="s">
        <v>2853</v>
      </c>
      <c r="B163" s="230" t="s">
        <v>1026</v>
      </c>
      <c r="C163" s="230"/>
      <c r="D163" s="231" t="s">
        <v>1675</v>
      </c>
      <c r="E163" s="230" t="s">
        <v>2359</v>
      </c>
      <c r="F163" s="2319">
        <v>1000000000</v>
      </c>
      <c r="G163" s="231" t="s">
        <v>2417</v>
      </c>
      <c r="H163" s="231" t="s">
        <v>576</v>
      </c>
      <c r="I163" s="231" t="s">
        <v>2854</v>
      </c>
      <c r="J163" s="231" t="s">
        <v>2855</v>
      </c>
      <c r="K163" s="231" t="s">
        <v>2856</v>
      </c>
      <c r="L163" s="231" t="s">
        <v>2857</v>
      </c>
      <c r="M163" s="231" t="s">
        <v>2858</v>
      </c>
      <c r="N163" s="231" t="s">
        <v>2859</v>
      </c>
      <c r="O163" s="231" t="s">
        <v>2860</v>
      </c>
      <c r="P163" s="2319">
        <v>1000000000</v>
      </c>
      <c r="Q163" s="160" t="s">
        <v>2861</v>
      </c>
      <c r="R163" s="231" t="s">
        <v>2862</v>
      </c>
      <c r="S163" s="230" t="s">
        <v>2863</v>
      </c>
      <c r="T163" s="570" t="s">
        <v>2793</v>
      </c>
      <c r="U163" s="231" t="s">
        <v>2864</v>
      </c>
      <c r="V163" s="160" t="s">
        <v>2865</v>
      </c>
      <c r="W163" s="2319">
        <v>48000000000</v>
      </c>
      <c r="X163" s="160" t="s">
        <v>2866</v>
      </c>
      <c r="Y163" s="160" t="s">
        <v>2867</v>
      </c>
    </row>
    <row r="164" spans="1:25" s="62" customFormat="1" ht="24.75" customHeight="1" x14ac:dyDescent="0.2">
      <c r="A164" s="3346"/>
      <c r="B164" s="230"/>
      <c r="C164" s="230"/>
      <c r="D164" s="166"/>
      <c r="E164" s="166"/>
      <c r="F164" s="477"/>
      <c r="G164" s="160"/>
      <c r="H164" s="230"/>
      <c r="I164" s="160"/>
      <c r="J164" s="160"/>
      <c r="K164" s="231"/>
      <c r="L164" s="160"/>
      <c r="M164" s="160"/>
      <c r="N164" s="231"/>
      <c r="O164" s="160"/>
      <c r="P164" s="477"/>
      <c r="Q164" s="160"/>
      <c r="R164" s="672"/>
      <c r="S164" s="230"/>
      <c r="T164" s="570"/>
      <c r="U164" s="231"/>
      <c r="V164" s="160"/>
      <c r="W164" s="477"/>
      <c r="X164" s="160" t="s">
        <v>365</v>
      </c>
      <c r="Y164" s="160"/>
    </row>
    <row r="165" spans="1:25" s="62" customFormat="1" x14ac:dyDescent="0.2">
      <c r="A165" s="251"/>
      <c r="B165" s="236"/>
      <c r="C165" s="236"/>
      <c r="D165" s="156"/>
      <c r="E165" s="156"/>
      <c r="F165" s="488"/>
      <c r="G165" s="156"/>
      <c r="H165" s="236"/>
      <c r="I165" s="156"/>
      <c r="J165" s="156"/>
      <c r="K165" s="2304"/>
      <c r="L165" s="169"/>
      <c r="M165" s="156"/>
      <c r="N165" s="236"/>
      <c r="O165" s="156"/>
      <c r="P165" s="488"/>
      <c r="Q165" s="156"/>
      <c r="R165" s="2304"/>
      <c r="S165" s="236"/>
      <c r="T165" s="2157"/>
      <c r="U165" s="236"/>
      <c r="V165" s="156"/>
      <c r="W165" s="488"/>
      <c r="X165" s="156"/>
      <c r="Y165" s="156"/>
    </row>
    <row r="166" spans="1:25" s="62" customFormat="1" x14ac:dyDescent="0.2">
      <c r="A166" s="3346" t="s">
        <v>2868</v>
      </c>
      <c r="B166" s="230" t="s">
        <v>1039</v>
      </c>
      <c r="C166" s="231"/>
      <c r="D166" s="231" t="s">
        <v>1675</v>
      </c>
      <c r="E166" s="230" t="s">
        <v>2359</v>
      </c>
      <c r="F166" s="2320">
        <v>800000000</v>
      </c>
      <c r="G166" s="231" t="s">
        <v>2417</v>
      </c>
      <c r="H166" s="230" t="s">
        <v>124</v>
      </c>
      <c r="I166" s="231" t="s">
        <v>2854</v>
      </c>
      <c r="J166" s="231" t="s">
        <v>2855</v>
      </c>
      <c r="K166" s="231" t="s">
        <v>2856</v>
      </c>
      <c r="L166" s="231" t="s">
        <v>2857</v>
      </c>
      <c r="M166" s="231" t="s">
        <v>2858</v>
      </c>
      <c r="N166" s="231" t="s">
        <v>2859</v>
      </c>
      <c r="O166" s="231" t="s">
        <v>2860</v>
      </c>
      <c r="P166" s="2320">
        <v>800000000</v>
      </c>
      <c r="Q166" s="160" t="s">
        <v>2861</v>
      </c>
      <c r="R166" s="231" t="s">
        <v>2862</v>
      </c>
      <c r="S166" s="230" t="s">
        <v>2863</v>
      </c>
      <c r="T166" s="570" t="s">
        <v>2793</v>
      </c>
      <c r="U166" s="231" t="s">
        <v>2869</v>
      </c>
      <c r="V166" s="166" t="s">
        <v>2870</v>
      </c>
      <c r="W166" s="2320">
        <v>5000000000</v>
      </c>
      <c r="X166" s="166" t="s">
        <v>2871</v>
      </c>
      <c r="Y166" s="160" t="s">
        <v>2867</v>
      </c>
    </row>
    <row r="167" spans="1:25" s="62" customFormat="1" ht="36.75" customHeight="1" x14ac:dyDescent="0.2">
      <c r="A167" s="3346"/>
      <c r="B167" s="230"/>
      <c r="C167" s="230"/>
      <c r="D167" s="166"/>
      <c r="E167" s="166"/>
      <c r="F167" s="477"/>
      <c r="G167" s="160"/>
      <c r="H167" s="230"/>
      <c r="I167" s="160"/>
      <c r="J167" s="166"/>
      <c r="K167" s="230"/>
      <c r="L167" s="166"/>
      <c r="M167" s="166"/>
      <c r="N167" s="230"/>
      <c r="O167" s="166"/>
      <c r="P167" s="477"/>
      <c r="Q167" s="166"/>
      <c r="R167" s="672"/>
      <c r="S167" s="230"/>
      <c r="T167" s="570"/>
      <c r="U167" s="231"/>
      <c r="V167" s="166"/>
      <c r="W167" s="477"/>
      <c r="X167" s="166"/>
      <c r="Y167" s="160"/>
    </row>
    <row r="168" spans="1:25" s="62" customFormat="1" x14ac:dyDescent="0.2">
      <c r="A168" s="251"/>
      <c r="B168" s="236"/>
      <c r="C168" s="236"/>
      <c r="D168" s="156"/>
      <c r="E168" s="156"/>
      <c r="F168" s="488"/>
      <c r="G168" s="156"/>
      <c r="H168" s="236"/>
      <c r="I168" s="156"/>
      <c r="J168" s="169"/>
      <c r="K168" s="2304"/>
      <c r="L168" s="156"/>
      <c r="M168" s="156"/>
      <c r="N168" s="236"/>
      <c r="O168" s="156"/>
      <c r="P168" s="488"/>
      <c r="Q168" s="156"/>
      <c r="R168" s="2304"/>
      <c r="S168" s="236"/>
      <c r="T168" s="2157"/>
      <c r="U168" s="236"/>
      <c r="V168" s="156"/>
      <c r="W168" s="488"/>
      <c r="X168" s="156"/>
      <c r="Y168" s="156"/>
    </row>
    <row r="169" spans="1:25" s="62" customFormat="1" x14ac:dyDescent="0.2">
      <c r="A169" s="3346" t="s">
        <v>2872</v>
      </c>
      <c r="B169" s="230" t="s">
        <v>1042</v>
      </c>
      <c r="C169" s="230"/>
      <c r="D169" s="231" t="s">
        <v>1675</v>
      </c>
      <c r="E169" s="230" t="s">
        <v>2359</v>
      </c>
      <c r="F169" s="2320">
        <v>800000000</v>
      </c>
      <c r="G169" s="231" t="s">
        <v>2417</v>
      </c>
      <c r="H169" s="231" t="s">
        <v>124</v>
      </c>
      <c r="I169" s="231" t="s">
        <v>2854</v>
      </c>
      <c r="J169" s="231" t="s">
        <v>2855</v>
      </c>
      <c r="K169" s="231" t="s">
        <v>2856</v>
      </c>
      <c r="L169" s="231" t="s">
        <v>2857</v>
      </c>
      <c r="M169" s="231" t="s">
        <v>2858</v>
      </c>
      <c r="N169" s="231" t="s">
        <v>2859</v>
      </c>
      <c r="O169" s="231" t="s">
        <v>2860</v>
      </c>
      <c r="P169" s="2320">
        <v>800000000</v>
      </c>
      <c r="Q169" s="160" t="s">
        <v>2861</v>
      </c>
      <c r="R169" s="231" t="s">
        <v>2862</v>
      </c>
      <c r="S169" s="230" t="s">
        <v>2863</v>
      </c>
      <c r="T169" s="570" t="s">
        <v>2793</v>
      </c>
      <c r="U169" s="231" t="s">
        <v>2873</v>
      </c>
      <c r="V169" s="160" t="s">
        <v>2874</v>
      </c>
      <c r="W169" s="2320">
        <v>4800000000</v>
      </c>
      <c r="X169" s="160" t="s">
        <v>2875</v>
      </c>
      <c r="Y169" s="160" t="s">
        <v>2867</v>
      </c>
    </row>
    <row r="170" spans="1:25" s="62" customFormat="1" ht="33.75" customHeight="1" x14ac:dyDescent="0.2">
      <c r="A170" s="3346"/>
      <c r="B170" s="230"/>
      <c r="C170" s="230"/>
      <c r="D170" s="166"/>
      <c r="E170" s="166"/>
      <c r="F170" s="477"/>
      <c r="G170" s="160"/>
      <c r="H170" s="230"/>
      <c r="I170" s="160"/>
      <c r="J170" s="160"/>
      <c r="K170" s="231"/>
      <c r="L170" s="160"/>
      <c r="M170" s="160"/>
      <c r="N170" s="231"/>
      <c r="O170" s="160"/>
      <c r="P170" s="477"/>
      <c r="Q170" s="160"/>
      <c r="R170" s="672"/>
      <c r="S170" s="230"/>
      <c r="T170" s="570"/>
      <c r="U170" s="231"/>
      <c r="V170" s="160"/>
      <c r="W170" s="477"/>
      <c r="X170" s="160"/>
      <c r="Y170" s="160"/>
    </row>
    <row r="171" spans="1:25" s="62" customFormat="1" x14ac:dyDescent="0.2">
      <c r="A171" s="251"/>
      <c r="B171" s="236"/>
      <c r="C171" s="236"/>
      <c r="D171" s="156"/>
      <c r="E171" s="156"/>
      <c r="F171" s="488"/>
      <c r="G171" s="156"/>
      <c r="H171" s="236"/>
      <c r="I171" s="156"/>
      <c r="J171" s="156"/>
      <c r="K171" s="2304"/>
      <c r="L171" s="169"/>
      <c r="M171" s="156"/>
      <c r="N171" s="236"/>
      <c r="O171" s="156"/>
      <c r="P171" s="488"/>
      <c r="Q171" s="156"/>
      <c r="R171" s="2304"/>
      <c r="S171" s="236"/>
      <c r="T171" s="2157"/>
      <c r="U171" s="236"/>
      <c r="V171" s="156"/>
      <c r="W171" s="488"/>
      <c r="X171" s="156"/>
      <c r="Y171" s="156"/>
    </row>
    <row r="172" spans="1:25" s="62" customFormat="1" x14ac:dyDescent="0.2">
      <c r="A172" s="3346" t="s">
        <v>2876</v>
      </c>
      <c r="B172" s="230" t="s">
        <v>1046</v>
      </c>
      <c r="C172" s="231"/>
      <c r="D172" s="231" t="s">
        <v>1675</v>
      </c>
      <c r="E172" s="230" t="s">
        <v>2359</v>
      </c>
      <c r="F172" s="2320">
        <v>1000000000</v>
      </c>
      <c r="G172" s="231" t="s">
        <v>2417</v>
      </c>
      <c r="H172" s="230" t="s">
        <v>576</v>
      </c>
      <c r="I172" s="231" t="s">
        <v>2854</v>
      </c>
      <c r="J172" s="231" t="s">
        <v>2855</v>
      </c>
      <c r="K172" s="231" t="s">
        <v>2856</v>
      </c>
      <c r="L172" s="231" t="s">
        <v>2857</v>
      </c>
      <c r="M172" s="231" t="s">
        <v>2858</v>
      </c>
      <c r="N172" s="231" t="s">
        <v>2859</v>
      </c>
      <c r="O172" s="231" t="s">
        <v>2860</v>
      </c>
      <c r="P172" s="2320">
        <v>1000000000</v>
      </c>
      <c r="Q172" s="160" t="s">
        <v>2861</v>
      </c>
      <c r="R172" s="231" t="s">
        <v>2862</v>
      </c>
      <c r="S172" s="230" t="s">
        <v>2863</v>
      </c>
      <c r="T172" s="570" t="s">
        <v>2793</v>
      </c>
      <c r="U172" s="231" t="s">
        <v>2869</v>
      </c>
      <c r="V172" s="166" t="s">
        <v>2877</v>
      </c>
      <c r="W172" s="2320">
        <v>5200000000</v>
      </c>
      <c r="X172" s="160" t="s">
        <v>2875</v>
      </c>
      <c r="Y172" s="160" t="s">
        <v>2867</v>
      </c>
    </row>
    <row r="173" spans="1:25" s="62" customFormat="1" ht="39.75" customHeight="1" x14ac:dyDescent="0.2">
      <c r="A173" s="3346"/>
      <c r="B173" s="230"/>
      <c r="C173" s="230"/>
      <c r="D173" s="166"/>
      <c r="E173" s="166"/>
      <c r="F173" s="477"/>
      <c r="G173" s="160"/>
      <c r="H173" s="230"/>
      <c r="I173" s="160"/>
      <c r="J173" s="166"/>
      <c r="K173" s="230"/>
      <c r="L173" s="166"/>
      <c r="M173" s="166"/>
      <c r="N173" s="230"/>
      <c r="O173" s="166"/>
      <c r="P173" s="477"/>
      <c r="Q173" s="160"/>
      <c r="R173" s="672"/>
      <c r="S173" s="230"/>
      <c r="T173" s="570"/>
      <c r="U173" s="231"/>
      <c r="V173" s="166"/>
      <c r="W173" s="477"/>
      <c r="X173" s="166"/>
      <c r="Y173" s="160"/>
    </row>
    <row r="174" spans="1:25" s="62" customFormat="1" x14ac:dyDescent="0.2">
      <c r="A174" s="251"/>
      <c r="B174" s="236"/>
      <c r="C174" s="236"/>
      <c r="D174" s="156"/>
      <c r="E174" s="156"/>
      <c r="F174" s="488"/>
      <c r="G174" s="156"/>
      <c r="H174" s="236"/>
      <c r="I174" s="156"/>
      <c r="J174" s="169"/>
      <c r="K174" s="2304"/>
      <c r="L174" s="156"/>
      <c r="M174" s="156"/>
      <c r="N174" s="236"/>
      <c r="O174" s="156"/>
      <c r="P174" s="488"/>
      <c r="Q174" s="156"/>
      <c r="R174" s="2304"/>
      <c r="S174" s="236"/>
      <c r="T174" s="2157"/>
      <c r="U174" s="236"/>
      <c r="V174" s="156"/>
      <c r="W174" s="488"/>
      <c r="X174" s="156"/>
      <c r="Y174" s="156"/>
    </row>
    <row r="175" spans="1:25" s="62" customFormat="1" x14ac:dyDescent="0.2">
      <c r="A175" s="3346" t="s">
        <v>2878</v>
      </c>
      <c r="B175" s="230" t="s">
        <v>1049</v>
      </c>
      <c r="C175" s="230"/>
      <c r="D175" s="231" t="s">
        <v>1675</v>
      </c>
      <c r="E175" s="230" t="s">
        <v>2359</v>
      </c>
      <c r="F175" s="2320">
        <v>3000000000</v>
      </c>
      <c r="G175" s="231" t="s">
        <v>2417</v>
      </c>
      <c r="H175" s="231" t="s">
        <v>576</v>
      </c>
      <c r="I175" s="231" t="s">
        <v>2854</v>
      </c>
      <c r="J175" s="231" t="s">
        <v>2855</v>
      </c>
      <c r="K175" s="231" t="s">
        <v>2856</v>
      </c>
      <c r="L175" s="231" t="s">
        <v>2857</v>
      </c>
      <c r="M175" s="231" t="s">
        <v>2858</v>
      </c>
      <c r="N175" s="231" t="s">
        <v>2859</v>
      </c>
      <c r="O175" s="231" t="s">
        <v>2860</v>
      </c>
      <c r="P175" s="2320">
        <v>3000000000</v>
      </c>
      <c r="Q175" s="160" t="s">
        <v>2861</v>
      </c>
      <c r="R175" s="231" t="s">
        <v>2862</v>
      </c>
      <c r="S175" s="230" t="s">
        <v>2863</v>
      </c>
      <c r="T175" s="570" t="s">
        <v>2793</v>
      </c>
      <c r="U175" s="231" t="s">
        <v>2879</v>
      </c>
      <c r="V175" s="160" t="s">
        <v>2880</v>
      </c>
      <c r="W175" s="2320">
        <v>15000000000</v>
      </c>
      <c r="X175" s="160" t="s">
        <v>2866</v>
      </c>
      <c r="Y175" s="160" t="s">
        <v>2867</v>
      </c>
    </row>
    <row r="176" spans="1:25" s="62" customFormat="1" ht="29.25" customHeight="1" x14ac:dyDescent="0.2">
      <c r="A176" s="3346"/>
      <c r="B176" s="230"/>
      <c r="C176" s="230"/>
      <c r="D176" s="166"/>
      <c r="E176" s="166"/>
      <c r="F176" s="477"/>
      <c r="G176" s="160"/>
      <c r="H176" s="230"/>
      <c r="I176" s="160"/>
      <c r="J176" s="160"/>
      <c r="K176" s="231"/>
      <c r="L176" s="160"/>
      <c r="M176" s="160"/>
      <c r="N176" s="231"/>
      <c r="O176" s="160"/>
      <c r="P176" s="477"/>
      <c r="Q176" s="166"/>
      <c r="R176" s="1709"/>
      <c r="S176" s="230"/>
      <c r="T176" s="2303"/>
      <c r="U176" s="230"/>
      <c r="V176" s="160"/>
      <c r="W176" s="477"/>
      <c r="X176" s="160"/>
      <c r="Y176" s="160"/>
    </row>
    <row r="177" spans="1:25" s="62" customFormat="1" x14ac:dyDescent="0.2">
      <c r="A177" s="251"/>
      <c r="B177" s="236"/>
      <c r="C177" s="236"/>
      <c r="D177" s="156"/>
      <c r="E177" s="156"/>
      <c r="F177" s="488"/>
      <c r="G177" s="156"/>
      <c r="H177" s="236"/>
      <c r="I177" s="156"/>
      <c r="J177" s="156"/>
      <c r="K177" s="2304"/>
      <c r="L177" s="169"/>
      <c r="M177" s="156"/>
      <c r="N177" s="236"/>
      <c r="O177" s="156"/>
      <c r="P177" s="488"/>
      <c r="Q177" s="156"/>
      <c r="R177" s="2304"/>
      <c r="S177" s="236"/>
      <c r="T177" s="2157"/>
      <c r="U177" s="236"/>
      <c r="V177" s="156"/>
      <c r="W177" s="488"/>
      <c r="X177" s="156"/>
      <c r="Y177" s="156"/>
    </row>
    <row r="178" spans="1:25" s="62" customFormat="1" x14ac:dyDescent="0.2">
      <c r="A178" s="3346" t="s">
        <v>2881</v>
      </c>
      <c r="B178" s="230" t="s">
        <v>1052</v>
      </c>
      <c r="C178" s="231"/>
      <c r="D178" s="231" t="s">
        <v>1675</v>
      </c>
      <c r="E178" s="230" t="s">
        <v>2359</v>
      </c>
      <c r="F178" s="2320">
        <v>1000000000</v>
      </c>
      <c r="G178" s="231" t="s">
        <v>2417</v>
      </c>
      <c r="H178" s="230" t="s">
        <v>576</v>
      </c>
      <c r="I178" s="231" t="s">
        <v>2854</v>
      </c>
      <c r="J178" s="231" t="s">
        <v>2855</v>
      </c>
      <c r="K178" s="231" t="s">
        <v>2856</v>
      </c>
      <c r="L178" s="231" t="s">
        <v>2857</v>
      </c>
      <c r="M178" s="231" t="s">
        <v>2858</v>
      </c>
      <c r="N178" s="231" t="s">
        <v>2859</v>
      </c>
      <c r="O178" s="231" t="s">
        <v>2860</v>
      </c>
      <c r="P178" s="2320">
        <v>1000000000</v>
      </c>
      <c r="Q178" s="160" t="s">
        <v>2861</v>
      </c>
      <c r="R178" s="231" t="s">
        <v>2862</v>
      </c>
      <c r="S178" s="230" t="s">
        <v>2863</v>
      </c>
      <c r="T178" s="570" t="s">
        <v>2793</v>
      </c>
      <c r="U178" s="231" t="s">
        <v>2873</v>
      </c>
      <c r="V178" s="166" t="s">
        <v>2874</v>
      </c>
      <c r="W178" s="2320">
        <v>4500000000</v>
      </c>
      <c r="X178" s="160" t="s">
        <v>2875</v>
      </c>
      <c r="Y178" s="160" t="s">
        <v>2867</v>
      </c>
    </row>
    <row r="179" spans="1:25" s="62" customFormat="1" ht="44.25" customHeight="1" x14ac:dyDescent="0.2">
      <c r="A179" s="3346"/>
      <c r="B179" s="230"/>
      <c r="C179" s="230"/>
      <c r="D179" s="166"/>
      <c r="E179" s="166"/>
      <c r="F179" s="477"/>
      <c r="G179" s="160"/>
      <c r="H179" s="230"/>
      <c r="I179" s="160"/>
      <c r="J179" s="166"/>
      <c r="K179" s="230"/>
      <c r="L179" s="166"/>
      <c r="M179" s="166"/>
      <c r="N179" s="230"/>
      <c r="O179" s="166"/>
      <c r="P179" s="477"/>
      <c r="Q179" s="160"/>
      <c r="R179" s="672"/>
      <c r="S179" s="230"/>
      <c r="T179" s="570"/>
      <c r="U179" s="231"/>
      <c r="V179" s="166"/>
      <c r="W179" s="477"/>
      <c r="X179" s="166"/>
      <c r="Y179" s="160"/>
    </row>
    <row r="180" spans="1:25" s="62" customFormat="1" x14ac:dyDescent="0.2">
      <c r="A180" s="251"/>
      <c r="B180" s="236"/>
      <c r="C180" s="236"/>
      <c r="D180" s="156"/>
      <c r="E180" s="156"/>
      <c r="F180" s="488"/>
      <c r="G180" s="156"/>
      <c r="H180" s="236"/>
      <c r="I180" s="156"/>
      <c r="J180" s="169"/>
      <c r="K180" s="2304"/>
      <c r="L180" s="156"/>
      <c r="M180" s="156"/>
      <c r="N180" s="236"/>
      <c r="O180" s="156"/>
      <c r="P180" s="488"/>
      <c r="Q180" s="156"/>
      <c r="R180" s="2304"/>
      <c r="S180" s="236"/>
      <c r="T180" s="2157"/>
      <c r="U180" s="236"/>
      <c r="V180" s="156"/>
      <c r="W180" s="488"/>
      <c r="X180" s="156"/>
      <c r="Y180" s="156"/>
    </row>
    <row r="181" spans="1:25" s="62" customFormat="1" x14ac:dyDescent="0.2">
      <c r="A181" s="3346" t="s">
        <v>2882</v>
      </c>
      <c r="B181" s="230" t="s">
        <v>1055</v>
      </c>
      <c r="C181" s="230"/>
      <c r="D181" s="231" t="s">
        <v>1675</v>
      </c>
      <c r="E181" s="230" t="s">
        <v>2359</v>
      </c>
      <c r="F181" s="2320">
        <v>1000000000</v>
      </c>
      <c r="G181" s="231" t="s">
        <v>2417</v>
      </c>
      <c r="H181" s="231" t="s">
        <v>576</v>
      </c>
      <c r="I181" s="231" t="s">
        <v>2854</v>
      </c>
      <c r="J181" s="231" t="s">
        <v>2855</v>
      </c>
      <c r="K181" s="231" t="s">
        <v>2856</v>
      </c>
      <c r="L181" s="231" t="s">
        <v>2857</v>
      </c>
      <c r="M181" s="231" t="s">
        <v>2858</v>
      </c>
      <c r="N181" s="231" t="s">
        <v>2859</v>
      </c>
      <c r="O181" s="231" t="s">
        <v>2860</v>
      </c>
      <c r="P181" s="2320">
        <v>1000000000</v>
      </c>
      <c r="Q181" s="160" t="s">
        <v>2861</v>
      </c>
      <c r="R181" s="231" t="s">
        <v>2862</v>
      </c>
      <c r="S181" s="230" t="s">
        <v>2863</v>
      </c>
      <c r="T181" s="570" t="s">
        <v>2793</v>
      </c>
      <c r="U181" s="231" t="s">
        <v>2873</v>
      </c>
      <c r="V181" s="160" t="s">
        <v>2874</v>
      </c>
      <c r="W181" s="2320">
        <v>5700000000</v>
      </c>
      <c r="X181" s="166" t="s">
        <v>2871</v>
      </c>
      <c r="Y181" s="160" t="s">
        <v>2867</v>
      </c>
    </row>
    <row r="182" spans="1:25" s="62" customFormat="1" x14ac:dyDescent="0.2">
      <c r="A182" s="3346"/>
      <c r="B182" s="230"/>
      <c r="C182" s="230"/>
      <c r="D182" s="166"/>
      <c r="E182" s="166"/>
      <c r="F182" s="477"/>
      <c r="G182" s="160"/>
      <c r="H182" s="230"/>
      <c r="I182" s="160"/>
      <c r="J182" s="160"/>
      <c r="K182" s="231"/>
      <c r="L182" s="160"/>
      <c r="M182" s="160"/>
      <c r="N182" s="231"/>
      <c r="O182" s="160"/>
      <c r="P182" s="477"/>
      <c r="Q182" s="160"/>
      <c r="R182" s="672"/>
      <c r="S182" s="230"/>
      <c r="T182" s="570"/>
      <c r="U182" s="231"/>
      <c r="V182" s="160"/>
      <c r="W182" s="477"/>
      <c r="X182" s="160"/>
      <c r="Y182" s="160"/>
    </row>
    <row r="183" spans="1:25" s="62" customFormat="1" x14ac:dyDescent="0.2">
      <c r="A183" s="251"/>
      <c r="B183" s="236"/>
      <c r="C183" s="236"/>
      <c r="D183" s="156"/>
      <c r="E183" s="156"/>
      <c r="F183" s="488"/>
      <c r="G183" s="156"/>
      <c r="H183" s="236"/>
      <c r="I183" s="156"/>
      <c r="J183" s="156"/>
      <c r="K183" s="2304"/>
      <c r="L183" s="169"/>
      <c r="M183" s="156"/>
      <c r="N183" s="236"/>
      <c r="O183" s="156"/>
      <c r="P183" s="488"/>
      <c r="Q183" s="156"/>
      <c r="R183" s="2304"/>
      <c r="S183" s="236"/>
      <c r="T183" s="2157"/>
      <c r="U183" s="236"/>
      <c r="V183" s="156"/>
      <c r="W183" s="488"/>
      <c r="X183" s="156"/>
      <c r="Y183" s="156"/>
    </row>
    <row r="184" spans="1:25" s="62" customFormat="1" x14ac:dyDescent="0.2">
      <c r="A184" s="3344" t="s">
        <v>2883</v>
      </c>
      <c r="B184" s="230" t="s">
        <v>1058</v>
      </c>
      <c r="C184" s="231"/>
      <c r="D184" s="231" t="s">
        <v>1675</v>
      </c>
      <c r="E184" s="230" t="s">
        <v>2359</v>
      </c>
      <c r="F184" s="2320">
        <v>750000000</v>
      </c>
      <c r="G184" s="231" t="s">
        <v>2417</v>
      </c>
      <c r="H184" s="230" t="s">
        <v>124</v>
      </c>
      <c r="I184" s="231" t="s">
        <v>2854</v>
      </c>
      <c r="J184" s="231" t="s">
        <v>2855</v>
      </c>
      <c r="K184" s="231" t="s">
        <v>2856</v>
      </c>
      <c r="L184" s="231" t="s">
        <v>2857</v>
      </c>
      <c r="M184" s="231" t="s">
        <v>2858</v>
      </c>
      <c r="N184" s="231" t="s">
        <v>2859</v>
      </c>
      <c r="O184" s="231" t="s">
        <v>2860</v>
      </c>
      <c r="P184" s="2320">
        <v>750000000</v>
      </c>
      <c r="Q184" s="160" t="s">
        <v>2861</v>
      </c>
      <c r="R184" s="231" t="s">
        <v>2862</v>
      </c>
      <c r="S184" s="230" t="s">
        <v>2863</v>
      </c>
      <c r="T184" s="570" t="s">
        <v>2793</v>
      </c>
      <c r="U184" s="231" t="s">
        <v>2869</v>
      </c>
      <c r="V184" s="166" t="s">
        <v>2870</v>
      </c>
      <c r="W184" s="2320">
        <v>6200000000</v>
      </c>
      <c r="X184" s="166" t="s">
        <v>2884</v>
      </c>
      <c r="Y184" s="160" t="s">
        <v>2867</v>
      </c>
    </row>
    <row r="185" spans="1:25" s="62" customFormat="1" x14ac:dyDescent="0.2">
      <c r="A185" s="3344"/>
      <c r="B185" s="230"/>
      <c r="C185" s="230"/>
      <c r="D185" s="166"/>
      <c r="E185" s="166"/>
      <c r="F185" s="477"/>
      <c r="G185" s="160"/>
      <c r="H185" s="230"/>
      <c r="I185" s="160"/>
      <c r="J185" s="166"/>
      <c r="K185" s="230"/>
      <c r="L185" s="166"/>
      <c r="M185" s="166"/>
      <c r="N185" s="230"/>
      <c r="O185" s="166"/>
      <c r="P185" s="477"/>
      <c r="Q185" s="166"/>
      <c r="R185" s="1709"/>
      <c r="S185" s="230"/>
      <c r="T185" s="2303"/>
      <c r="U185" s="230"/>
      <c r="V185" s="166"/>
      <c r="W185" s="477"/>
      <c r="X185" s="166"/>
      <c r="Y185" s="160"/>
    </row>
    <row r="186" spans="1:25" s="62" customFormat="1" x14ac:dyDescent="0.2">
      <c r="A186" s="251"/>
      <c r="B186" s="236"/>
      <c r="C186" s="236"/>
      <c r="D186" s="156"/>
      <c r="E186" s="156"/>
      <c r="F186" s="488"/>
      <c r="G186" s="156"/>
      <c r="H186" s="236"/>
      <c r="I186" s="156"/>
      <c r="J186" s="169"/>
      <c r="K186" s="2304"/>
      <c r="L186" s="156"/>
      <c r="M186" s="156"/>
      <c r="N186" s="236"/>
      <c r="O186" s="156"/>
      <c r="P186" s="488"/>
      <c r="Q186" s="156"/>
      <c r="R186" s="2304"/>
      <c r="S186" s="236"/>
      <c r="T186" s="2157"/>
      <c r="U186" s="236"/>
      <c r="V186" s="156"/>
      <c r="W186" s="488"/>
      <c r="X186" s="156"/>
      <c r="Y186" s="156"/>
    </row>
    <row r="187" spans="1:25" s="62" customFormat="1" x14ac:dyDescent="0.2">
      <c r="A187" s="3346" t="s">
        <v>2885</v>
      </c>
      <c r="B187" s="230" t="s">
        <v>1064</v>
      </c>
      <c r="C187" s="230"/>
      <c r="D187" s="231" t="s">
        <v>1675</v>
      </c>
      <c r="E187" s="230" t="s">
        <v>2359</v>
      </c>
      <c r="F187" s="2320">
        <v>1500000000</v>
      </c>
      <c r="G187" s="231" t="s">
        <v>2417</v>
      </c>
      <c r="H187" s="231" t="s">
        <v>576</v>
      </c>
      <c r="I187" s="231" t="s">
        <v>2854</v>
      </c>
      <c r="J187" s="231" t="s">
        <v>2855</v>
      </c>
      <c r="K187" s="231" t="s">
        <v>2856</v>
      </c>
      <c r="L187" s="231" t="s">
        <v>2857</v>
      </c>
      <c r="M187" s="231" t="s">
        <v>2858</v>
      </c>
      <c r="N187" s="231" t="s">
        <v>2859</v>
      </c>
      <c r="O187" s="231" t="s">
        <v>2860</v>
      </c>
      <c r="P187" s="2320">
        <v>1500000000</v>
      </c>
      <c r="Q187" s="160" t="s">
        <v>2861</v>
      </c>
      <c r="R187" s="231" t="s">
        <v>2862</v>
      </c>
      <c r="S187" s="230" t="s">
        <v>2863</v>
      </c>
      <c r="T187" s="570" t="s">
        <v>2793</v>
      </c>
      <c r="U187" s="231" t="s">
        <v>2879</v>
      </c>
      <c r="V187" s="160" t="s">
        <v>2880</v>
      </c>
      <c r="W187" s="2320">
        <v>7500000000</v>
      </c>
      <c r="X187" s="166" t="s">
        <v>2871</v>
      </c>
      <c r="Y187" s="160" t="s">
        <v>2867</v>
      </c>
    </row>
    <row r="188" spans="1:25" s="62" customFormat="1" x14ac:dyDescent="0.2">
      <c r="A188" s="3346"/>
      <c r="B188" s="230"/>
      <c r="C188" s="230"/>
      <c r="D188" s="166"/>
      <c r="E188" s="166"/>
      <c r="F188" s="477"/>
      <c r="G188" s="160"/>
      <c r="H188" s="230"/>
      <c r="I188" s="160"/>
      <c r="J188" s="160"/>
      <c r="K188" s="231"/>
      <c r="L188" s="160"/>
      <c r="M188" s="160"/>
      <c r="N188" s="231"/>
      <c r="O188" s="160"/>
      <c r="P188" s="477"/>
      <c r="Q188" s="160"/>
      <c r="R188" s="672"/>
      <c r="S188" s="230"/>
      <c r="T188" s="570"/>
      <c r="U188" s="231"/>
      <c r="V188" s="160"/>
      <c r="W188" s="477"/>
      <c r="X188" s="160"/>
      <c r="Y188" s="160"/>
    </row>
    <row r="189" spans="1:25" s="62" customFormat="1" x14ac:dyDescent="0.2">
      <c r="A189" s="251"/>
      <c r="B189" s="236"/>
      <c r="C189" s="236"/>
      <c r="D189" s="156"/>
      <c r="E189" s="156"/>
      <c r="F189" s="488"/>
      <c r="G189" s="156"/>
      <c r="H189" s="236"/>
      <c r="I189" s="156"/>
      <c r="J189" s="169"/>
      <c r="K189" s="2304"/>
      <c r="L189" s="156"/>
      <c r="M189" s="156"/>
      <c r="N189" s="236"/>
      <c r="O189" s="156"/>
      <c r="P189" s="488"/>
      <c r="Q189" s="156"/>
      <c r="R189" s="2304"/>
      <c r="S189" s="236"/>
      <c r="T189" s="2157"/>
      <c r="U189" s="236"/>
      <c r="V189" s="156"/>
      <c r="W189" s="488"/>
      <c r="X189" s="156"/>
      <c r="Y189" s="156"/>
    </row>
    <row r="190" spans="1:25" s="62" customFormat="1" x14ac:dyDescent="0.2">
      <c r="A190" s="3344" t="s">
        <v>2886</v>
      </c>
      <c r="B190" s="230" t="s">
        <v>1067</v>
      </c>
      <c r="C190" s="230"/>
      <c r="D190" s="231" t="s">
        <v>1675</v>
      </c>
      <c r="E190" s="230" t="s">
        <v>2359</v>
      </c>
      <c r="F190" s="2320">
        <v>800000000</v>
      </c>
      <c r="G190" s="231" t="s">
        <v>2417</v>
      </c>
      <c r="H190" s="231" t="s">
        <v>124</v>
      </c>
      <c r="I190" s="231" t="s">
        <v>2854</v>
      </c>
      <c r="J190" s="231" t="s">
        <v>2855</v>
      </c>
      <c r="K190" s="231" t="s">
        <v>2856</v>
      </c>
      <c r="L190" s="231" t="s">
        <v>2857</v>
      </c>
      <c r="M190" s="231" t="s">
        <v>2858</v>
      </c>
      <c r="N190" s="231" t="s">
        <v>2859</v>
      </c>
      <c r="O190" s="231" t="s">
        <v>2860</v>
      </c>
      <c r="P190" s="2320">
        <v>800000000</v>
      </c>
      <c r="Q190" s="160" t="s">
        <v>2861</v>
      </c>
      <c r="R190" s="231" t="s">
        <v>2862</v>
      </c>
      <c r="S190" s="230" t="s">
        <v>2863</v>
      </c>
      <c r="T190" s="570" t="s">
        <v>2793</v>
      </c>
      <c r="U190" s="231" t="s">
        <v>2873</v>
      </c>
      <c r="V190" s="160" t="s">
        <v>2874</v>
      </c>
      <c r="W190" s="2320">
        <v>4900000000</v>
      </c>
      <c r="X190" s="160" t="s">
        <v>2875</v>
      </c>
      <c r="Y190" s="160" t="s">
        <v>2867</v>
      </c>
    </row>
    <row r="191" spans="1:25" s="62" customFormat="1" x14ac:dyDescent="0.2">
      <c r="A191" s="3344"/>
      <c r="B191" s="230"/>
      <c r="C191" s="230"/>
      <c r="D191" s="166"/>
      <c r="E191" s="166"/>
      <c r="F191" s="477"/>
      <c r="G191" s="160"/>
      <c r="H191" s="230"/>
      <c r="I191" s="160"/>
      <c r="J191" s="160"/>
      <c r="K191" s="231"/>
      <c r="L191" s="160"/>
      <c r="M191" s="160"/>
      <c r="N191" s="231"/>
      <c r="O191" s="160"/>
      <c r="P191" s="477"/>
      <c r="Q191" s="160"/>
      <c r="R191" s="672"/>
      <c r="S191" s="230"/>
      <c r="T191" s="570"/>
      <c r="U191" s="231"/>
      <c r="V191" s="160"/>
      <c r="W191" s="477"/>
      <c r="X191" s="160"/>
      <c r="Y191" s="160"/>
    </row>
    <row r="192" spans="1:25" s="62" customFormat="1" x14ac:dyDescent="0.2">
      <c r="A192" s="251"/>
      <c r="B192" s="236"/>
      <c r="C192" s="236"/>
      <c r="D192" s="156"/>
      <c r="E192" s="156"/>
      <c r="F192" s="488"/>
      <c r="G192" s="156"/>
      <c r="H192" s="236"/>
      <c r="I192" s="156"/>
      <c r="J192" s="156"/>
      <c r="K192" s="2304"/>
      <c r="L192" s="169"/>
      <c r="M192" s="156"/>
      <c r="N192" s="236"/>
      <c r="O192" s="156"/>
      <c r="P192" s="488"/>
      <c r="Q192" s="156"/>
      <c r="R192" s="2304"/>
      <c r="S192" s="236"/>
      <c r="T192" s="2157"/>
      <c r="U192" s="236"/>
      <c r="V192" s="156"/>
      <c r="W192" s="488"/>
      <c r="X192" s="156"/>
      <c r="Y192" s="156"/>
    </row>
    <row r="193" spans="1:25" s="62" customFormat="1" x14ac:dyDescent="0.2">
      <c r="A193" s="3344" t="s">
        <v>2887</v>
      </c>
      <c r="B193" s="230" t="s">
        <v>1517</v>
      </c>
      <c r="C193" s="231"/>
      <c r="D193" s="231" t="s">
        <v>1675</v>
      </c>
      <c r="E193" s="230" t="s">
        <v>2359</v>
      </c>
      <c r="F193" s="2320">
        <v>120000000</v>
      </c>
      <c r="G193" s="231" t="s">
        <v>2417</v>
      </c>
      <c r="H193" s="230" t="s">
        <v>124</v>
      </c>
      <c r="I193" s="231" t="s">
        <v>2854</v>
      </c>
      <c r="J193" s="231" t="s">
        <v>2855</v>
      </c>
      <c r="K193" s="231" t="s">
        <v>2856</v>
      </c>
      <c r="L193" s="231" t="s">
        <v>2857</v>
      </c>
      <c r="M193" s="231" t="s">
        <v>2858</v>
      </c>
      <c r="N193" s="231" t="s">
        <v>2859</v>
      </c>
      <c r="O193" s="231" t="s">
        <v>2860</v>
      </c>
      <c r="P193" s="2320">
        <v>120000000</v>
      </c>
      <c r="Q193" s="160" t="s">
        <v>2861</v>
      </c>
      <c r="R193" s="231" t="s">
        <v>2862</v>
      </c>
      <c r="S193" s="230" t="s">
        <v>2863</v>
      </c>
      <c r="T193" s="570" t="s">
        <v>2793</v>
      </c>
      <c r="U193" s="231" t="s">
        <v>2869</v>
      </c>
      <c r="V193" s="166" t="s">
        <v>2870</v>
      </c>
      <c r="W193" s="2320">
        <v>700000000</v>
      </c>
      <c r="X193" s="160" t="s">
        <v>2866</v>
      </c>
      <c r="Y193" s="160" t="s">
        <v>2867</v>
      </c>
    </row>
    <row r="194" spans="1:25" s="62" customFormat="1" x14ac:dyDescent="0.2">
      <c r="A194" s="3344"/>
      <c r="B194" s="230"/>
      <c r="C194" s="230"/>
      <c r="D194" s="166"/>
      <c r="E194" s="166"/>
      <c r="F194" s="477"/>
      <c r="G194" s="160"/>
      <c r="H194" s="230"/>
      <c r="I194" s="160"/>
      <c r="J194" s="166"/>
      <c r="K194" s="230"/>
      <c r="L194" s="166"/>
      <c r="M194" s="166"/>
      <c r="N194" s="230"/>
      <c r="O194" s="166"/>
      <c r="P194" s="477"/>
      <c r="Q194" s="166"/>
      <c r="R194" s="1709"/>
      <c r="S194" s="230"/>
      <c r="T194" s="2303"/>
      <c r="U194" s="230"/>
      <c r="V194" s="166"/>
      <c r="W194" s="477"/>
      <c r="X194" s="166"/>
      <c r="Y194" s="166"/>
    </row>
    <row r="195" spans="1:25" s="62" customFormat="1" x14ac:dyDescent="0.2">
      <c r="A195" s="251"/>
      <c r="B195" s="236"/>
      <c r="C195" s="236"/>
      <c r="D195" s="156"/>
      <c r="E195" s="156"/>
      <c r="F195" s="156"/>
      <c r="G195" s="156"/>
      <c r="H195" s="236"/>
      <c r="I195" s="156"/>
      <c r="J195" s="169"/>
      <c r="K195" s="2304"/>
      <c r="L195" s="156"/>
      <c r="M195" s="156"/>
      <c r="N195" s="236"/>
      <c r="O195" s="156"/>
      <c r="P195" s="156"/>
      <c r="Q195" s="156"/>
      <c r="R195" s="2304"/>
      <c r="S195" s="236"/>
      <c r="T195" s="2157"/>
      <c r="U195" s="236"/>
      <c r="V195" s="156"/>
      <c r="W195" s="156"/>
      <c r="X195" s="156"/>
      <c r="Y195" s="156"/>
    </row>
    <row r="196" spans="1:25" s="62" customFormat="1" x14ac:dyDescent="0.2">
      <c r="A196" s="3344" t="s">
        <v>2888</v>
      </c>
      <c r="B196" s="230" t="s">
        <v>1541</v>
      </c>
      <c r="C196" s="230" t="s">
        <v>2840</v>
      </c>
      <c r="D196" s="231" t="s">
        <v>1675</v>
      </c>
      <c r="E196" s="230" t="s">
        <v>2359</v>
      </c>
      <c r="F196" s="2294">
        <v>3700000</v>
      </c>
      <c r="G196" s="231" t="s">
        <v>2417</v>
      </c>
      <c r="H196" s="231" t="s">
        <v>124</v>
      </c>
      <c r="I196" s="231" t="s">
        <v>2854</v>
      </c>
      <c r="J196" s="231" t="s">
        <v>2855</v>
      </c>
      <c r="K196" s="231" t="s">
        <v>2856</v>
      </c>
      <c r="L196" s="231" t="s">
        <v>2857</v>
      </c>
      <c r="M196" s="231" t="s">
        <v>2858</v>
      </c>
      <c r="N196" s="231" t="s">
        <v>2859</v>
      </c>
      <c r="O196" s="231" t="s">
        <v>2860</v>
      </c>
      <c r="P196" s="2294">
        <v>3700000</v>
      </c>
      <c r="Q196" s="160" t="s">
        <v>2861</v>
      </c>
      <c r="R196" s="231" t="s">
        <v>2862</v>
      </c>
      <c r="S196" s="230" t="s">
        <v>2863</v>
      </c>
      <c r="T196" s="570" t="s">
        <v>2793</v>
      </c>
      <c r="U196" s="231" t="s">
        <v>2889</v>
      </c>
      <c r="V196" s="160" t="s">
        <v>523</v>
      </c>
      <c r="W196" s="2294">
        <v>3700000</v>
      </c>
      <c r="X196" s="449" t="s">
        <v>2795</v>
      </c>
      <c r="Y196" s="166" t="s">
        <v>2796</v>
      </c>
    </row>
    <row r="197" spans="1:25" s="62" customFormat="1" ht="30" customHeight="1" x14ac:dyDescent="0.2">
      <c r="A197" s="3344"/>
      <c r="B197" s="230"/>
      <c r="C197" s="230"/>
      <c r="D197" s="166"/>
      <c r="E197" s="166"/>
      <c r="F197" s="160"/>
      <c r="G197" s="160"/>
      <c r="H197" s="230"/>
      <c r="I197" s="160"/>
      <c r="J197" s="160"/>
      <c r="K197" s="231"/>
      <c r="L197" s="160"/>
      <c r="M197" s="160"/>
      <c r="N197" s="231"/>
      <c r="O197" s="160"/>
      <c r="P197" s="160"/>
      <c r="Q197" s="160"/>
      <c r="R197" s="672"/>
      <c r="S197" s="230"/>
      <c r="T197" s="570"/>
      <c r="U197" s="231"/>
      <c r="V197" s="160"/>
      <c r="W197" s="160"/>
      <c r="X197" s="160"/>
      <c r="Y197" s="160"/>
    </row>
    <row r="198" spans="1:25" s="62" customFormat="1" x14ac:dyDescent="0.2">
      <c r="A198" s="251"/>
      <c r="B198" s="236"/>
      <c r="C198" s="236"/>
      <c r="D198" s="156"/>
      <c r="E198" s="156"/>
      <c r="F198" s="156"/>
      <c r="G198" s="156"/>
      <c r="H198" s="236"/>
      <c r="I198" s="156"/>
      <c r="J198" s="156"/>
      <c r="K198" s="2304"/>
      <c r="L198" s="169"/>
      <c r="M198" s="156"/>
      <c r="N198" s="236"/>
      <c r="O198" s="156"/>
      <c r="P198" s="156"/>
      <c r="Q198" s="156"/>
      <c r="R198" s="2304"/>
      <c r="S198" s="236"/>
      <c r="T198" s="2157"/>
      <c r="U198" s="236"/>
      <c r="V198" s="156"/>
      <c r="W198" s="156"/>
      <c r="X198" s="156"/>
      <c r="Y198" s="156"/>
    </row>
    <row r="199" spans="1:25" s="62" customFormat="1" x14ac:dyDescent="0.2">
      <c r="A199" s="3344" t="s">
        <v>2890</v>
      </c>
      <c r="B199" s="230" t="s">
        <v>1541</v>
      </c>
      <c r="C199" s="231" t="s">
        <v>2843</v>
      </c>
      <c r="D199" s="231" t="s">
        <v>1675</v>
      </c>
      <c r="E199" s="230" t="s">
        <v>2359</v>
      </c>
      <c r="F199" s="2294">
        <v>3700000</v>
      </c>
      <c r="G199" s="231" t="s">
        <v>2417</v>
      </c>
      <c r="H199" s="230" t="s">
        <v>124</v>
      </c>
      <c r="I199" s="231" t="s">
        <v>2854</v>
      </c>
      <c r="J199" s="231" t="s">
        <v>2855</v>
      </c>
      <c r="K199" s="231" t="s">
        <v>2856</v>
      </c>
      <c r="L199" s="231" t="s">
        <v>2857</v>
      </c>
      <c r="M199" s="231" t="s">
        <v>2858</v>
      </c>
      <c r="N199" s="231" t="s">
        <v>2859</v>
      </c>
      <c r="O199" s="231" t="s">
        <v>2860</v>
      </c>
      <c r="P199" s="2294">
        <v>3700000</v>
      </c>
      <c r="Q199" s="160" t="s">
        <v>2861</v>
      </c>
      <c r="R199" s="231" t="s">
        <v>2862</v>
      </c>
      <c r="S199" s="230" t="s">
        <v>2863</v>
      </c>
      <c r="T199" s="570" t="s">
        <v>2793</v>
      </c>
      <c r="U199" s="231" t="s">
        <v>2889</v>
      </c>
      <c r="V199" s="166" t="s">
        <v>2891</v>
      </c>
      <c r="W199" s="2294">
        <v>3700000</v>
      </c>
      <c r="X199" s="449" t="s">
        <v>2795</v>
      </c>
      <c r="Y199" s="166" t="s">
        <v>2796</v>
      </c>
    </row>
    <row r="200" spans="1:25" s="62" customFormat="1" ht="38.25" customHeight="1" x14ac:dyDescent="0.2">
      <c r="A200" s="3344"/>
      <c r="B200" s="230"/>
      <c r="C200" s="230"/>
      <c r="D200" s="166"/>
      <c r="E200" s="166"/>
      <c r="F200" s="388"/>
      <c r="G200" s="160"/>
      <c r="H200" s="230"/>
      <c r="I200" s="160"/>
      <c r="J200" s="166"/>
      <c r="K200" s="230"/>
      <c r="L200" s="166"/>
      <c r="M200" s="166"/>
      <c r="N200" s="230"/>
      <c r="O200" s="166"/>
      <c r="P200" s="388"/>
      <c r="Q200" s="160"/>
      <c r="R200" s="672"/>
      <c r="S200" s="230"/>
      <c r="T200" s="570"/>
      <c r="U200" s="231"/>
      <c r="V200" s="166"/>
      <c r="W200" s="388"/>
      <c r="X200" s="166"/>
      <c r="Y200" s="160"/>
    </row>
    <row r="201" spans="1:25" s="62" customFormat="1" x14ac:dyDescent="0.2">
      <c r="A201" s="251"/>
      <c r="B201" s="236"/>
      <c r="C201" s="236"/>
      <c r="D201" s="156"/>
      <c r="E201" s="156"/>
      <c r="F201" s="386"/>
      <c r="G201" s="156"/>
      <c r="H201" s="236"/>
      <c r="I201" s="156"/>
      <c r="J201" s="169"/>
      <c r="K201" s="2304"/>
      <c r="L201" s="156"/>
      <c r="M201" s="156"/>
      <c r="N201" s="236"/>
      <c r="O201" s="156"/>
      <c r="P201" s="386"/>
      <c r="Q201" s="156"/>
      <c r="R201" s="2304"/>
      <c r="S201" s="236"/>
      <c r="T201" s="2157"/>
      <c r="U201" s="236"/>
      <c r="V201" s="156"/>
      <c r="W201" s="386"/>
      <c r="X201" s="156"/>
      <c r="Y201" s="156"/>
    </row>
    <row r="202" spans="1:25" s="62" customFormat="1" x14ac:dyDescent="0.2">
      <c r="A202" s="3344" t="s">
        <v>2892</v>
      </c>
      <c r="B202" s="230" t="s">
        <v>1541</v>
      </c>
      <c r="C202" s="230" t="s">
        <v>2845</v>
      </c>
      <c r="D202" s="231" t="s">
        <v>1675</v>
      </c>
      <c r="E202" s="230" t="s">
        <v>2359</v>
      </c>
      <c r="F202" s="2294">
        <v>4200000</v>
      </c>
      <c r="G202" s="231" t="s">
        <v>2417</v>
      </c>
      <c r="H202" s="231" t="s">
        <v>124</v>
      </c>
      <c r="I202" s="231" t="s">
        <v>2854</v>
      </c>
      <c r="J202" s="231" t="s">
        <v>2855</v>
      </c>
      <c r="K202" s="231" t="s">
        <v>2856</v>
      </c>
      <c r="L202" s="231" t="s">
        <v>2857</v>
      </c>
      <c r="M202" s="231" t="s">
        <v>2858</v>
      </c>
      <c r="N202" s="231" t="s">
        <v>2859</v>
      </c>
      <c r="O202" s="231" t="s">
        <v>2860</v>
      </c>
      <c r="P202" s="2294">
        <v>4200000</v>
      </c>
      <c r="Q202" s="160" t="s">
        <v>2861</v>
      </c>
      <c r="R202" s="231" t="s">
        <v>2862</v>
      </c>
      <c r="S202" s="230" t="s">
        <v>2863</v>
      </c>
      <c r="T202" s="570" t="s">
        <v>2793</v>
      </c>
      <c r="U202" s="231" t="s">
        <v>2889</v>
      </c>
      <c r="V202" s="160" t="s">
        <v>2891</v>
      </c>
      <c r="W202" s="2294">
        <v>4200000</v>
      </c>
      <c r="X202" s="449" t="s">
        <v>2795</v>
      </c>
      <c r="Y202" s="166" t="s">
        <v>2796</v>
      </c>
    </row>
    <row r="203" spans="1:25" s="62" customFormat="1" ht="63" customHeight="1" x14ac:dyDescent="0.2">
      <c r="A203" s="3344"/>
      <c r="B203" s="230"/>
      <c r="C203" s="230"/>
      <c r="D203" s="166"/>
      <c r="E203" s="166"/>
      <c r="F203" s="382"/>
      <c r="G203" s="160"/>
      <c r="H203" s="230"/>
      <c r="I203" s="160"/>
      <c r="J203" s="160"/>
      <c r="K203" s="231"/>
      <c r="L203" s="160"/>
      <c r="M203" s="160"/>
      <c r="N203" s="231"/>
      <c r="O203" s="160"/>
      <c r="P203" s="382"/>
      <c r="Q203" s="166"/>
      <c r="R203" s="1709"/>
      <c r="S203" s="230"/>
      <c r="T203" s="2303"/>
      <c r="U203" s="230"/>
      <c r="V203" s="160"/>
      <c r="W203" s="382"/>
      <c r="X203" s="160"/>
      <c r="Y203" s="160"/>
    </row>
    <row r="204" spans="1:25" s="62" customFormat="1" x14ac:dyDescent="0.2">
      <c r="A204" s="251"/>
      <c r="B204" s="236"/>
      <c r="C204" s="236"/>
      <c r="D204" s="156"/>
      <c r="E204" s="156"/>
      <c r="F204" s="386"/>
      <c r="G204" s="156"/>
      <c r="H204" s="236"/>
      <c r="I204" s="156"/>
      <c r="J204" s="156"/>
      <c r="K204" s="2304"/>
      <c r="L204" s="169"/>
      <c r="M204" s="156"/>
      <c r="N204" s="236"/>
      <c r="O204" s="156"/>
      <c r="P204" s="386"/>
      <c r="Q204" s="156"/>
      <c r="R204" s="2304"/>
      <c r="S204" s="236"/>
      <c r="T204" s="2157"/>
      <c r="U204" s="236"/>
      <c r="V204" s="156"/>
      <c r="W204" s="386"/>
      <c r="X204" s="156"/>
      <c r="Y204" s="156"/>
    </row>
    <row r="205" spans="1:25" s="62" customFormat="1" x14ac:dyDescent="0.2">
      <c r="A205" s="3344" t="s">
        <v>2893</v>
      </c>
      <c r="B205" s="230" t="s">
        <v>1541</v>
      </c>
      <c r="C205" s="230" t="s">
        <v>2847</v>
      </c>
      <c r="D205" s="231" t="s">
        <v>1675</v>
      </c>
      <c r="E205" s="230" t="s">
        <v>2359</v>
      </c>
      <c r="F205" s="2294">
        <v>3300000</v>
      </c>
      <c r="G205" s="231" t="s">
        <v>2417</v>
      </c>
      <c r="H205" s="230" t="s">
        <v>124</v>
      </c>
      <c r="I205" s="231" t="s">
        <v>2854</v>
      </c>
      <c r="J205" s="231" t="s">
        <v>2855</v>
      </c>
      <c r="K205" s="231" t="s">
        <v>2856</v>
      </c>
      <c r="L205" s="231" t="s">
        <v>2857</v>
      </c>
      <c r="M205" s="231" t="s">
        <v>2858</v>
      </c>
      <c r="N205" s="231" t="s">
        <v>2859</v>
      </c>
      <c r="O205" s="231" t="s">
        <v>2860</v>
      </c>
      <c r="P205" s="2294">
        <v>3300000</v>
      </c>
      <c r="Q205" s="160" t="s">
        <v>2861</v>
      </c>
      <c r="R205" s="231" t="s">
        <v>2862</v>
      </c>
      <c r="S205" s="230" t="s">
        <v>2863</v>
      </c>
      <c r="T205" s="570" t="s">
        <v>2793</v>
      </c>
      <c r="U205" s="231" t="s">
        <v>2889</v>
      </c>
      <c r="V205" s="166" t="s">
        <v>2891</v>
      </c>
      <c r="W205" s="2294">
        <v>3300000</v>
      </c>
      <c r="X205" s="449" t="s">
        <v>2795</v>
      </c>
      <c r="Y205" s="166" t="s">
        <v>2796</v>
      </c>
    </row>
    <row r="206" spans="1:25" s="62" customFormat="1" ht="45.75" customHeight="1" x14ac:dyDescent="0.2">
      <c r="A206" s="3344"/>
      <c r="B206" s="230"/>
      <c r="C206" s="230"/>
      <c r="D206" s="166"/>
      <c r="E206" s="166"/>
      <c r="F206" s="388"/>
      <c r="G206" s="160"/>
      <c r="H206" s="230"/>
      <c r="I206" s="160"/>
      <c r="J206" s="166"/>
      <c r="K206" s="230"/>
      <c r="L206" s="166"/>
      <c r="M206" s="166"/>
      <c r="N206" s="230"/>
      <c r="O206" s="166"/>
      <c r="P206" s="388"/>
      <c r="Q206" s="160"/>
      <c r="R206" s="672"/>
      <c r="S206" s="230"/>
      <c r="T206" s="570"/>
      <c r="U206" s="231"/>
      <c r="V206" s="166"/>
      <c r="W206" s="388"/>
      <c r="X206" s="166"/>
      <c r="Y206" s="160"/>
    </row>
    <row r="207" spans="1:25" s="62" customFormat="1" x14ac:dyDescent="0.2">
      <c r="A207" s="251"/>
      <c r="B207" s="230"/>
      <c r="C207" s="236"/>
      <c r="D207" s="156"/>
      <c r="E207" s="156"/>
      <c r="F207" s="386"/>
      <c r="G207" s="156"/>
      <c r="H207" s="236"/>
      <c r="I207" s="156"/>
      <c r="J207" s="169"/>
      <c r="K207" s="2304"/>
      <c r="L207" s="156"/>
      <c r="M207" s="156"/>
      <c r="N207" s="236"/>
      <c r="O207" s="156"/>
      <c r="P207" s="386"/>
      <c r="Q207" s="156"/>
      <c r="R207" s="2304"/>
      <c r="S207" s="236"/>
      <c r="T207" s="2157"/>
      <c r="U207" s="236"/>
      <c r="V207" s="156"/>
      <c r="W207" s="386"/>
      <c r="X207" s="156"/>
      <c r="Y207" s="156"/>
    </row>
    <row r="208" spans="1:25" s="62" customFormat="1" x14ac:dyDescent="0.2">
      <c r="A208" s="3344" t="s">
        <v>2894</v>
      </c>
      <c r="B208" s="230" t="s">
        <v>1541</v>
      </c>
      <c r="C208" s="231" t="s">
        <v>2895</v>
      </c>
      <c r="D208" s="231" t="s">
        <v>1675</v>
      </c>
      <c r="E208" s="230" t="s">
        <v>2359</v>
      </c>
      <c r="F208" s="2294">
        <v>4000000</v>
      </c>
      <c r="G208" s="231" t="s">
        <v>2417</v>
      </c>
      <c r="H208" s="231" t="s">
        <v>124</v>
      </c>
      <c r="I208" s="231" t="s">
        <v>2854</v>
      </c>
      <c r="J208" s="231" t="s">
        <v>2855</v>
      </c>
      <c r="K208" s="231" t="s">
        <v>2856</v>
      </c>
      <c r="L208" s="231" t="s">
        <v>2857</v>
      </c>
      <c r="M208" s="231" t="s">
        <v>2858</v>
      </c>
      <c r="N208" s="231" t="s">
        <v>2859</v>
      </c>
      <c r="O208" s="231" t="s">
        <v>2860</v>
      </c>
      <c r="P208" s="2294">
        <v>4000000</v>
      </c>
      <c r="Q208" s="160" t="s">
        <v>2861</v>
      </c>
      <c r="R208" s="231" t="s">
        <v>2862</v>
      </c>
      <c r="S208" s="230" t="s">
        <v>2863</v>
      </c>
      <c r="T208" s="570" t="s">
        <v>2793</v>
      </c>
      <c r="U208" s="231" t="s">
        <v>2889</v>
      </c>
      <c r="V208" s="160" t="s">
        <v>2891</v>
      </c>
      <c r="W208" s="2294">
        <v>4000000</v>
      </c>
      <c r="X208" s="449" t="s">
        <v>2795</v>
      </c>
      <c r="Y208" s="166" t="s">
        <v>2796</v>
      </c>
    </row>
    <row r="209" spans="1:25" s="62" customFormat="1" ht="44.25" customHeight="1" x14ac:dyDescent="0.2">
      <c r="A209" s="3344"/>
      <c r="B209" s="230"/>
      <c r="C209" s="230"/>
      <c r="D209" s="166"/>
      <c r="E209" s="166"/>
      <c r="F209" s="382"/>
      <c r="G209" s="160"/>
      <c r="H209" s="230"/>
      <c r="I209" s="160"/>
      <c r="J209" s="160"/>
      <c r="K209" s="231"/>
      <c r="L209" s="160"/>
      <c r="M209" s="160"/>
      <c r="N209" s="231"/>
      <c r="O209" s="160"/>
      <c r="P209" s="382"/>
      <c r="Q209" s="160"/>
      <c r="R209" s="672"/>
      <c r="S209" s="230"/>
      <c r="T209" s="570"/>
      <c r="U209" s="231"/>
      <c r="V209" s="160"/>
      <c r="W209" s="382"/>
      <c r="X209" s="160"/>
      <c r="Y209" s="160"/>
    </row>
    <row r="210" spans="1:25" s="62" customFormat="1" x14ac:dyDescent="0.2">
      <c r="A210" s="251"/>
      <c r="B210" s="236"/>
      <c r="C210" s="236"/>
      <c r="D210" s="156"/>
      <c r="E210" s="156"/>
      <c r="F210" s="386"/>
      <c r="G210" s="156"/>
      <c r="H210" s="236"/>
      <c r="I210" s="156"/>
      <c r="J210" s="156"/>
      <c r="K210" s="2304"/>
      <c r="L210" s="169"/>
      <c r="M210" s="156"/>
      <c r="N210" s="236"/>
      <c r="O210" s="156"/>
      <c r="P210" s="386"/>
      <c r="Q210" s="156"/>
      <c r="R210" s="2304"/>
      <c r="S210" s="236"/>
      <c r="T210" s="2157"/>
      <c r="U210" s="236"/>
      <c r="V210" s="156"/>
      <c r="W210" s="386"/>
      <c r="X210" s="156"/>
      <c r="Y210" s="156"/>
    </row>
    <row r="211" spans="1:25" s="62" customFormat="1" x14ac:dyDescent="0.2">
      <c r="A211" s="3344" t="s">
        <v>2896</v>
      </c>
      <c r="B211" s="230" t="s">
        <v>1541</v>
      </c>
      <c r="C211" s="230" t="s">
        <v>2897</v>
      </c>
      <c r="D211" s="231" t="s">
        <v>1675</v>
      </c>
      <c r="E211" s="230" t="s">
        <v>2359</v>
      </c>
      <c r="F211" s="2294">
        <v>7700000</v>
      </c>
      <c r="G211" s="231" t="s">
        <v>2417</v>
      </c>
      <c r="H211" s="230" t="s">
        <v>124</v>
      </c>
      <c r="I211" s="231" t="s">
        <v>2854</v>
      </c>
      <c r="J211" s="231" t="s">
        <v>2855</v>
      </c>
      <c r="K211" s="231" t="s">
        <v>2856</v>
      </c>
      <c r="L211" s="231" t="s">
        <v>2857</v>
      </c>
      <c r="M211" s="231" t="s">
        <v>2858</v>
      </c>
      <c r="N211" s="231" t="s">
        <v>2859</v>
      </c>
      <c r="O211" s="231" t="s">
        <v>2860</v>
      </c>
      <c r="P211" s="2294">
        <v>7700000</v>
      </c>
      <c r="Q211" s="160" t="s">
        <v>2861</v>
      </c>
      <c r="R211" s="231" t="s">
        <v>2862</v>
      </c>
      <c r="S211" s="230" t="s">
        <v>2863</v>
      </c>
      <c r="T211" s="570" t="s">
        <v>2793</v>
      </c>
      <c r="U211" s="231" t="s">
        <v>2889</v>
      </c>
      <c r="V211" s="166" t="s">
        <v>2898</v>
      </c>
      <c r="W211" s="2294">
        <v>7700000</v>
      </c>
      <c r="X211" s="449" t="s">
        <v>2795</v>
      </c>
      <c r="Y211" s="166" t="s">
        <v>2796</v>
      </c>
    </row>
    <row r="212" spans="1:25" s="62" customFormat="1" ht="31.5" customHeight="1" x14ac:dyDescent="0.2">
      <c r="A212" s="3344"/>
      <c r="B212" s="230"/>
      <c r="C212" s="230"/>
      <c r="D212" s="166"/>
      <c r="E212" s="166"/>
      <c r="F212" s="388"/>
      <c r="G212" s="160"/>
      <c r="H212" s="230"/>
      <c r="I212" s="160"/>
      <c r="J212" s="166"/>
      <c r="K212" s="230"/>
      <c r="L212" s="166"/>
      <c r="M212" s="166"/>
      <c r="N212" s="230"/>
      <c r="O212" s="166"/>
      <c r="P212" s="388"/>
      <c r="Q212" s="166"/>
      <c r="R212" s="1709"/>
      <c r="S212" s="230"/>
      <c r="T212" s="2303"/>
      <c r="U212" s="230"/>
      <c r="V212" s="166"/>
      <c r="W212" s="388"/>
      <c r="X212" s="166"/>
      <c r="Y212" s="160"/>
    </row>
    <row r="213" spans="1:25" s="62" customFormat="1" x14ac:dyDescent="0.2">
      <c r="A213" s="251"/>
      <c r="B213" s="236"/>
      <c r="C213" s="236"/>
      <c r="D213" s="156"/>
      <c r="E213" s="156"/>
      <c r="F213" s="386"/>
      <c r="G213" s="156"/>
      <c r="H213" s="236"/>
      <c r="I213" s="156"/>
      <c r="J213" s="169"/>
      <c r="K213" s="2304"/>
      <c r="L213" s="156"/>
      <c r="M213" s="156"/>
      <c r="N213" s="236"/>
      <c r="O213" s="156"/>
      <c r="P213" s="386"/>
      <c r="Q213" s="156"/>
      <c r="R213" s="2304"/>
      <c r="S213" s="236"/>
      <c r="T213" s="2157"/>
      <c r="U213" s="236"/>
      <c r="V213" s="156"/>
      <c r="W213" s="386"/>
      <c r="X213" s="156"/>
      <c r="Y213" s="156"/>
    </row>
    <row r="214" spans="1:25" s="62" customFormat="1" x14ac:dyDescent="0.2">
      <c r="A214" s="3344" t="s">
        <v>2899</v>
      </c>
      <c r="B214" s="230" t="s">
        <v>1541</v>
      </c>
      <c r="C214" s="230" t="s">
        <v>2900</v>
      </c>
      <c r="D214" s="231" t="s">
        <v>1675</v>
      </c>
      <c r="E214" s="230" t="s">
        <v>2359</v>
      </c>
      <c r="F214" s="2294">
        <v>20000000</v>
      </c>
      <c r="G214" s="231" t="s">
        <v>2417</v>
      </c>
      <c r="H214" s="231" t="s">
        <v>124</v>
      </c>
      <c r="I214" s="231" t="s">
        <v>2854</v>
      </c>
      <c r="J214" s="231" t="s">
        <v>2855</v>
      </c>
      <c r="K214" s="231" t="s">
        <v>2856</v>
      </c>
      <c r="L214" s="231" t="s">
        <v>2857</v>
      </c>
      <c r="M214" s="231" t="s">
        <v>2858</v>
      </c>
      <c r="N214" s="231" t="s">
        <v>2859</v>
      </c>
      <c r="O214" s="231" t="s">
        <v>2860</v>
      </c>
      <c r="P214" s="2294">
        <v>20000000</v>
      </c>
      <c r="Q214" s="160" t="s">
        <v>2861</v>
      </c>
      <c r="R214" s="231" t="s">
        <v>2862</v>
      </c>
      <c r="S214" s="230" t="s">
        <v>2863</v>
      </c>
      <c r="T214" s="570" t="s">
        <v>2793</v>
      </c>
      <c r="U214" s="231" t="s">
        <v>2901</v>
      </c>
      <c r="V214" s="160" t="s">
        <v>2902</v>
      </c>
      <c r="W214" s="2294">
        <v>20000000</v>
      </c>
      <c r="X214" s="449" t="s">
        <v>2795</v>
      </c>
      <c r="Y214" s="166" t="s">
        <v>2796</v>
      </c>
    </row>
    <row r="215" spans="1:25" s="62" customFormat="1" x14ac:dyDescent="0.2">
      <c r="A215" s="3344"/>
      <c r="B215" s="230"/>
      <c r="C215" s="230"/>
      <c r="D215" s="166"/>
      <c r="E215" s="166"/>
      <c r="F215" s="382"/>
      <c r="G215" s="160"/>
      <c r="H215" s="230"/>
      <c r="I215" s="160"/>
      <c r="J215" s="160"/>
      <c r="K215" s="231"/>
      <c r="L215" s="160"/>
      <c r="M215" s="160"/>
      <c r="N215" s="231"/>
      <c r="O215" s="160"/>
      <c r="P215" s="382"/>
      <c r="Q215" s="160"/>
      <c r="R215" s="672"/>
      <c r="S215" s="230"/>
      <c r="T215" s="570"/>
      <c r="U215" s="231"/>
      <c r="V215" s="160"/>
      <c r="W215" s="382"/>
      <c r="X215" s="160"/>
      <c r="Y215" s="160"/>
    </row>
    <row r="216" spans="1:25" s="62" customFormat="1" x14ac:dyDescent="0.2">
      <c r="A216" s="251"/>
      <c r="B216" s="236"/>
      <c r="C216" s="236"/>
      <c r="D216" s="156"/>
      <c r="E216" s="156"/>
      <c r="F216" s="386"/>
      <c r="G216" s="156"/>
      <c r="H216" s="236"/>
      <c r="I216" s="156"/>
      <c r="J216" s="156"/>
      <c r="K216" s="2304"/>
      <c r="L216" s="169"/>
      <c r="M216" s="156"/>
      <c r="N216" s="236"/>
      <c r="O216" s="156"/>
      <c r="P216" s="386"/>
      <c r="Q216" s="156"/>
      <c r="R216" s="2304"/>
      <c r="S216" s="236"/>
      <c r="T216" s="2157"/>
      <c r="U216" s="236"/>
      <c r="V216" s="156"/>
      <c r="W216" s="386"/>
      <c r="X216" s="156"/>
      <c r="Y216" s="156"/>
    </row>
    <row r="217" spans="1:25" s="62" customFormat="1" x14ac:dyDescent="0.2">
      <c r="A217" s="3344" t="s">
        <v>2903</v>
      </c>
      <c r="B217" s="230" t="s">
        <v>1541</v>
      </c>
      <c r="C217" s="231" t="s">
        <v>2904</v>
      </c>
      <c r="D217" s="231" t="s">
        <v>1675</v>
      </c>
      <c r="E217" s="230" t="s">
        <v>2359</v>
      </c>
      <c r="F217" s="2294">
        <v>20000000</v>
      </c>
      <c r="G217" s="231" t="s">
        <v>2417</v>
      </c>
      <c r="H217" s="230" t="s">
        <v>124</v>
      </c>
      <c r="I217" s="231" t="s">
        <v>2854</v>
      </c>
      <c r="J217" s="231" t="s">
        <v>2855</v>
      </c>
      <c r="K217" s="231" t="s">
        <v>2856</v>
      </c>
      <c r="L217" s="231" t="s">
        <v>2857</v>
      </c>
      <c r="M217" s="231" t="s">
        <v>2858</v>
      </c>
      <c r="N217" s="231" t="s">
        <v>2859</v>
      </c>
      <c r="O217" s="231" t="s">
        <v>2860</v>
      </c>
      <c r="P217" s="2294">
        <v>20000000</v>
      </c>
      <c r="Q217" s="160" t="s">
        <v>2861</v>
      </c>
      <c r="R217" s="231" t="s">
        <v>2862</v>
      </c>
      <c r="S217" s="230" t="s">
        <v>2863</v>
      </c>
      <c r="T217" s="570" t="s">
        <v>2793</v>
      </c>
      <c r="U217" s="231" t="s">
        <v>2901</v>
      </c>
      <c r="V217" s="166" t="s">
        <v>2902</v>
      </c>
      <c r="W217" s="2294">
        <v>20000000</v>
      </c>
      <c r="X217" s="449" t="s">
        <v>2795</v>
      </c>
      <c r="Y217" s="166" t="s">
        <v>2796</v>
      </c>
    </row>
    <row r="218" spans="1:25" s="62" customFormat="1" x14ac:dyDescent="0.2">
      <c r="A218" s="3344"/>
      <c r="B218" s="230"/>
      <c r="C218" s="230"/>
      <c r="D218" s="166"/>
      <c r="E218" s="166"/>
      <c r="F218" s="388"/>
      <c r="G218" s="160"/>
      <c r="H218" s="230"/>
      <c r="I218" s="160"/>
      <c r="J218" s="166"/>
      <c r="K218" s="230"/>
      <c r="L218" s="166"/>
      <c r="M218" s="166"/>
      <c r="N218" s="230"/>
      <c r="O218" s="166"/>
      <c r="P218" s="388"/>
      <c r="Q218" s="160"/>
      <c r="R218" s="672"/>
      <c r="S218" s="230"/>
      <c r="T218" s="570"/>
      <c r="U218" s="231"/>
      <c r="V218" s="166"/>
      <c r="W218" s="388"/>
      <c r="X218" s="166"/>
      <c r="Y218" s="160"/>
    </row>
    <row r="219" spans="1:25" s="62" customFormat="1" x14ac:dyDescent="0.2">
      <c r="A219" s="251"/>
      <c r="B219" s="236"/>
      <c r="C219" s="236"/>
      <c r="D219" s="156"/>
      <c r="E219" s="156"/>
      <c r="F219" s="386"/>
      <c r="G219" s="156"/>
      <c r="H219" s="236"/>
      <c r="I219" s="156"/>
      <c r="J219" s="169"/>
      <c r="K219" s="2304"/>
      <c r="L219" s="156"/>
      <c r="M219" s="156"/>
      <c r="N219" s="236"/>
      <c r="O219" s="156"/>
      <c r="P219" s="386"/>
      <c r="Q219" s="156"/>
      <c r="R219" s="2304"/>
      <c r="S219" s="236"/>
      <c r="T219" s="2157"/>
      <c r="U219" s="236"/>
      <c r="V219" s="156"/>
      <c r="W219" s="386"/>
      <c r="X219" s="156"/>
      <c r="Y219" s="156"/>
    </row>
    <row r="220" spans="1:25" s="62" customFormat="1" x14ac:dyDescent="0.2">
      <c r="A220" s="3344" t="s">
        <v>2905</v>
      </c>
      <c r="B220" s="230" t="s">
        <v>1541</v>
      </c>
      <c r="C220" s="230" t="s">
        <v>2906</v>
      </c>
      <c r="D220" s="231" t="s">
        <v>1675</v>
      </c>
      <c r="E220" s="230" t="s">
        <v>2359</v>
      </c>
      <c r="F220" s="2294">
        <v>3700000</v>
      </c>
      <c r="G220" s="231" t="s">
        <v>2417</v>
      </c>
      <c r="H220" s="231" t="s">
        <v>124</v>
      </c>
      <c r="I220" s="231" t="s">
        <v>2854</v>
      </c>
      <c r="J220" s="231" t="s">
        <v>2855</v>
      </c>
      <c r="K220" s="231" t="s">
        <v>2856</v>
      </c>
      <c r="L220" s="231" t="s">
        <v>2857</v>
      </c>
      <c r="M220" s="231" t="s">
        <v>2858</v>
      </c>
      <c r="N220" s="231" t="s">
        <v>2859</v>
      </c>
      <c r="O220" s="231" t="s">
        <v>2860</v>
      </c>
      <c r="P220" s="2294">
        <v>3700000</v>
      </c>
      <c r="Q220" s="160" t="s">
        <v>2861</v>
      </c>
      <c r="R220" s="231" t="s">
        <v>2862</v>
      </c>
      <c r="S220" s="230" t="s">
        <v>2863</v>
      </c>
      <c r="T220" s="570" t="s">
        <v>2793</v>
      </c>
      <c r="U220" s="231" t="s">
        <v>2889</v>
      </c>
      <c r="V220" s="160" t="s">
        <v>2891</v>
      </c>
      <c r="W220" s="2294">
        <v>3700000</v>
      </c>
      <c r="X220" s="449" t="s">
        <v>2795</v>
      </c>
      <c r="Y220" s="166" t="s">
        <v>2796</v>
      </c>
    </row>
    <row r="221" spans="1:25" s="62" customFormat="1" ht="29.25" customHeight="1" x14ac:dyDescent="0.2">
      <c r="A221" s="3344"/>
      <c r="B221" s="230"/>
      <c r="C221" s="230"/>
      <c r="D221" s="166"/>
      <c r="E221" s="166"/>
      <c r="F221" s="382"/>
      <c r="G221" s="160"/>
      <c r="H221" s="230"/>
      <c r="I221" s="160"/>
      <c r="J221" s="160"/>
      <c r="K221" s="231"/>
      <c r="L221" s="160"/>
      <c r="M221" s="160"/>
      <c r="N221" s="231"/>
      <c r="O221" s="160"/>
      <c r="P221" s="382"/>
      <c r="Q221" s="166"/>
      <c r="R221" s="1709"/>
      <c r="S221" s="230"/>
      <c r="T221" s="2303"/>
      <c r="U221" s="230"/>
      <c r="V221" s="160"/>
      <c r="W221" s="382"/>
      <c r="X221" s="160"/>
      <c r="Y221" s="160"/>
    </row>
    <row r="222" spans="1:25" s="62" customFormat="1" x14ac:dyDescent="0.2">
      <c r="A222" s="251"/>
      <c r="B222" s="236"/>
      <c r="C222" s="236"/>
      <c r="D222" s="156"/>
      <c r="E222" s="156"/>
      <c r="F222" s="386"/>
      <c r="G222" s="156"/>
      <c r="H222" s="236"/>
      <c r="I222" s="156"/>
      <c r="J222" s="156"/>
      <c r="K222" s="2304"/>
      <c r="L222" s="169"/>
      <c r="M222" s="156"/>
      <c r="N222" s="236"/>
      <c r="O222" s="156"/>
      <c r="P222" s="386"/>
      <c r="Q222" s="156"/>
      <c r="R222" s="2304"/>
      <c r="S222" s="236"/>
      <c r="T222" s="2157"/>
      <c r="U222" s="236"/>
      <c r="V222" s="156"/>
      <c r="W222" s="386"/>
      <c r="X222" s="156"/>
      <c r="Y222" s="156"/>
    </row>
    <row r="223" spans="1:25" s="62" customFormat="1" x14ac:dyDescent="0.2">
      <c r="A223" s="3344" t="s">
        <v>2907</v>
      </c>
      <c r="B223" s="230" t="s">
        <v>1541</v>
      </c>
      <c r="C223" s="230" t="s">
        <v>2908</v>
      </c>
      <c r="D223" s="231" t="s">
        <v>1675</v>
      </c>
      <c r="E223" s="230" t="s">
        <v>2359</v>
      </c>
      <c r="F223" s="2294">
        <v>3700000</v>
      </c>
      <c r="G223" s="231" t="s">
        <v>2417</v>
      </c>
      <c r="H223" s="230" t="s">
        <v>124</v>
      </c>
      <c r="I223" s="231" t="s">
        <v>2854</v>
      </c>
      <c r="J223" s="231" t="s">
        <v>2855</v>
      </c>
      <c r="K223" s="231" t="s">
        <v>2856</v>
      </c>
      <c r="L223" s="231" t="s">
        <v>2857</v>
      </c>
      <c r="M223" s="231" t="s">
        <v>2858</v>
      </c>
      <c r="N223" s="231" t="s">
        <v>2859</v>
      </c>
      <c r="O223" s="231" t="s">
        <v>2860</v>
      </c>
      <c r="P223" s="2294">
        <v>3700000</v>
      </c>
      <c r="Q223" s="160" t="s">
        <v>2861</v>
      </c>
      <c r="R223" s="231" t="s">
        <v>2862</v>
      </c>
      <c r="S223" s="230" t="s">
        <v>2863</v>
      </c>
      <c r="T223" s="570" t="s">
        <v>2793</v>
      </c>
      <c r="U223" s="231" t="s">
        <v>2889</v>
      </c>
      <c r="V223" s="166" t="s">
        <v>2891</v>
      </c>
      <c r="W223" s="2294">
        <v>3700000</v>
      </c>
      <c r="X223" s="449" t="s">
        <v>2795</v>
      </c>
      <c r="Y223" s="166" t="s">
        <v>2796</v>
      </c>
    </row>
    <row r="224" spans="1:25" s="62" customFormat="1" ht="33.75" customHeight="1" x14ac:dyDescent="0.2">
      <c r="A224" s="3344"/>
      <c r="B224" s="230"/>
      <c r="C224" s="230"/>
      <c r="D224" s="166"/>
      <c r="E224" s="166"/>
      <c r="F224" s="388"/>
      <c r="G224" s="160"/>
      <c r="H224" s="230"/>
      <c r="I224" s="160"/>
      <c r="J224" s="166"/>
      <c r="K224" s="230"/>
      <c r="L224" s="166"/>
      <c r="M224" s="166"/>
      <c r="N224" s="230"/>
      <c r="O224" s="166"/>
      <c r="P224" s="388"/>
      <c r="Q224" s="160"/>
      <c r="R224" s="672"/>
      <c r="S224" s="230"/>
      <c r="T224" s="570"/>
      <c r="U224" s="231"/>
      <c r="V224" s="166"/>
      <c r="W224" s="388"/>
      <c r="X224" s="166"/>
      <c r="Y224" s="160"/>
    </row>
    <row r="225" spans="1:25" s="62" customFormat="1" x14ac:dyDescent="0.2">
      <c r="A225" s="251"/>
      <c r="B225" s="236"/>
      <c r="C225" s="236"/>
      <c r="D225" s="156"/>
      <c r="E225" s="156"/>
      <c r="F225" s="386"/>
      <c r="G225" s="156"/>
      <c r="H225" s="236"/>
      <c r="I225" s="156"/>
      <c r="J225" s="169"/>
      <c r="K225" s="2304"/>
      <c r="L225" s="156"/>
      <c r="M225" s="156"/>
      <c r="N225" s="236"/>
      <c r="O225" s="156"/>
      <c r="P225" s="386"/>
      <c r="Q225" s="156"/>
      <c r="R225" s="2304"/>
      <c r="S225" s="236"/>
      <c r="T225" s="2157"/>
      <c r="U225" s="236"/>
      <c r="V225" s="156"/>
      <c r="W225" s="386"/>
      <c r="X225" s="156"/>
      <c r="Y225" s="156"/>
    </row>
    <row r="226" spans="1:25" s="62" customFormat="1" x14ac:dyDescent="0.2">
      <c r="A226" s="3344" t="s">
        <v>2909</v>
      </c>
      <c r="B226" s="230" t="s">
        <v>1541</v>
      </c>
      <c r="C226" s="231" t="s">
        <v>2910</v>
      </c>
      <c r="D226" s="231" t="s">
        <v>1675</v>
      </c>
      <c r="E226" s="230" t="s">
        <v>2359</v>
      </c>
      <c r="F226" s="2294">
        <v>3700000</v>
      </c>
      <c r="G226" s="231" t="s">
        <v>2417</v>
      </c>
      <c r="H226" s="231" t="s">
        <v>124</v>
      </c>
      <c r="I226" s="231" t="s">
        <v>2854</v>
      </c>
      <c r="J226" s="231" t="s">
        <v>2855</v>
      </c>
      <c r="K226" s="231" t="s">
        <v>2856</v>
      </c>
      <c r="L226" s="231" t="s">
        <v>2857</v>
      </c>
      <c r="M226" s="231" t="s">
        <v>2858</v>
      </c>
      <c r="N226" s="231" t="s">
        <v>2859</v>
      </c>
      <c r="O226" s="231" t="s">
        <v>2860</v>
      </c>
      <c r="P226" s="2294">
        <v>3700000</v>
      </c>
      <c r="Q226" s="160" t="s">
        <v>2861</v>
      </c>
      <c r="R226" s="231" t="s">
        <v>2862</v>
      </c>
      <c r="S226" s="230" t="s">
        <v>2863</v>
      </c>
      <c r="T226" s="570" t="s">
        <v>2793</v>
      </c>
      <c r="U226" s="231" t="s">
        <v>2889</v>
      </c>
      <c r="V226" s="160" t="s">
        <v>2891</v>
      </c>
      <c r="W226" s="2294">
        <v>3700000</v>
      </c>
      <c r="X226" s="449" t="s">
        <v>2795</v>
      </c>
      <c r="Y226" s="166" t="s">
        <v>2796</v>
      </c>
    </row>
    <row r="227" spans="1:25" s="62" customFormat="1" ht="31.5" customHeight="1" x14ac:dyDescent="0.2">
      <c r="A227" s="3344"/>
      <c r="B227" s="230"/>
      <c r="C227" s="230"/>
      <c r="D227" s="166"/>
      <c r="E227" s="166"/>
      <c r="F227" s="382"/>
      <c r="G227" s="160"/>
      <c r="H227" s="230"/>
      <c r="I227" s="160"/>
      <c r="J227" s="160"/>
      <c r="K227" s="231"/>
      <c r="L227" s="160"/>
      <c r="M227" s="160"/>
      <c r="N227" s="231"/>
      <c r="O227" s="160"/>
      <c r="P227" s="382"/>
      <c r="Q227" s="160"/>
      <c r="R227" s="672"/>
      <c r="S227" s="230"/>
      <c r="T227" s="570"/>
      <c r="U227" s="231"/>
      <c r="V227" s="160"/>
      <c r="W227" s="382"/>
      <c r="X227" s="160"/>
      <c r="Y227" s="160"/>
    </row>
    <row r="228" spans="1:25" s="62" customFormat="1" x14ac:dyDescent="0.2">
      <c r="A228" s="251"/>
      <c r="B228" s="236"/>
      <c r="C228" s="236"/>
      <c r="D228" s="156"/>
      <c r="E228" s="156"/>
      <c r="F228" s="386"/>
      <c r="G228" s="156"/>
      <c r="H228" s="236"/>
      <c r="I228" s="156"/>
      <c r="J228" s="156"/>
      <c r="K228" s="2304"/>
      <c r="L228" s="169"/>
      <c r="M228" s="156"/>
      <c r="N228" s="236"/>
      <c r="O228" s="156"/>
      <c r="P228" s="386"/>
      <c r="Q228" s="156"/>
      <c r="R228" s="2304"/>
      <c r="S228" s="236"/>
      <c r="T228" s="2157"/>
      <c r="U228" s="236"/>
      <c r="V228" s="156"/>
      <c r="W228" s="386"/>
      <c r="X228" s="156"/>
      <c r="Y228" s="156"/>
    </row>
    <row r="229" spans="1:25" s="62" customFormat="1" x14ac:dyDescent="0.2">
      <c r="A229" s="3344" t="s">
        <v>2911</v>
      </c>
      <c r="B229" s="230" t="s">
        <v>1541</v>
      </c>
      <c r="C229" s="230" t="s">
        <v>2912</v>
      </c>
      <c r="D229" s="231" t="s">
        <v>1675</v>
      </c>
      <c r="E229" s="230" t="s">
        <v>2359</v>
      </c>
      <c r="F229" s="2294">
        <v>3700000</v>
      </c>
      <c r="G229" s="231" t="s">
        <v>2417</v>
      </c>
      <c r="H229" s="230" t="s">
        <v>124</v>
      </c>
      <c r="I229" s="231" t="s">
        <v>2854</v>
      </c>
      <c r="J229" s="231" t="s">
        <v>2855</v>
      </c>
      <c r="K229" s="231" t="s">
        <v>2856</v>
      </c>
      <c r="L229" s="231" t="s">
        <v>2857</v>
      </c>
      <c r="M229" s="231" t="s">
        <v>2858</v>
      </c>
      <c r="N229" s="231" t="s">
        <v>2859</v>
      </c>
      <c r="O229" s="231" t="s">
        <v>2860</v>
      </c>
      <c r="P229" s="2294">
        <v>3700000</v>
      </c>
      <c r="Q229" s="160" t="s">
        <v>2861</v>
      </c>
      <c r="R229" s="231" t="s">
        <v>2862</v>
      </c>
      <c r="S229" s="230" t="s">
        <v>2863</v>
      </c>
      <c r="T229" s="570" t="s">
        <v>2793</v>
      </c>
      <c r="U229" s="231" t="s">
        <v>2889</v>
      </c>
      <c r="V229" s="166" t="s">
        <v>2891</v>
      </c>
      <c r="W229" s="2294">
        <v>3700000</v>
      </c>
      <c r="X229" s="449" t="s">
        <v>2795</v>
      </c>
      <c r="Y229" s="166" t="s">
        <v>2796</v>
      </c>
    </row>
    <row r="230" spans="1:25" s="62" customFormat="1" ht="31.5" customHeight="1" x14ac:dyDescent="0.2">
      <c r="A230" s="3344"/>
      <c r="B230" s="230"/>
      <c r="C230" s="230"/>
      <c r="D230" s="166"/>
      <c r="E230" s="166"/>
      <c r="F230" s="388"/>
      <c r="G230" s="160"/>
      <c r="H230" s="230"/>
      <c r="I230" s="160"/>
      <c r="J230" s="166"/>
      <c r="K230" s="230"/>
      <c r="L230" s="166"/>
      <c r="M230" s="166"/>
      <c r="N230" s="230"/>
      <c r="O230" s="166"/>
      <c r="P230" s="388"/>
      <c r="Q230" s="166"/>
      <c r="R230" s="1709"/>
      <c r="S230" s="230"/>
      <c r="T230" s="2303"/>
      <c r="U230" s="230"/>
      <c r="V230" s="166"/>
      <c r="W230" s="388"/>
      <c r="X230" s="166"/>
      <c r="Y230" s="160"/>
    </row>
    <row r="231" spans="1:25" s="62" customFormat="1" x14ac:dyDescent="0.2">
      <c r="A231" s="251"/>
      <c r="B231" s="236"/>
      <c r="C231" s="236"/>
      <c r="D231" s="156"/>
      <c r="E231" s="156"/>
      <c r="F231" s="386"/>
      <c r="G231" s="156"/>
      <c r="H231" s="236"/>
      <c r="I231" s="156"/>
      <c r="J231" s="169"/>
      <c r="K231" s="2304"/>
      <c r="L231" s="156"/>
      <c r="M231" s="156"/>
      <c r="N231" s="236"/>
      <c r="O231" s="156"/>
      <c r="P231" s="386"/>
      <c r="Q231" s="156"/>
      <c r="R231" s="2304"/>
      <c r="S231" s="236"/>
      <c r="T231" s="2157"/>
      <c r="U231" s="236"/>
      <c r="V231" s="156"/>
      <c r="W231" s="386"/>
      <c r="X231" s="156"/>
      <c r="Y231" s="156"/>
    </row>
    <row r="232" spans="1:25" s="62" customFormat="1" x14ac:dyDescent="0.2">
      <c r="A232" s="3344" t="s">
        <v>2913</v>
      </c>
      <c r="B232" s="230" t="s">
        <v>1541</v>
      </c>
      <c r="C232" s="230" t="s">
        <v>2914</v>
      </c>
      <c r="D232" s="231" t="s">
        <v>1675</v>
      </c>
      <c r="E232" s="230" t="s">
        <v>2359</v>
      </c>
      <c r="F232" s="2294">
        <v>7700000</v>
      </c>
      <c r="G232" s="231" t="s">
        <v>2417</v>
      </c>
      <c r="H232" s="231" t="s">
        <v>124</v>
      </c>
      <c r="I232" s="231" t="s">
        <v>2854</v>
      </c>
      <c r="J232" s="231" t="s">
        <v>2855</v>
      </c>
      <c r="K232" s="231" t="s">
        <v>2856</v>
      </c>
      <c r="L232" s="231" t="s">
        <v>2857</v>
      </c>
      <c r="M232" s="231" t="s">
        <v>2858</v>
      </c>
      <c r="N232" s="231" t="s">
        <v>2859</v>
      </c>
      <c r="O232" s="231" t="s">
        <v>2860</v>
      </c>
      <c r="P232" s="2294">
        <v>7700000</v>
      </c>
      <c r="Q232" s="160" t="s">
        <v>2861</v>
      </c>
      <c r="R232" s="231" t="s">
        <v>2862</v>
      </c>
      <c r="S232" s="230" t="s">
        <v>2863</v>
      </c>
      <c r="T232" s="570" t="s">
        <v>2793</v>
      </c>
      <c r="U232" s="231" t="s">
        <v>2889</v>
      </c>
      <c r="V232" s="160" t="s">
        <v>2898</v>
      </c>
      <c r="W232" s="2294">
        <v>7700000</v>
      </c>
      <c r="X232" s="449" t="s">
        <v>2795</v>
      </c>
      <c r="Y232" s="166" t="s">
        <v>2796</v>
      </c>
    </row>
    <row r="233" spans="1:25" s="62" customFormat="1" ht="30" customHeight="1" x14ac:dyDescent="0.2">
      <c r="A233" s="3344"/>
      <c r="B233" s="230"/>
      <c r="C233" s="230"/>
      <c r="D233" s="166"/>
      <c r="E233" s="166"/>
      <c r="F233" s="382"/>
      <c r="G233" s="160"/>
      <c r="H233" s="230"/>
      <c r="I233" s="160"/>
      <c r="J233" s="160"/>
      <c r="K233" s="231"/>
      <c r="L233" s="160"/>
      <c r="M233" s="160"/>
      <c r="N233" s="231"/>
      <c r="O233" s="160"/>
      <c r="P233" s="382"/>
      <c r="Q233" s="160"/>
      <c r="R233" s="672"/>
      <c r="S233" s="230"/>
      <c r="T233" s="570"/>
      <c r="U233" s="231"/>
      <c r="V233" s="160"/>
      <c r="W233" s="382"/>
      <c r="X233" s="160"/>
      <c r="Y233" s="160"/>
    </row>
    <row r="234" spans="1:25" s="62" customFormat="1" x14ac:dyDescent="0.2">
      <c r="A234" s="251"/>
      <c r="B234" s="236"/>
      <c r="C234" s="236"/>
      <c r="D234" s="156"/>
      <c r="E234" s="156"/>
      <c r="F234" s="156"/>
      <c r="G234" s="156"/>
      <c r="H234" s="236"/>
      <c r="I234" s="156"/>
      <c r="J234" s="156"/>
      <c r="K234" s="2304"/>
      <c r="L234" s="169"/>
      <c r="M234" s="156"/>
      <c r="N234" s="236"/>
      <c r="O234" s="156"/>
      <c r="P234" s="156"/>
      <c r="Q234" s="156"/>
      <c r="R234" s="2304"/>
      <c r="S234" s="236"/>
      <c r="T234" s="2157"/>
      <c r="U234" s="236"/>
      <c r="V234" s="156"/>
      <c r="W234" s="156"/>
      <c r="X234" s="156"/>
      <c r="Y234" s="156"/>
    </row>
    <row r="235" spans="1:25" s="62" customFormat="1" x14ac:dyDescent="0.2">
      <c r="A235" s="3344" t="s">
        <v>2915</v>
      </c>
      <c r="B235" s="230" t="s">
        <v>1488</v>
      </c>
      <c r="C235" s="231" t="s">
        <v>2840</v>
      </c>
      <c r="D235" s="231" t="s">
        <v>1675</v>
      </c>
      <c r="E235" s="230" t="s">
        <v>2359</v>
      </c>
      <c r="F235" s="477">
        <v>50000000</v>
      </c>
      <c r="G235" s="231" t="s">
        <v>2417</v>
      </c>
      <c r="H235" s="231" t="s">
        <v>124</v>
      </c>
      <c r="I235" s="231" t="s">
        <v>2854</v>
      </c>
      <c r="J235" s="231" t="s">
        <v>2855</v>
      </c>
      <c r="K235" s="231" t="s">
        <v>2856</v>
      </c>
      <c r="L235" s="231" t="s">
        <v>2857</v>
      </c>
      <c r="M235" s="231" t="s">
        <v>2858</v>
      </c>
      <c r="N235" s="231" t="s">
        <v>2859</v>
      </c>
      <c r="O235" s="231" t="s">
        <v>2860</v>
      </c>
      <c r="P235" s="477">
        <v>50000000</v>
      </c>
      <c r="Q235" s="160" t="s">
        <v>2861</v>
      </c>
      <c r="R235" s="231" t="s">
        <v>2862</v>
      </c>
      <c r="S235" s="230" t="s">
        <v>2863</v>
      </c>
      <c r="T235" s="570" t="s">
        <v>2793</v>
      </c>
      <c r="U235" s="231" t="s">
        <v>2889</v>
      </c>
      <c r="V235" s="160" t="s">
        <v>2889</v>
      </c>
      <c r="W235" s="477">
        <v>50000000</v>
      </c>
      <c r="X235" s="160" t="s">
        <v>2841</v>
      </c>
      <c r="Y235" s="166" t="s">
        <v>2796</v>
      </c>
    </row>
    <row r="236" spans="1:25" s="62" customFormat="1" ht="35.25" customHeight="1" x14ac:dyDescent="0.2">
      <c r="A236" s="3344"/>
      <c r="B236" s="230"/>
      <c r="C236" s="230"/>
      <c r="D236" s="166"/>
      <c r="E236" s="166"/>
      <c r="F236" s="477"/>
      <c r="G236" s="160"/>
      <c r="H236" s="230"/>
      <c r="I236" s="160"/>
      <c r="J236" s="160"/>
      <c r="K236" s="231"/>
      <c r="L236" s="160"/>
      <c r="M236" s="160"/>
      <c r="N236" s="231"/>
      <c r="O236" s="160"/>
      <c r="P236" s="477"/>
      <c r="Q236" s="160"/>
      <c r="R236" s="672"/>
      <c r="S236" s="230"/>
      <c r="T236" s="570"/>
      <c r="U236" s="231"/>
      <c r="V236" s="160"/>
      <c r="W236" s="477"/>
      <c r="X236" s="160"/>
      <c r="Y236" s="160"/>
    </row>
    <row r="237" spans="1:25" s="62" customFormat="1" x14ac:dyDescent="0.2">
      <c r="A237" s="251"/>
      <c r="B237" s="236"/>
      <c r="C237" s="236"/>
      <c r="D237" s="156"/>
      <c r="E237" s="156"/>
      <c r="F237" s="477"/>
      <c r="G237" s="156"/>
      <c r="H237" s="236"/>
      <c r="I237" s="156"/>
      <c r="J237" s="156"/>
      <c r="K237" s="2304"/>
      <c r="L237" s="169"/>
      <c r="M237" s="156"/>
      <c r="N237" s="236"/>
      <c r="O237" s="156"/>
      <c r="P237" s="477"/>
      <c r="Q237" s="156"/>
      <c r="R237" s="2304"/>
      <c r="S237" s="236"/>
      <c r="T237" s="2157"/>
      <c r="U237" s="236"/>
      <c r="V237" s="156"/>
      <c r="W237" s="477"/>
      <c r="X237" s="156"/>
      <c r="Y237" s="156"/>
    </row>
    <row r="238" spans="1:25" s="62" customFormat="1" x14ac:dyDescent="0.2">
      <c r="A238" s="3344" t="s">
        <v>2916</v>
      </c>
      <c r="B238" s="230" t="s">
        <v>1488</v>
      </c>
      <c r="C238" s="230" t="s">
        <v>2843</v>
      </c>
      <c r="D238" s="231" t="s">
        <v>1675</v>
      </c>
      <c r="E238" s="230" t="s">
        <v>2359</v>
      </c>
      <c r="F238" s="477">
        <v>12000000</v>
      </c>
      <c r="G238" s="231" t="s">
        <v>2417</v>
      </c>
      <c r="H238" s="230" t="s">
        <v>124</v>
      </c>
      <c r="I238" s="231" t="s">
        <v>2854</v>
      </c>
      <c r="J238" s="231" t="s">
        <v>2855</v>
      </c>
      <c r="K238" s="231" t="s">
        <v>2856</v>
      </c>
      <c r="L238" s="231" t="s">
        <v>2857</v>
      </c>
      <c r="M238" s="231" t="s">
        <v>2858</v>
      </c>
      <c r="N238" s="231" t="s">
        <v>2859</v>
      </c>
      <c r="O238" s="231" t="s">
        <v>2860</v>
      </c>
      <c r="P238" s="477">
        <v>12000000</v>
      </c>
      <c r="Q238" s="160" t="s">
        <v>2861</v>
      </c>
      <c r="R238" s="231" t="s">
        <v>2862</v>
      </c>
      <c r="S238" s="230" t="s">
        <v>2863</v>
      </c>
      <c r="T238" s="570" t="s">
        <v>2793</v>
      </c>
      <c r="U238" s="231" t="s">
        <v>2901</v>
      </c>
      <c r="V238" s="166" t="s">
        <v>2869</v>
      </c>
      <c r="W238" s="477">
        <v>12000000</v>
      </c>
      <c r="X238" s="160" t="s">
        <v>2841</v>
      </c>
      <c r="Y238" s="166" t="s">
        <v>2796</v>
      </c>
    </row>
    <row r="239" spans="1:25" s="62" customFormat="1" ht="36" customHeight="1" x14ac:dyDescent="0.2">
      <c r="A239" s="3344"/>
      <c r="B239" s="230"/>
      <c r="C239" s="230"/>
      <c r="D239" s="166"/>
      <c r="E239" s="166"/>
      <c r="F239" s="477"/>
      <c r="G239" s="160"/>
      <c r="H239" s="230"/>
      <c r="I239" s="160"/>
      <c r="J239" s="166"/>
      <c r="K239" s="230"/>
      <c r="L239" s="166"/>
      <c r="M239" s="166"/>
      <c r="N239" s="230"/>
      <c r="O239" s="166"/>
      <c r="P239" s="477"/>
      <c r="Q239" s="166"/>
      <c r="R239" s="1709"/>
      <c r="S239" s="230"/>
      <c r="T239" s="2303"/>
      <c r="U239" s="230"/>
      <c r="V239" s="166"/>
      <c r="W239" s="477"/>
      <c r="X239" s="166"/>
      <c r="Y239" s="160"/>
    </row>
    <row r="240" spans="1:25" s="62" customFormat="1" x14ac:dyDescent="0.2">
      <c r="A240" s="251"/>
      <c r="B240" s="236"/>
      <c r="C240" s="236"/>
      <c r="D240" s="156"/>
      <c r="E240" s="156"/>
      <c r="F240" s="488"/>
      <c r="G240" s="156"/>
      <c r="H240" s="236"/>
      <c r="I240" s="156"/>
      <c r="J240" s="169"/>
      <c r="K240" s="2304"/>
      <c r="L240" s="156"/>
      <c r="M240" s="156"/>
      <c r="N240" s="236"/>
      <c r="O240" s="156"/>
      <c r="P240" s="488"/>
      <c r="Q240" s="156"/>
      <c r="R240" s="2304"/>
      <c r="S240" s="236"/>
      <c r="T240" s="2157"/>
      <c r="U240" s="236"/>
      <c r="V240" s="156"/>
      <c r="W240" s="488"/>
      <c r="X240" s="156"/>
      <c r="Y240" s="156"/>
    </row>
    <row r="241" spans="1:25" s="62" customFormat="1" x14ac:dyDescent="0.2">
      <c r="A241" s="3344" t="s">
        <v>2917</v>
      </c>
      <c r="B241" s="230" t="s">
        <v>1546</v>
      </c>
      <c r="C241" s="230" t="s">
        <v>2840</v>
      </c>
      <c r="D241" s="231" t="s">
        <v>1675</v>
      </c>
      <c r="E241" s="230" t="s">
        <v>2359</v>
      </c>
      <c r="F241" s="477">
        <v>60000000</v>
      </c>
      <c r="G241" s="231" t="s">
        <v>2417</v>
      </c>
      <c r="H241" s="231" t="s">
        <v>124</v>
      </c>
      <c r="I241" s="231" t="s">
        <v>2854</v>
      </c>
      <c r="J241" s="231" t="s">
        <v>2855</v>
      </c>
      <c r="K241" s="231" t="s">
        <v>2856</v>
      </c>
      <c r="L241" s="231" t="s">
        <v>2857</v>
      </c>
      <c r="M241" s="231" t="s">
        <v>2858</v>
      </c>
      <c r="N241" s="231" t="s">
        <v>2859</v>
      </c>
      <c r="O241" s="231" t="s">
        <v>2860</v>
      </c>
      <c r="P241" s="477">
        <v>60000000</v>
      </c>
      <c r="Q241" s="160" t="s">
        <v>2861</v>
      </c>
      <c r="R241" s="231" t="s">
        <v>2862</v>
      </c>
      <c r="S241" s="230" t="s">
        <v>2863</v>
      </c>
      <c r="T241" s="570" t="s">
        <v>2793</v>
      </c>
      <c r="U241" s="231" t="s">
        <v>2889</v>
      </c>
      <c r="V241" s="160" t="s">
        <v>2891</v>
      </c>
      <c r="W241" s="477">
        <v>60000000</v>
      </c>
      <c r="X241" s="160" t="s">
        <v>2841</v>
      </c>
      <c r="Y241" s="166" t="s">
        <v>2796</v>
      </c>
    </row>
    <row r="242" spans="1:25" s="62" customFormat="1" ht="33.75" customHeight="1" x14ac:dyDescent="0.2">
      <c r="A242" s="3344"/>
      <c r="B242" s="230"/>
      <c r="C242" s="230"/>
      <c r="D242" s="166"/>
      <c r="E242" s="166"/>
      <c r="F242" s="477"/>
      <c r="G242" s="160"/>
      <c r="H242" s="230"/>
      <c r="I242" s="160"/>
      <c r="J242" s="160"/>
      <c r="K242" s="231"/>
      <c r="L242" s="160"/>
      <c r="M242" s="160"/>
      <c r="N242" s="231"/>
      <c r="O242" s="160"/>
      <c r="P242" s="477"/>
      <c r="Q242" s="160"/>
      <c r="R242" s="672"/>
      <c r="S242" s="230"/>
      <c r="T242" s="570"/>
      <c r="U242" s="231"/>
      <c r="V242" s="160"/>
      <c r="W242" s="477"/>
      <c r="X242" s="160"/>
      <c r="Y242" s="160"/>
    </row>
    <row r="243" spans="1:25" s="62" customFormat="1" x14ac:dyDescent="0.2">
      <c r="A243" s="251"/>
      <c r="B243" s="236"/>
      <c r="C243" s="236"/>
      <c r="D243" s="156"/>
      <c r="E243" s="156"/>
      <c r="F243" s="477"/>
      <c r="G243" s="156"/>
      <c r="H243" s="236"/>
      <c r="I243" s="156"/>
      <c r="J243" s="156"/>
      <c r="K243" s="2304"/>
      <c r="L243" s="169"/>
      <c r="M243" s="156"/>
      <c r="N243" s="236"/>
      <c r="O243" s="156"/>
      <c r="P243" s="477"/>
      <c r="Q243" s="156"/>
      <c r="R243" s="2304"/>
      <c r="S243" s="236"/>
      <c r="T243" s="2157"/>
      <c r="U243" s="236"/>
      <c r="V243" s="156"/>
      <c r="W243" s="477"/>
      <c r="X243" s="156"/>
      <c r="Y243" s="156"/>
    </row>
    <row r="244" spans="1:25" s="62" customFormat="1" x14ac:dyDescent="0.2">
      <c r="A244" s="3344" t="s">
        <v>2918</v>
      </c>
      <c r="B244" s="230" t="s">
        <v>1546</v>
      </c>
      <c r="C244" s="230" t="s">
        <v>2843</v>
      </c>
      <c r="D244" s="231" t="s">
        <v>1675</v>
      </c>
      <c r="E244" s="230" t="s">
        <v>2359</v>
      </c>
      <c r="F244" s="477">
        <v>10000000</v>
      </c>
      <c r="G244" s="231" t="s">
        <v>2417</v>
      </c>
      <c r="H244" s="231" t="s">
        <v>124</v>
      </c>
      <c r="I244" s="231" t="s">
        <v>2854</v>
      </c>
      <c r="J244" s="231" t="s">
        <v>2855</v>
      </c>
      <c r="K244" s="231" t="s">
        <v>2856</v>
      </c>
      <c r="L244" s="231" t="s">
        <v>2857</v>
      </c>
      <c r="M244" s="231" t="s">
        <v>2858</v>
      </c>
      <c r="N244" s="231" t="s">
        <v>2859</v>
      </c>
      <c r="O244" s="231" t="s">
        <v>2860</v>
      </c>
      <c r="P244" s="477">
        <v>10000000</v>
      </c>
      <c r="Q244" s="160" t="s">
        <v>2861</v>
      </c>
      <c r="R244" s="231" t="s">
        <v>2862</v>
      </c>
      <c r="S244" s="230" t="s">
        <v>2863</v>
      </c>
      <c r="T244" s="570" t="s">
        <v>2793</v>
      </c>
      <c r="U244" s="231" t="s">
        <v>2889</v>
      </c>
      <c r="V244" s="160" t="s">
        <v>2891</v>
      </c>
      <c r="W244" s="477">
        <v>10000000</v>
      </c>
      <c r="X244" s="160" t="s">
        <v>2841</v>
      </c>
      <c r="Y244" s="166" t="s">
        <v>2796</v>
      </c>
    </row>
    <row r="245" spans="1:25" s="62" customFormat="1" x14ac:dyDescent="0.2">
      <c r="A245" s="3344"/>
      <c r="B245" s="230"/>
      <c r="C245" s="230"/>
      <c r="D245" s="166"/>
      <c r="E245" s="166"/>
      <c r="F245" s="477"/>
      <c r="G245" s="160"/>
      <c r="H245" s="230"/>
      <c r="I245" s="160"/>
      <c r="J245" s="160"/>
      <c r="K245" s="231"/>
      <c r="L245" s="160"/>
      <c r="M245" s="160"/>
      <c r="N245" s="231"/>
      <c r="O245" s="160"/>
      <c r="P245" s="477"/>
      <c r="Q245" s="160"/>
      <c r="R245" s="672"/>
      <c r="S245" s="230"/>
      <c r="T245" s="570"/>
      <c r="U245" s="231"/>
      <c r="V245" s="160"/>
      <c r="W245" s="477"/>
      <c r="X245" s="160"/>
      <c r="Y245" s="160"/>
    </row>
    <row r="246" spans="1:25" s="62" customFormat="1" x14ac:dyDescent="0.2">
      <c r="A246" s="251"/>
      <c r="B246" s="236"/>
      <c r="C246" s="236"/>
      <c r="D246" s="156"/>
      <c r="E246" s="156"/>
      <c r="F246" s="477"/>
      <c r="G246" s="156"/>
      <c r="H246" s="236"/>
      <c r="I246" s="156"/>
      <c r="J246" s="156"/>
      <c r="K246" s="2304"/>
      <c r="L246" s="169"/>
      <c r="M246" s="156"/>
      <c r="N246" s="236"/>
      <c r="O246" s="156"/>
      <c r="P246" s="477"/>
      <c r="Q246" s="156"/>
      <c r="R246" s="2304"/>
      <c r="S246" s="236"/>
      <c r="T246" s="2157"/>
      <c r="U246" s="236"/>
      <c r="V246" s="156"/>
      <c r="W246" s="477"/>
      <c r="X246" s="156"/>
      <c r="Y246" s="156"/>
    </row>
    <row r="247" spans="1:25" s="61" customFormat="1" x14ac:dyDescent="0.2">
      <c r="A247" s="3344" t="s">
        <v>2919</v>
      </c>
      <c r="B247" s="230" t="s">
        <v>1546</v>
      </c>
      <c r="C247" s="230" t="s">
        <v>2845</v>
      </c>
      <c r="D247" s="231" t="s">
        <v>1675</v>
      </c>
      <c r="E247" s="230" t="s">
        <v>2359</v>
      </c>
      <c r="F247" s="477">
        <v>10000000</v>
      </c>
      <c r="G247" s="231" t="s">
        <v>2417</v>
      </c>
      <c r="H247" s="230" t="s">
        <v>124</v>
      </c>
      <c r="I247" s="231" t="s">
        <v>2854</v>
      </c>
      <c r="J247" s="231" t="s">
        <v>2855</v>
      </c>
      <c r="K247" s="231" t="s">
        <v>2856</v>
      </c>
      <c r="L247" s="231" t="s">
        <v>2857</v>
      </c>
      <c r="M247" s="231" t="s">
        <v>2858</v>
      </c>
      <c r="N247" s="231" t="s">
        <v>2859</v>
      </c>
      <c r="O247" s="231" t="s">
        <v>2860</v>
      </c>
      <c r="P247" s="477">
        <v>10000000</v>
      </c>
      <c r="Q247" s="160" t="s">
        <v>2861</v>
      </c>
      <c r="R247" s="231" t="s">
        <v>2862</v>
      </c>
      <c r="S247" s="230" t="s">
        <v>2863</v>
      </c>
      <c r="T247" s="570" t="s">
        <v>2793</v>
      </c>
      <c r="U247" s="231" t="s">
        <v>2889</v>
      </c>
      <c r="V247" s="160" t="s">
        <v>2891</v>
      </c>
      <c r="W247" s="477">
        <v>10000000</v>
      </c>
      <c r="X247" s="160" t="s">
        <v>2841</v>
      </c>
      <c r="Y247" s="166" t="s">
        <v>2796</v>
      </c>
    </row>
    <row r="248" spans="1:25" s="61" customFormat="1" x14ac:dyDescent="0.2">
      <c r="A248" s="3344"/>
      <c r="B248" s="230"/>
      <c r="C248" s="230"/>
      <c r="D248" s="166"/>
      <c r="E248" s="166"/>
      <c r="F248" s="477"/>
      <c r="G248" s="160"/>
      <c r="H248" s="230"/>
      <c r="I248" s="160"/>
      <c r="J248" s="166"/>
      <c r="K248" s="230"/>
      <c r="L248" s="166"/>
      <c r="M248" s="166"/>
      <c r="N248" s="230"/>
      <c r="O248" s="166"/>
      <c r="P248" s="477"/>
      <c r="Q248" s="166"/>
      <c r="R248" s="1709"/>
      <c r="S248" s="230"/>
      <c r="T248" s="2303"/>
      <c r="U248" s="230"/>
      <c r="V248" s="160"/>
      <c r="W248" s="477"/>
      <c r="X248" s="166"/>
      <c r="Y248" s="160"/>
    </row>
    <row r="249" spans="1:25" s="61" customFormat="1" x14ac:dyDescent="0.2">
      <c r="A249" s="251"/>
      <c r="B249" s="236"/>
      <c r="C249" s="236"/>
      <c r="D249" s="156"/>
      <c r="E249" s="156"/>
      <c r="F249" s="488"/>
      <c r="G249" s="156"/>
      <c r="H249" s="236"/>
      <c r="I249" s="156"/>
      <c r="J249" s="169"/>
      <c r="K249" s="2304"/>
      <c r="L249" s="156"/>
      <c r="M249" s="156"/>
      <c r="N249" s="236"/>
      <c r="O249" s="156"/>
      <c r="P249" s="488"/>
      <c r="Q249" s="156"/>
      <c r="R249" s="2304"/>
      <c r="S249" s="236"/>
      <c r="T249" s="2157"/>
      <c r="U249" s="236"/>
      <c r="V249" s="156"/>
      <c r="W249" s="488"/>
      <c r="X249" s="156"/>
      <c r="Y249" s="156"/>
    </row>
    <row r="250" spans="1:25" s="61" customFormat="1" x14ac:dyDescent="0.2">
      <c r="A250" s="3344" t="s">
        <v>2920</v>
      </c>
      <c r="B250" s="230" t="s">
        <v>1549</v>
      </c>
      <c r="C250" s="230"/>
      <c r="D250" s="231" t="s">
        <v>1675</v>
      </c>
      <c r="E250" s="230" t="s">
        <v>2359</v>
      </c>
      <c r="F250" s="477">
        <v>40000000</v>
      </c>
      <c r="G250" s="231" t="s">
        <v>2417</v>
      </c>
      <c r="H250" s="231" t="s">
        <v>124</v>
      </c>
      <c r="I250" s="231" t="s">
        <v>2854</v>
      </c>
      <c r="J250" s="231" t="s">
        <v>2855</v>
      </c>
      <c r="K250" s="231" t="s">
        <v>2856</v>
      </c>
      <c r="L250" s="231" t="s">
        <v>2857</v>
      </c>
      <c r="M250" s="231" t="s">
        <v>2858</v>
      </c>
      <c r="N250" s="231" t="s">
        <v>2859</v>
      </c>
      <c r="O250" s="231" t="s">
        <v>2860</v>
      </c>
      <c r="P250" s="477">
        <v>40000000</v>
      </c>
      <c r="Q250" s="160" t="s">
        <v>2861</v>
      </c>
      <c r="R250" s="231" t="s">
        <v>2862</v>
      </c>
      <c r="S250" s="230" t="s">
        <v>2863</v>
      </c>
      <c r="T250" s="570" t="s">
        <v>2793</v>
      </c>
      <c r="U250" s="231" t="s">
        <v>2889</v>
      </c>
      <c r="V250" s="160" t="s">
        <v>2891</v>
      </c>
      <c r="W250" s="477">
        <v>40000000</v>
      </c>
      <c r="X250" s="166" t="s">
        <v>2921</v>
      </c>
      <c r="Y250" s="166" t="s">
        <v>2796</v>
      </c>
    </row>
    <row r="251" spans="1:25" s="61" customFormat="1" ht="19.5" customHeight="1" x14ac:dyDescent="0.2">
      <c r="A251" s="3344"/>
      <c r="B251" s="230"/>
      <c r="C251" s="230"/>
      <c r="D251" s="166"/>
      <c r="E251" s="166"/>
      <c r="F251" s="477"/>
      <c r="G251" s="160"/>
      <c r="H251" s="230"/>
      <c r="I251" s="160"/>
      <c r="J251" s="160"/>
      <c r="K251" s="231"/>
      <c r="L251" s="160"/>
      <c r="M251" s="160"/>
      <c r="N251" s="231"/>
      <c r="O251" s="160"/>
      <c r="P251" s="477"/>
      <c r="Q251" s="160"/>
      <c r="R251" s="672"/>
      <c r="S251" s="230"/>
      <c r="T251" s="570"/>
      <c r="U251" s="231"/>
      <c r="V251" s="160"/>
      <c r="W251" s="477"/>
      <c r="X251" s="160"/>
      <c r="Y251" s="160"/>
    </row>
    <row r="252" spans="1:25" s="61" customFormat="1" x14ac:dyDescent="0.2">
      <c r="A252" s="251"/>
      <c r="B252" s="236"/>
      <c r="C252" s="236"/>
      <c r="D252" s="156"/>
      <c r="E252" s="156"/>
      <c r="F252" s="488"/>
      <c r="G252" s="156"/>
      <c r="H252" s="236"/>
      <c r="I252" s="156"/>
      <c r="J252" s="156"/>
      <c r="K252" s="2304"/>
      <c r="L252" s="169"/>
      <c r="M252" s="156"/>
      <c r="N252" s="236"/>
      <c r="O252" s="156"/>
      <c r="P252" s="488"/>
      <c r="Q252" s="156"/>
      <c r="R252" s="2304"/>
      <c r="S252" s="236"/>
      <c r="T252" s="2157"/>
      <c r="U252" s="236"/>
      <c r="V252" s="156"/>
      <c r="W252" s="488"/>
      <c r="X252" s="156"/>
      <c r="Y252" s="156"/>
    </row>
    <row r="253" spans="1:25" s="61" customFormat="1" x14ac:dyDescent="0.2">
      <c r="A253" s="3344" t="s">
        <v>2922</v>
      </c>
      <c r="B253" s="230" t="s">
        <v>1554</v>
      </c>
      <c r="C253" s="230" t="s">
        <v>2840</v>
      </c>
      <c r="D253" s="231" t="s">
        <v>1675</v>
      </c>
      <c r="E253" s="230" t="s">
        <v>2359</v>
      </c>
      <c r="F253" s="477">
        <v>25000000</v>
      </c>
      <c r="G253" s="231" t="s">
        <v>2417</v>
      </c>
      <c r="H253" s="230" t="s">
        <v>124</v>
      </c>
      <c r="I253" s="231" t="s">
        <v>2854</v>
      </c>
      <c r="J253" s="231" t="s">
        <v>2855</v>
      </c>
      <c r="K253" s="231" t="s">
        <v>2856</v>
      </c>
      <c r="L253" s="231" t="s">
        <v>2857</v>
      </c>
      <c r="M253" s="231" t="s">
        <v>2858</v>
      </c>
      <c r="N253" s="231" t="s">
        <v>2859</v>
      </c>
      <c r="O253" s="231" t="s">
        <v>2860</v>
      </c>
      <c r="P253" s="477">
        <v>25000000</v>
      </c>
      <c r="Q253" s="160" t="s">
        <v>2861</v>
      </c>
      <c r="R253" s="231" t="s">
        <v>2862</v>
      </c>
      <c r="S253" s="230" t="s">
        <v>2863</v>
      </c>
      <c r="T253" s="570" t="s">
        <v>2793</v>
      </c>
      <c r="U253" s="231" t="s">
        <v>2889</v>
      </c>
      <c r="V253" s="160" t="s">
        <v>2891</v>
      </c>
      <c r="W253" s="477">
        <v>25000000</v>
      </c>
      <c r="X253" s="160" t="s">
        <v>2841</v>
      </c>
      <c r="Y253" s="166" t="s">
        <v>2796</v>
      </c>
    </row>
    <row r="254" spans="1:25" s="61" customFormat="1" ht="31.5" customHeight="1" x14ac:dyDescent="0.2">
      <c r="A254" s="3344"/>
      <c r="B254" s="230"/>
      <c r="C254" s="230"/>
      <c r="D254" s="166"/>
      <c r="E254" s="166"/>
      <c r="F254" s="477"/>
      <c r="G254" s="160"/>
      <c r="H254" s="230"/>
      <c r="I254" s="160"/>
      <c r="J254" s="166"/>
      <c r="K254" s="230"/>
      <c r="L254" s="166"/>
      <c r="M254" s="166"/>
      <c r="N254" s="230"/>
      <c r="O254" s="166"/>
      <c r="P254" s="477"/>
      <c r="Q254" s="160"/>
      <c r="R254" s="672"/>
      <c r="S254" s="230"/>
      <c r="T254" s="570"/>
      <c r="U254" s="231"/>
      <c r="V254" s="160"/>
      <c r="W254" s="477"/>
      <c r="X254" s="166"/>
      <c r="Y254" s="160"/>
    </row>
    <row r="255" spans="1:25" s="61" customFormat="1" x14ac:dyDescent="0.2">
      <c r="A255" s="251"/>
      <c r="B255" s="236"/>
      <c r="C255" s="236"/>
      <c r="D255" s="156"/>
      <c r="E255" s="156"/>
      <c r="F255" s="477"/>
      <c r="G255" s="156"/>
      <c r="H255" s="236"/>
      <c r="I255" s="156"/>
      <c r="J255" s="156"/>
      <c r="K255" s="2304"/>
      <c r="L255" s="169"/>
      <c r="M255" s="156"/>
      <c r="N255" s="236"/>
      <c r="O255" s="156"/>
      <c r="P255" s="477"/>
      <c r="Q255" s="156"/>
      <c r="R255" s="2304"/>
      <c r="S255" s="236"/>
      <c r="T255" s="2157"/>
      <c r="U255" s="236"/>
      <c r="V255" s="156"/>
      <c r="W255" s="477"/>
      <c r="X255" s="156"/>
      <c r="Y255" s="156"/>
    </row>
    <row r="256" spans="1:25" s="61" customFormat="1" x14ac:dyDescent="0.2">
      <c r="A256" s="3344" t="s">
        <v>2923</v>
      </c>
      <c r="B256" s="230" t="s">
        <v>1554</v>
      </c>
      <c r="C256" s="230" t="s">
        <v>2843</v>
      </c>
      <c r="D256" s="231" t="s">
        <v>1675</v>
      </c>
      <c r="E256" s="230" t="s">
        <v>2359</v>
      </c>
      <c r="F256" s="477">
        <v>25000000</v>
      </c>
      <c r="G256" s="231" t="s">
        <v>2417</v>
      </c>
      <c r="H256" s="231" t="s">
        <v>124</v>
      </c>
      <c r="I256" s="231" t="s">
        <v>2854</v>
      </c>
      <c r="J256" s="231" t="s">
        <v>2855</v>
      </c>
      <c r="K256" s="231" t="s">
        <v>2856</v>
      </c>
      <c r="L256" s="231" t="s">
        <v>2857</v>
      </c>
      <c r="M256" s="231" t="s">
        <v>2858</v>
      </c>
      <c r="N256" s="231" t="s">
        <v>2859</v>
      </c>
      <c r="O256" s="231" t="s">
        <v>2860</v>
      </c>
      <c r="P256" s="477">
        <v>25000000</v>
      </c>
      <c r="Q256" s="160" t="s">
        <v>2861</v>
      </c>
      <c r="R256" s="231" t="s">
        <v>2862</v>
      </c>
      <c r="S256" s="230" t="s">
        <v>2863</v>
      </c>
      <c r="T256" s="570" t="s">
        <v>2793</v>
      </c>
      <c r="U256" s="231" t="s">
        <v>2889</v>
      </c>
      <c r="V256" s="160" t="s">
        <v>2891</v>
      </c>
      <c r="W256" s="477">
        <v>25000000</v>
      </c>
      <c r="X256" s="160" t="s">
        <v>2841</v>
      </c>
      <c r="Y256" s="166" t="s">
        <v>2796</v>
      </c>
    </row>
    <row r="257" spans="1:25" s="61" customFormat="1" ht="19.5" customHeight="1" x14ac:dyDescent="0.2">
      <c r="A257" s="3344"/>
      <c r="B257" s="230"/>
      <c r="C257" s="230"/>
      <c r="D257" s="166"/>
      <c r="E257" s="166"/>
      <c r="F257" s="477"/>
      <c r="G257" s="160"/>
      <c r="H257" s="230"/>
      <c r="I257" s="160"/>
      <c r="J257" s="160"/>
      <c r="K257" s="231"/>
      <c r="L257" s="160"/>
      <c r="M257" s="160"/>
      <c r="N257" s="231"/>
      <c r="O257" s="160"/>
      <c r="P257" s="477"/>
      <c r="Q257" s="166"/>
      <c r="R257" s="1709"/>
      <c r="S257" s="230"/>
      <c r="T257" s="2303"/>
      <c r="U257" s="230"/>
      <c r="V257" s="160"/>
      <c r="W257" s="477"/>
      <c r="X257" s="160"/>
      <c r="Y257" s="160"/>
    </row>
    <row r="258" spans="1:25" s="61" customFormat="1" x14ac:dyDescent="0.2">
      <c r="A258" s="251"/>
      <c r="B258" s="236"/>
      <c r="C258" s="236"/>
      <c r="D258" s="156"/>
      <c r="E258" s="156"/>
      <c r="F258" s="477"/>
      <c r="G258" s="156"/>
      <c r="H258" s="236"/>
      <c r="I258" s="156"/>
      <c r="J258" s="156"/>
      <c r="K258" s="2304"/>
      <c r="L258" s="169"/>
      <c r="M258" s="156"/>
      <c r="N258" s="236"/>
      <c r="O258" s="156"/>
      <c r="P258" s="477"/>
      <c r="Q258" s="156"/>
      <c r="R258" s="2304"/>
      <c r="S258" s="236"/>
      <c r="T258" s="2157"/>
      <c r="U258" s="236"/>
      <c r="V258" s="156"/>
      <c r="W258" s="477"/>
      <c r="X258" s="156"/>
      <c r="Y258" s="156"/>
    </row>
    <row r="259" spans="1:25" s="61" customFormat="1" x14ac:dyDescent="0.2">
      <c r="A259" s="3345" t="s">
        <v>2924</v>
      </c>
      <c r="B259" s="230" t="s">
        <v>1554</v>
      </c>
      <c r="C259" s="230" t="s">
        <v>2845</v>
      </c>
      <c r="D259" s="231" t="s">
        <v>1675</v>
      </c>
      <c r="E259" s="230" t="s">
        <v>2359</v>
      </c>
      <c r="F259" s="477">
        <v>30000000</v>
      </c>
      <c r="G259" s="231" t="s">
        <v>2417</v>
      </c>
      <c r="H259" s="230" t="s">
        <v>124</v>
      </c>
      <c r="I259" s="231" t="s">
        <v>2854</v>
      </c>
      <c r="J259" s="231" t="s">
        <v>2855</v>
      </c>
      <c r="K259" s="231" t="s">
        <v>2856</v>
      </c>
      <c r="L259" s="231" t="s">
        <v>2857</v>
      </c>
      <c r="M259" s="231" t="s">
        <v>2858</v>
      </c>
      <c r="N259" s="231" t="s">
        <v>2859</v>
      </c>
      <c r="O259" s="231" t="s">
        <v>2860</v>
      </c>
      <c r="P259" s="477">
        <v>30000000</v>
      </c>
      <c r="Q259" s="160" t="s">
        <v>2861</v>
      </c>
      <c r="R259" s="231" t="s">
        <v>2862</v>
      </c>
      <c r="S259" s="230" t="s">
        <v>2863</v>
      </c>
      <c r="T259" s="570" t="s">
        <v>2793</v>
      </c>
      <c r="U259" s="231" t="s">
        <v>2889</v>
      </c>
      <c r="V259" s="160" t="s">
        <v>2891</v>
      </c>
      <c r="W259" s="477">
        <v>30000000</v>
      </c>
      <c r="X259" s="160" t="s">
        <v>2841</v>
      </c>
      <c r="Y259" s="166" t="s">
        <v>2796</v>
      </c>
    </row>
    <row r="260" spans="1:25" s="61" customFormat="1" x14ac:dyDescent="0.2">
      <c r="A260" s="3345"/>
      <c r="B260" s="166"/>
      <c r="C260" s="508"/>
      <c r="D260" s="194"/>
      <c r="E260" s="194"/>
      <c r="F260" s="477"/>
      <c r="G260" s="2037"/>
      <c r="H260" s="508"/>
      <c r="I260" s="194"/>
      <c r="J260" s="194"/>
      <c r="K260" s="508"/>
      <c r="L260" s="194"/>
      <c r="M260" s="194"/>
      <c r="N260" s="508"/>
      <c r="O260" s="194"/>
      <c r="P260" s="477"/>
      <c r="Q260" s="160"/>
      <c r="R260" s="672"/>
      <c r="S260" s="230"/>
      <c r="T260" s="570"/>
      <c r="U260" s="231"/>
      <c r="V260" s="410"/>
      <c r="W260" s="2321"/>
      <c r="X260" s="410"/>
      <c r="Y260" s="410"/>
    </row>
    <row r="261" spans="1:25" s="61" customFormat="1" x14ac:dyDescent="0.2">
      <c r="A261" s="3121" t="s">
        <v>2379</v>
      </c>
      <c r="B261" s="240"/>
      <c r="C261" s="241"/>
      <c r="D261" s="156"/>
      <c r="E261" s="156"/>
      <c r="F261" s="1036">
        <f>SUM(F163:F260)</f>
        <v>12121100000</v>
      </c>
      <c r="G261" s="202"/>
      <c r="H261" s="236"/>
      <c r="I261" s="156"/>
      <c r="J261" s="156"/>
      <c r="K261" s="236"/>
      <c r="L261" s="156"/>
      <c r="M261" s="156"/>
      <c r="N261" s="236"/>
      <c r="O261" s="156"/>
      <c r="P261" s="1036">
        <f>SUM(P163:P260)</f>
        <v>12121100000</v>
      </c>
      <c r="Q261" s="156"/>
      <c r="R261" s="236"/>
      <c r="S261" s="236"/>
      <c r="T261" s="236"/>
      <c r="U261" s="236"/>
      <c r="V261" s="156"/>
      <c r="W261" s="388"/>
      <c r="X261" s="156"/>
      <c r="Y261" s="167"/>
    </row>
    <row r="262" spans="1:25" s="61" customFormat="1" x14ac:dyDescent="0.2">
      <c r="A262" s="3121"/>
      <c r="B262" s="240"/>
      <c r="C262" s="241"/>
      <c r="D262" s="177"/>
      <c r="E262" s="177"/>
      <c r="F262" s="167"/>
      <c r="G262" s="202"/>
      <c r="H262" s="236"/>
      <c r="I262" s="177"/>
      <c r="J262" s="177"/>
      <c r="K262" s="236"/>
      <c r="L262" s="177"/>
      <c r="M262" s="177"/>
      <c r="N262" s="236"/>
      <c r="O262" s="177"/>
      <c r="P262" s="167"/>
      <c r="Q262" s="177"/>
      <c r="R262" s="236"/>
      <c r="S262" s="236"/>
      <c r="T262" s="236"/>
      <c r="U262" s="236"/>
      <c r="V262" s="177"/>
      <c r="W262" s="388"/>
      <c r="X262" s="177"/>
      <c r="Y262" s="167"/>
    </row>
    <row r="263" spans="1:25" s="61" customFormat="1" x14ac:dyDescent="0.2">
      <c r="B263" s="1071"/>
      <c r="C263" s="1072"/>
      <c r="H263" s="338"/>
      <c r="K263" s="338"/>
      <c r="N263" s="338"/>
      <c r="R263" s="338"/>
      <c r="S263" s="338"/>
      <c r="T263" s="338"/>
      <c r="U263" s="338"/>
      <c r="W263" s="2322"/>
    </row>
  </sheetData>
  <mergeCells count="122">
    <mergeCell ref="U3:W3"/>
    <mergeCell ref="X3:AA3"/>
    <mergeCell ref="A5:A6"/>
    <mergeCell ref="A8:A9"/>
    <mergeCell ref="D8:D18"/>
    <mergeCell ref="A11:A12"/>
    <mergeCell ref="A14:A15"/>
    <mergeCell ref="A17:A18"/>
    <mergeCell ref="H2:I3"/>
    <mergeCell ref="F3:G3"/>
    <mergeCell ref="J3:K3"/>
    <mergeCell ref="L3:M3"/>
    <mergeCell ref="N3:R3"/>
    <mergeCell ref="A29:A30"/>
    <mergeCell ref="D29:D30"/>
    <mergeCell ref="A32:A33"/>
    <mergeCell ref="D32:D33"/>
    <mergeCell ref="A35:A36"/>
    <mergeCell ref="D35:D36"/>
    <mergeCell ref="A26:A27"/>
    <mergeCell ref="D26:D27"/>
    <mergeCell ref="S3:T3"/>
    <mergeCell ref="A20:A21"/>
    <mergeCell ref="D20:D21"/>
    <mergeCell ref="A23:A24"/>
    <mergeCell ref="D23:D24"/>
    <mergeCell ref="A47:A48"/>
    <mergeCell ref="D47:D48"/>
    <mergeCell ref="A50:A51"/>
    <mergeCell ref="D50:D57"/>
    <mergeCell ref="A53:A54"/>
    <mergeCell ref="A56:A57"/>
    <mergeCell ref="A38:A39"/>
    <mergeCell ref="D38:D39"/>
    <mergeCell ref="A41:A42"/>
    <mergeCell ref="D41:D42"/>
    <mergeCell ref="A44:A45"/>
    <mergeCell ref="D44:D45"/>
    <mergeCell ref="A107:A108"/>
    <mergeCell ref="I114:J115"/>
    <mergeCell ref="C115:G115"/>
    <mergeCell ref="L115:M115"/>
    <mergeCell ref="N115:O115"/>
    <mergeCell ref="A89:A90"/>
    <mergeCell ref="D89:D93"/>
    <mergeCell ref="A92:A93"/>
    <mergeCell ref="A95:A96"/>
    <mergeCell ref="D95:D96"/>
    <mergeCell ref="A98:A99"/>
    <mergeCell ref="D98:D105"/>
    <mergeCell ref="A101:A102"/>
    <mergeCell ref="A104:A105"/>
    <mergeCell ref="A71:A72"/>
    <mergeCell ref="D71:D78"/>
    <mergeCell ref="A74:A75"/>
    <mergeCell ref="A77:A78"/>
    <mergeCell ref="A80:A81"/>
    <mergeCell ref="D80:D87"/>
    <mergeCell ref="A83:A84"/>
    <mergeCell ref="A86:A87"/>
    <mergeCell ref="A59:A60"/>
    <mergeCell ref="D59:D63"/>
    <mergeCell ref="A62:A63"/>
    <mergeCell ref="A65:A66"/>
    <mergeCell ref="D65:D69"/>
    <mergeCell ref="A68:A69"/>
    <mergeCell ref="T158:W158"/>
    <mergeCell ref="A160:A161"/>
    <mergeCell ref="A163:A164"/>
    <mergeCell ref="A166:A167"/>
    <mergeCell ref="A169:A170"/>
    <mergeCell ref="A150:A151"/>
    <mergeCell ref="A114:G114"/>
    <mergeCell ref="I157:J158"/>
    <mergeCell ref="C158:H158"/>
    <mergeCell ref="L158:M158"/>
    <mergeCell ref="N158:O158"/>
    <mergeCell ref="A132:A133"/>
    <mergeCell ref="A135:A136"/>
    <mergeCell ref="A138:A139"/>
    <mergeCell ref="A141:A142"/>
    <mergeCell ref="A144:A145"/>
    <mergeCell ref="A147:A148"/>
    <mergeCell ref="P115:S115"/>
    <mergeCell ref="A117:A118"/>
    <mergeCell ref="A120:A121"/>
    <mergeCell ref="A123:A124"/>
    <mergeCell ref="A126:A127"/>
    <mergeCell ref="A129:A130"/>
    <mergeCell ref="A202:A203"/>
    <mergeCell ref="A205:A206"/>
    <mergeCell ref="A172:A173"/>
    <mergeCell ref="A175:A176"/>
    <mergeCell ref="A178:A179"/>
    <mergeCell ref="A181:A182"/>
    <mergeCell ref="A184:A185"/>
    <mergeCell ref="A187:A188"/>
    <mergeCell ref="P158:S158"/>
    <mergeCell ref="A261:A262"/>
    <mergeCell ref="A157:H157"/>
    <mergeCell ref="A244:A245"/>
    <mergeCell ref="A247:A248"/>
    <mergeCell ref="A250:A251"/>
    <mergeCell ref="A253:A254"/>
    <mergeCell ref="A256:A257"/>
    <mergeCell ref="A259:A260"/>
    <mergeCell ref="A226:A227"/>
    <mergeCell ref="A229:A230"/>
    <mergeCell ref="A232:A233"/>
    <mergeCell ref="A235:A236"/>
    <mergeCell ref="A238:A239"/>
    <mergeCell ref="A241:A242"/>
    <mergeCell ref="A208:A209"/>
    <mergeCell ref="A211:A212"/>
    <mergeCell ref="A214:A215"/>
    <mergeCell ref="A217:A218"/>
    <mergeCell ref="A220:A221"/>
    <mergeCell ref="A223:A224"/>
    <mergeCell ref="A190:A191"/>
    <mergeCell ref="A193:A194"/>
    <mergeCell ref="A196:A197"/>
    <mergeCell ref="A199:A200"/>
  </mergeCells>
  <pageMargins left="0.25" right="0.25" top="0.75" bottom="0.75" header="0.3" footer="0.3"/>
  <pageSetup paperSize="8" scale="55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8"/>
  <sheetViews>
    <sheetView zoomScale="66" zoomScaleNormal="66" workbookViewId="0">
      <selection activeCell="B2" sqref="B2"/>
    </sheetView>
  </sheetViews>
  <sheetFormatPr defaultRowHeight="15" x14ac:dyDescent="0.2"/>
  <cols>
    <col min="1" max="1" width="44.5703125" style="1889" customWidth="1"/>
    <col min="2" max="2" width="19.5703125" style="1889" bestFit="1" customWidth="1"/>
    <col min="3" max="3" width="15" style="1889" bestFit="1" customWidth="1"/>
    <col min="4" max="4" width="25.140625" style="1889" customWidth="1"/>
    <col min="5" max="5" width="18.140625" style="1889" customWidth="1"/>
    <col min="6" max="6" width="25" style="1889" customWidth="1"/>
    <col min="7" max="7" width="19" style="1889" customWidth="1"/>
    <col min="8" max="8" width="23" style="1889" customWidth="1"/>
    <col min="9" max="9" width="29" style="1889" customWidth="1"/>
    <col min="10" max="10" width="36.85546875" style="1889" customWidth="1"/>
    <col min="11" max="11" width="18" style="1889" customWidth="1"/>
    <col min="12" max="12" width="28" style="1868" customWidth="1"/>
    <col min="13" max="13" width="31.5703125" style="1889" customWidth="1"/>
    <col min="14" max="14" width="29.42578125" style="1889" customWidth="1"/>
    <col min="15" max="15" width="21.85546875" style="1889" customWidth="1"/>
    <col min="16" max="16" width="20.7109375" style="1889" customWidth="1"/>
    <col min="17" max="17" width="27.85546875" style="1889" customWidth="1"/>
    <col min="18" max="18" width="29.5703125" style="1889" customWidth="1"/>
    <col min="19" max="19" width="24.5703125" style="1889" customWidth="1"/>
    <col min="20" max="20" width="29.7109375" style="1889" customWidth="1"/>
    <col min="21" max="21" width="28.42578125" style="1889" customWidth="1"/>
    <col min="22" max="22" width="30.28515625" style="1889" customWidth="1"/>
    <col min="23" max="23" width="40" style="1889" customWidth="1"/>
    <col min="24" max="24" width="19.7109375" style="1889" bestFit="1" customWidth="1"/>
    <col min="25" max="25" width="35.28515625" style="1889" bestFit="1" customWidth="1"/>
    <col min="26" max="26" width="38.140625" style="1889" customWidth="1"/>
    <col min="27" max="27" width="24.140625" style="1889" customWidth="1"/>
    <col min="28" max="16384" width="9.140625" style="1889"/>
  </cols>
  <sheetData>
    <row r="1" spans="1:24" s="19" customFormat="1" ht="18" x14ac:dyDescent="0.25">
      <c r="A1" s="1892" t="s">
        <v>6444</v>
      </c>
      <c r="B1" s="1614"/>
      <c r="L1" s="371"/>
      <c r="P1" s="2311"/>
      <c r="S1" s="18"/>
    </row>
    <row r="2" spans="1:24" s="19" customFormat="1" ht="18" x14ac:dyDescent="0.25">
      <c r="A2" s="1480" t="s">
        <v>1495</v>
      </c>
      <c r="B2" s="344"/>
      <c r="H2" s="2888" t="s">
        <v>147</v>
      </c>
      <c r="I2" s="2958"/>
      <c r="J2" s="79" t="s">
        <v>148</v>
      </c>
      <c r="K2" s="80"/>
      <c r="L2" s="1724"/>
      <c r="P2" s="2311"/>
      <c r="S2" s="18"/>
      <c r="W2" s="18"/>
      <c r="X2" s="18"/>
    </row>
    <row r="3" spans="1:24" s="19" customFormat="1" ht="30" x14ac:dyDescent="0.25">
      <c r="A3" s="370"/>
      <c r="B3" s="67"/>
      <c r="C3" s="2915" t="s">
        <v>149</v>
      </c>
      <c r="D3" s="2916"/>
      <c r="E3" s="2916"/>
      <c r="F3" s="2916"/>
      <c r="G3" s="2917"/>
      <c r="H3" s="2959"/>
      <c r="I3" s="2960"/>
      <c r="J3" s="432" t="s">
        <v>150</v>
      </c>
      <c r="K3" s="2916" t="s">
        <v>151</v>
      </c>
      <c r="L3" s="2917"/>
      <c r="M3" s="2915" t="s">
        <v>152</v>
      </c>
      <c r="N3" s="2917"/>
      <c r="O3" s="2915" t="s">
        <v>84</v>
      </c>
      <c r="P3" s="2916"/>
      <c r="Q3" s="2916"/>
      <c r="R3" s="2916"/>
      <c r="S3" s="1872"/>
      <c r="T3" s="1871" t="s">
        <v>85</v>
      </c>
      <c r="U3" s="1873"/>
      <c r="V3" s="1881"/>
      <c r="W3" s="1882"/>
    </row>
    <row r="4" spans="1:24" s="19" customFormat="1" ht="45.75" thickBot="1" x14ac:dyDescent="0.3">
      <c r="A4" s="433" t="s">
        <v>512</v>
      </c>
      <c r="B4" s="434" t="s">
        <v>153</v>
      </c>
      <c r="C4" s="434" t="s">
        <v>154</v>
      </c>
      <c r="D4" s="434" t="s">
        <v>155</v>
      </c>
      <c r="E4" s="434" t="s">
        <v>156</v>
      </c>
      <c r="F4" s="434" t="s">
        <v>157</v>
      </c>
      <c r="G4" s="435" t="s">
        <v>158</v>
      </c>
      <c r="H4" s="436" t="s">
        <v>92</v>
      </c>
      <c r="I4" s="437" t="s">
        <v>93</v>
      </c>
      <c r="J4" s="434" t="s">
        <v>159</v>
      </c>
      <c r="K4" s="434" t="s">
        <v>160</v>
      </c>
      <c r="L4" s="434" t="s">
        <v>161</v>
      </c>
      <c r="M4" s="434" t="s">
        <v>162</v>
      </c>
      <c r="N4" s="436" t="s">
        <v>163</v>
      </c>
      <c r="O4" s="436" t="s">
        <v>164</v>
      </c>
      <c r="P4" s="436" t="s">
        <v>104</v>
      </c>
      <c r="Q4" s="436" t="s">
        <v>165</v>
      </c>
      <c r="R4" s="438" t="s">
        <v>166</v>
      </c>
      <c r="S4" s="1921" t="s">
        <v>167</v>
      </c>
      <c r="T4" s="432" t="s">
        <v>168</v>
      </c>
      <c r="U4" s="432" t="s">
        <v>169</v>
      </c>
      <c r="V4" s="432" t="s">
        <v>112</v>
      </c>
      <c r="W4" s="432" t="s">
        <v>113</v>
      </c>
    </row>
    <row r="5" spans="1:24" s="19" customFormat="1" ht="15.75" thickTop="1" x14ac:dyDescent="0.25">
      <c r="A5" s="2918" t="s">
        <v>114</v>
      </c>
      <c r="B5" s="355"/>
      <c r="C5" s="354"/>
      <c r="D5" s="354"/>
      <c r="E5" s="355"/>
      <c r="F5" s="355" t="s">
        <v>170</v>
      </c>
      <c r="G5" s="355"/>
      <c r="H5" s="355" t="s">
        <v>171</v>
      </c>
      <c r="I5" s="355" t="s">
        <v>116</v>
      </c>
      <c r="J5" s="355" t="s">
        <v>117</v>
      </c>
      <c r="K5" s="440" t="s">
        <v>172</v>
      </c>
      <c r="L5" s="1899" t="s">
        <v>173</v>
      </c>
      <c r="M5" s="440" t="s">
        <v>117</v>
      </c>
      <c r="N5" s="440" t="s">
        <v>116</v>
      </c>
      <c r="O5" s="354"/>
      <c r="P5" s="440" t="s">
        <v>117</v>
      </c>
      <c r="Q5" s="440" t="s">
        <v>116</v>
      </c>
      <c r="R5" s="440" t="s">
        <v>117</v>
      </c>
      <c r="S5" s="440" t="s">
        <v>171</v>
      </c>
      <c r="T5" s="440" t="s">
        <v>174</v>
      </c>
      <c r="U5" s="440" t="s">
        <v>117</v>
      </c>
      <c r="V5" s="440"/>
      <c r="W5" s="440"/>
    </row>
    <row r="6" spans="1:24" s="19" customFormat="1" x14ac:dyDescent="0.25">
      <c r="A6" s="2919"/>
      <c r="B6" s="353"/>
      <c r="C6" s="357"/>
      <c r="D6" s="357"/>
      <c r="E6" s="353"/>
      <c r="F6" s="355" t="s">
        <v>175</v>
      </c>
      <c r="G6" s="353"/>
      <c r="H6" s="355"/>
      <c r="I6" s="353"/>
      <c r="J6" s="353"/>
      <c r="K6" s="353"/>
      <c r="L6" s="1861"/>
      <c r="M6" s="353"/>
      <c r="N6" s="353"/>
      <c r="O6" s="357"/>
      <c r="P6" s="2115"/>
      <c r="Q6" s="353"/>
      <c r="R6" s="353"/>
      <c r="S6" s="355"/>
      <c r="T6" s="355"/>
      <c r="U6" s="355"/>
      <c r="V6" s="355"/>
      <c r="W6" s="355"/>
    </row>
    <row r="7" spans="1:24" s="19" customFormat="1" ht="15.75" thickBot="1" x14ac:dyDescent="0.3">
      <c r="A7" s="441" t="s">
        <v>121</v>
      </c>
      <c r="B7" s="404"/>
      <c r="C7" s="442"/>
      <c r="D7" s="442"/>
      <c r="E7" s="404"/>
      <c r="F7" s="404"/>
      <c r="G7" s="404"/>
      <c r="H7" s="404"/>
      <c r="I7" s="404"/>
      <c r="J7" s="443"/>
      <c r="K7" s="443"/>
      <c r="L7" s="429"/>
      <c r="M7" s="404"/>
      <c r="N7" s="404"/>
      <c r="O7" s="442"/>
      <c r="P7" s="1835"/>
      <c r="Q7" s="404"/>
      <c r="R7" s="404"/>
      <c r="S7" s="404"/>
      <c r="T7" s="404"/>
      <c r="U7" s="404"/>
      <c r="V7" s="404"/>
      <c r="W7" s="404"/>
    </row>
    <row r="8" spans="1:24" s="19" customFormat="1" x14ac:dyDescent="0.25">
      <c r="A8" s="2323" t="s">
        <v>2926</v>
      </c>
      <c r="B8" s="3358"/>
      <c r="C8" s="2121"/>
      <c r="D8" s="485"/>
      <c r="E8" s="387"/>
      <c r="F8" s="1953"/>
      <c r="G8" s="387"/>
      <c r="H8" s="355"/>
      <c r="I8" s="355"/>
      <c r="J8" s="355"/>
      <c r="K8" s="355"/>
      <c r="L8" s="1860"/>
      <c r="M8" s="355"/>
      <c r="N8" s="355"/>
      <c r="O8" s="354"/>
      <c r="P8" s="440"/>
      <c r="Q8" s="355"/>
      <c r="R8" s="355"/>
      <c r="S8" s="355"/>
      <c r="T8" s="1860"/>
      <c r="U8" s="355"/>
      <c r="V8" s="355"/>
      <c r="W8" s="355"/>
    </row>
    <row r="9" spans="1:24" s="19" customFormat="1" ht="30" x14ac:dyDescent="0.25">
      <c r="A9" s="2854" t="s">
        <v>2927</v>
      </c>
      <c r="B9" s="3356"/>
      <c r="C9" s="2121" t="s">
        <v>205</v>
      </c>
      <c r="D9" s="477">
        <v>20000000</v>
      </c>
      <c r="E9" s="387" t="s">
        <v>7</v>
      </c>
      <c r="F9" s="1953" t="s">
        <v>157</v>
      </c>
      <c r="G9" s="387" t="s">
        <v>285</v>
      </c>
      <c r="H9" s="2123" t="s">
        <v>2928</v>
      </c>
      <c r="I9" s="2123" t="s">
        <v>2929</v>
      </c>
      <c r="J9" s="1883" t="s">
        <v>2930</v>
      </c>
      <c r="K9" s="1883" t="s">
        <v>2931</v>
      </c>
      <c r="L9" s="1883" t="s">
        <v>2932</v>
      </c>
      <c r="M9" s="1883" t="s">
        <v>2933</v>
      </c>
      <c r="N9" s="1883" t="s">
        <v>2934</v>
      </c>
      <c r="O9" s="357"/>
      <c r="P9" s="440" t="s">
        <v>297</v>
      </c>
      <c r="Q9" s="1953" t="s">
        <v>2935</v>
      </c>
      <c r="R9" s="1883" t="s">
        <v>2936</v>
      </c>
      <c r="S9" s="355" t="s">
        <v>2937</v>
      </c>
      <c r="T9" s="1860" t="s">
        <v>2938</v>
      </c>
      <c r="U9" s="1860" t="s">
        <v>2939</v>
      </c>
      <c r="V9" s="355" t="s">
        <v>2940</v>
      </c>
      <c r="W9" s="355" t="s">
        <v>2941</v>
      </c>
    </row>
    <row r="10" spans="1:24" s="19" customFormat="1" x14ac:dyDescent="0.25">
      <c r="A10" s="2855"/>
      <c r="B10" s="3356"/>
      <c r="C10" s="2121"/>
      <c r="D10" s="477"/>
      <c r="E10" s="387"/>
      <c r="F10" s="1953"/>
      <c r="G10" s="387"/>
      <c r="H10" s="2117"/>
      <c r="I10" s="2117"/>
      <c r="J10" s="2123"/>
      <c r="K10" s="355"/>
      <c r="L10" s="1860"/>
      <c r="M10" s="355"/>
      <c r="N10" s="355"/>
      <c r="O10" s="357"/>
      <c r="P10" s="2115"/>
      <c r="Q10" s="353"/>
      <c r="R10" s="353"/>
      <c r="S10" s="353"/>
      <c r="T10" s="353"/>
      <c r="U10" s="353"/>
      <c r="V10" s="353"/>
      <c r="W10" s="353"/>
    </row>
    <row r="11" spans="1:24" s="19" customFormat="1" x14ac:dyDescent="0.25">
      <c r="A11" s="384"/>
      <c r="B11" s="384"/>
      <c r="C11" s="2120"/>
      <c r="D11" s="488"/>
      <c r="E11" s="2118"/>
      <c r="F11" s="384"/>
      <c r="G11" s="2118"/>
      <c r="H11" s="226"/>
      <c r="I11" s="226"/>
      <c r="J11" s="79"/>
      <c r="K11" s="79"/>
      <c r="L11" s="1862"/>
      <c r="M11" s="226"/>
      <c r="N11" s="226"/>
      <c r="O11" s="358"/>
      <c r="P11" s="227"/>
      <c r="Q11" s="1862"/>
      <c r="R11" s="226"/>
      <c r="S11" s="226"/>
      <c r="T11" s="226"/>
      <c r="U11" s="226"/>
      <c r="V11" s="226"/>
      <c r="W11" s="226"/>
    </row>
    <row r="12" spans="1:24" s="19" customFormat="1" ht="30" x14ac:dyDescent="0.25">
      <c r="A12" s="2145" t="s">
        <v>2942</v>
      </c>
      <c r="B12" s="3355"/>
      <c r="C12" s="2121"/>
      <c r="D12" s="2324"/>
      <c r="E12" s="387"/>
      <c r="F12" s="1953"/>
      <c r="G12" s="2117"/>
      <c r="H12" s="355"/>
      <c r="I12" s="355"/>
      <c r="J12" s="355"/>
      <c r="K12" s="355"/>
      <c r="L12" s="1860"/>
      <c r="M12" s="355"/>
      <c r="N12" s="355"/>
      <c r="O12" s="357"/>
      <c r="P12" s="2115"/>
      <c r="Q12" s="353"/>
      <c r="R12" s="353"/>
      <c r="S12" s="353"/>
      <c r="T12" s="353"/>
      <c r="U12" s="353"/>
      <c r="V12" s="353"/>
      <c r="W12" s="353"/>
    </row>
    <row r="13" spans="1:24" s="19" customFormat="1" ht="42.75" customHeight="1" x14ac:dyDescent="0.25">
      <c r="A13" s="1908" t="s">
        <v>2943</v>
      </c>
      <c r="B13" s="3356"/>
      <c r="C13" s="2121" t="s">
        <v>2944</v>
      </c>
      <c r="D13" s="477">
        <v>60000000</v>
      </c>
      <c r="E13" s="387" t="s">
        <v>7</v>
      </c>
      <c r="F13" s="1953" t="s">
        <v>157</v>
      </c>
      <c r="G13" s="2117" t="s">
        <v>124</v>
      </c>
      <c r="H13" s="2123" t="s">
        <v>2928</v>
      </c>
      <c r="I13" s="2123" t="s">
        <v>2929</v>
      </c>
      <c r="J13" s="1883" t="s">
        <v>2930</v>
      </c>
      <c r="K13" s="1883" t="s">
        <v>2931</v>
      </c>
      <c r="L13" s="1883" t="s">
        <v>2932</v>
      </c>
      <c r="M13" s="1883" t="s">
        <v>2933</v>
      </c>
      <c r="N13" s="1883" t="s">
        <v>2934</v>
      </c>
      <c r="O13" s="357"/>
      <c r="P13" s="440" t="s">
        <v>297</v>
      </c>
      <c r="Q13" s="1953" t="s">
        <v>2935</v>
      </c>
      <c r="R13" s="1883" t="s">
        <v>2936</v>
      </c>
      <c r="S13" s="355" t="s">
        <v>2937</v>
      </c>
      <c r="T13" s="1860" t="s">
        <v>2938</v>
      </c>
      <c r="U13" s="1860" t="s">
        <v>2939</v>
      </c>
      <c r="V13" s="355" t="s">
        <v>2940</v>
      </c>
      <c r="W13" s="355" t="s">
        <v>2941</v>
      </c>
    </row>
    <row r="14" spans="1:24" s="19" customFormat="1" x14ac:dyDescent="0.25">
      <c r="A14" s="1908"/>
      <c r="B14" s="3357"/>
      <c r="C14" s="2121"/>
      <c r="D14" s="2324"/>
      <c r="E14" s="2117"/>
      <c r="F14" s="1953"/>
      <c r="G14" s="2117"/>
      <c r="H14" s="2117"/>
      <c r="I14" s="2117"/>
      <c r="J14" s="2123"/>
      <c r="K14" s="353"/>
      <c r="L14" s="1861"/>
      <c r="M14" s="353"/>
      <c r="N14" s="353"/>
      <c r="O14" s="357"/>
      <c r="P14" s="2115"/>
      <c r="Q14" s="353"/>
      <c r="R14" s="353"/>
      <c r="S14" s="353"/>
      <c r="T14" s="353"/>
      <c r="U14" s="353"/>
      <c r="V14" s="353"/>
      <c r="W14" s="353"/>
    </row>
    <row r="15" spans="1:24" s="19" customFormat="1" x14ac:dyDescent="0.25">
      <c r="A15" s="384"/>
      <c r="B15" s="2118"/>
      <c r="C15" s="2120"/>
      <c r="D15" s="2325"/>
      <c r="E15" s="2118"/>
      <c r="F15" s="384"/>
      <c r="G15" s="2118"/>
      <c r="H15" s="226"/>
      <c r="I15" s="226"/>
      <c r="J15" s="79"/>
      <c r="K15" s="79"/>
      <c r="L15" s="1862"/>
      <c r="M15" s="226"/>
      <c r="N15" s="226"/>
      <c r="O15" s="358"/>
      <c r="P15" s="1711"/>
      <c r="Q15" s="226"/>
      <c r="R15" s="226"/>
      <c r="S15" s="226"/>
      <c r="T15" s="226"/>
      <c r="U15" s="226"/>
      <c r="V15" s="226"/>
      <c r="W15" s="226"/>
    </row>
    <row r="16" spans="1:24" s="19" customFormat="1" ht="63" customHeight="1" x14ac:dyDescent="0.25">
      <c r="A16" s="2145" t="s">
        <v>2945</v>
      </c>
      <c r="B16" s="3355"/>
      <c r="C16" s="2117"/>
      <c r="D16" s="2324"/>
      <c r="E16" s="387"/>
      <c r="F16" s="1953"/>
      <c r="G16" s="2117"/>
      <c r="H16" s="355"/>
      <c r="I16" s="355"/>
      <c r="J16" s="355"/>
      <c r="K16" s="355"/>
      <c r="L16" s="1860"/>
      <c r="M16" s="355"/>
      <c r="N16" s="355"/>
      <c r="O16" s="354"/>
      <c r="P16" s="440"/>
      <c r="Q16" s="355"/>
      <c r="R16" s="355"/>
      <c r="S16" s="355"/>
      <c r="T16" s="355"/>
      <c r="U16" s="355"/>
      <c r="V16" s="355"/>
      <c r="W16" s="355"/>
    </row>
    <row r="17" spans="1:25" s="19" customFormat="1" ht="47.25" customHeight="1" x14ac:dyDescent="0.25">
      <c r="A17" s="1908" t="s">
        <v>2946</v>
      </c>
      <c r="B17" s="3356"/>
      <c r="C17" s="2117" t="s">
        <v>2947</v>
      </c>
      <c r="D17" s="477">
        <v>25000000</v>
      </c>
      <c r="E17" s="387" t="s">
        <v>7</v>
      </c>
      <c r="F17" s="1953" t="s">
        <v>157</v>
      </c>
      <c r="G17" s="2117" t="s">
        <v>285</v>
      </c>
      <c r="H17" s="2123" t="s">
        <v>2928</v>
      </c>
      <c r="I17" s="2123" t="s">
        <v>2929</v>
      </c>
      <c r="J17" s="1883" t="s">
        <v>2930</v>
      </c>
      <c r="K17" s="1883" t="s">
        <v>2931</v>
      </c>
      <c r="L17" s="1883" t="s">
        <v>2932</v>
      </c>
      <c r="M17" s="1883" t="s">
        <v>2933</v>
      </c>
      <c r="N17" s="1883" t="s">
        <v>2934</v>
      </c>
      <c r="O17" s="357"/>
      <c r="P17" s="440" t="s">
        <v>297</v>
      </c>
      <c r="Q17" s="1953" t="s">
        <v>2935</v>
      </c>
      <c r="R17" s="1883" t="s">
        <v>2936</v>
      </c>
      <c r="S17" s="355" t="s">
        <v>2937</v>
      </c>
      <c r="T17" s="1860" t="s">
        <v>2938</v>
      </c>
      <c r="U17" s="1860" t="s">
        <v>2939</v>
      </c>
      <c r="V17" s="1953" t="s">
        <v>2940</v>
      </c>
      <c r="W17" s="1953" t="s">
        <v>2941</v>
      </c>
    </row>
    <row r="18" spans="1:25" s="19" customFormat="1" ht="15.75" thickBot="1" x14ac:dyDescent="0.3">
      <c r="A18" s="1908"/>
      <c r="B18" s="3357"/>
      <c r="C18" s="2121"/>
      <c r="D18" s="2324"/>
      <c r="E18" s="2117"/>
      <c r="F18" s="1953"/>
      <c r="G18" s="2117"/>
      <c r="H18" s="2117"/>
      <c r="I18" s="2117"/>
      <c r="J18" s="2123"/>
      <c r="K18" s="353"/>
      <c r="L18" s="1861"/>
      <c r="M18" s="353"/>
      <c r="N18" s="353"/>
      <c r="O18" s="357"/>
      <c r="P18" s="2115"/>
      <c r="Q18" s="353"/>
      <c r="R18" s="353"/>
      <c r="S18" s="353"/>
      <c r="T18" s="353"/>
      <c r="U18" s="353"/>
      <c r="V18" s="353"/>
      <c r="W18" s="360"/>
    </row>
    <row r="19" spans="1:25" s="19" customFormat="1" x14ac:dyDescent="0.25">
      <c r="A19" s="2326" t="s">
        <v>144</v>
      </c>
      <c r="B19" s="2327"/>
      <c r="C19" s="2328"/>
      <c r="D19" s="2329"/>
      <c r="E19" s="2330"/>
      <c r="F19" s="2331"/>
      <c r="G19" s="2327"/>
      <c r="H19" s="2331"/>
      <c r="I19" s="2327"/>
      <c r="J19" s="2327"/>
      <c r="K19" s="2327"/>
      <c r="L19" s="2332"/>
      <c r="M19" s="2327"/>
      <c r="N19" s="2327"/>
      <c r="O19" s="2328"/>
      <c r="P19" s="2333"/>
      <c r="Q19" s="2327"/>
      <c r="R19" s="2327"/>
      <c r="S19" s="2330"/>
      <c r="T19" s="2327"/>
      <c r="U19" s="2327"/>
      <c r="V19" s="2327"/>
      <c r="W19" s="226"/>
      <c r="X19" s="18"/>
      <c r="Y19" s="18"/>
    </row>
    <row r="20" spans="1:25" s="19" customFormat="1" ht="15.75" thickBot="1" x14ac:dyDescent="0.3">
      <c r="A20" s="2334"/>
      <c r="B20" s="404"/>
      <c r="C20" s="2287"/>
      <c r="D20" s="2335">
        <f>SUM(D8:D19)</f>
        <v>105000000</v>
      </c>
      <c r="E20" s="404"/>
      <c r="F20" s="2336"/>
      <c r="G20" s="404"/>
      <c r="H20" s="2336"/>
      <c r="I20" s="404"/>
      <c r="J20" s="404"/>
      <c r="K20" s="404"/>
      <c r="L20" s="429"/>
      <c r="M20" s="404"/>
      <c r="N20" s="404"/>
      <c r="O20" s="2287"/>
      <c r="P20" s="1835"/>
      <c r="Q20" s="404"/>
      <c r="R20" s="404"/>
      <c r="S20" s="2337"/>
      <c r="T20" s="404"/>
      <c r="U20" s="404"/>
      <c r="V20" s="404"/>
      <c r="W20" s="226"/>
      <c r="X20" s="18"/>
    </row>
    <row r="21" spans="1:25" s="19" customFormat="1" x14ac:dyDescent="0.25">
      <c r="A21" s="370"/>
      <c r="L21" s="371"/>
      <c r="P21" s="2311"/>
      <c r="R21" s="18"/>
      <c r="S21" s="18"/>
      <c r="T21" s="18"/>
    </row>
    <row r="26" spans="1:25" s="62" customFormat="1" x14ac:dyDescent="0.2">
      <c r="A26" s="3214"/>
      <c r="B26" s="3214"/>
      <c r="C26" s="3214"/>
      <c r="D26" s="3214"/>
      <c r="E26" s="3214"/>
      <c r="F26" s="152"/>
      <c r="L26" s="252"/>
      <c r="W26" s="2293"/>
    </row>
    <row r="27" spans="1:25" s="96" customFormat="1" x14ac:dyDescent="0.25">
      <c r="A27" s="1886" t="s">
        <v>656</v>
      </c>
      <c r="B27" s="2338"/>
      <c r="I27" s="2845" t="s">
        <v>147</v>
      </c>
      <c r="J27" s="2846"/>
      <c r="K27" s="2111" t="s">
        <v>148</v>
      </c>
      <c r="L27" s="2339"/>
      <c r="M27" s="2112"/>
      <c r="W27" s="2340"/>
    </row>
    <row r="28" spans="1:25" s="96" customFormat="1" ht="45" x14ac:dyDescent="0.25">
      <c r="A28" s="95"/>
      <c r="B28" s="2341"/>
      <c r="C28" s="2902" t="s">
        <v>215</v>
      </c>
      <c r="D28" s="2902"/>
      <c r="E28" s="2902"/>
      <c r="F28" s="2902"/>
      <c r="G28" s="2902"/>
      <c r="H28" s="2903"/>
      <c r="I28" s="2847"/>
      <c r="J28" s="2848"/>
      <c r="K28" s="1907" t="s">
        <v>150</v>
      </c>
      <c r="L28" s="2902" t="s">
        <v>151</v>
      </c>
      <c r="M28" s="2903"/>
      <c r="N28" s="2909" t="s">
        <v>152</v>
      </c>
      <c r="O28" s="2903"/>
      <c r="P28" s="2909" t="s">
        <v>84</v>
      </c>
      <c r="Q28" s="2902"/>
      <c r="R28" s="2902"/>
      <c r="S28" s="2902"/>
      <c r="T28" s="2902" t="s">
        <v>85</v>
      </c>
      <c r="U28" s="2902"/>
      <c r="V28" s="2902"/>
      <c r="W28" s="2903"/>
    </row>
    <row r="29" spans="1:25" s="96" customFormat="1" x14ac:dyDescent="0.25">
      <c r="A29" s="95"/>
      <c r="B29" s="2342"/>
      <c r="C29" s="2343"/>
      <c r="D29" s="2343"/>
      <c r="E29" s="2343"/>
      <c r="F29" s="2343"/>
      <c r="G29" s="2343"/>
      <c r="H29" s="2344"/>
      <c r="I29" s="2345"/>
      <c r="J29" s="2346"/>
      <c r="K29" s="1865"/>
      <c r="L29" s="1042"/>
      <c r="M29" s="1878"/>
      <c r="N29" s="2347"/>
      <c r="O29" s="1878"/>
      <c r="P29" s="1877"/>
      <c r="Q29" s="2347"/>
      <c r="R29" s="2347"/>
      <c r="S29" s="2347"/>
      <c r="T29" s="2347"/>
      <c r="U29" s="2347"/>
      <c r="V29" s="2347"/>
      <c r="W29" s="1878"/>
    </row>
    <row r="30" spans="1:25" s="458" customFormat="1" ht="45.75" thickBot="1" x14ac:dyDescent="0.3">
      <c r="A30" s="1925" t="s">
        <v>512</v>
      </c>
      <c r="B30" s="2348" t="s">
        <v>153</v>
      </c>
      <c r="C30" s="2346" t="s">
        <v>217</v>
      </c>
      <c r="D30" s="2346" t="s">
        <v>218</v>
      </c>
      <c r="E30" s="2346" t="s">
        <v>156</v>
      </c>
      <c r="F30" s="2346" t="s">
        <v>219</v>
      </c>
      <c r="G30" s="2346" t="s">
        <v>220</v>
      </c>
      <c r="H30" s="2346" t="s">
        <v>90</v>
      </c>
      <c r="I30" s="506" t="s">
        <v>92</v>
      </c>
      <c r="J30" s="506" t="s">
        <v>93</v>
      </c>
      <c r="K30" s="1865" t="s">
        <v>159</v>
      </c>
      <c r="L30" s="1865" t="s">
        <v>160</v>
      </c>
      <c r="M30" s="1865" t="s">
        <v>161</v>
      </c>
      <c r="N30" s="1865" t="s">
        <v>162</v>
      </c>
      <c r="O30" s="506" t="s">
        <v>93</v>
      </c>
      <c r="P30" s="506" t="s">
        <v>4325</v>
      </c>
      <c r="Q30" s="506" t="s">
        <v>104</v>
      </c>
      <c r="R30" s="1042" t="s">
        <v>221</v>
      </c>
      <c r="S30" s="506" t="s">
        <v>166</v>
      </c>
      <c r="T30" s="1865" t="s">
        <v>108</v>
      </c>
      <c r="U30" s="1865" t="s">
        <v>222</v>
      </c>
      <c r="V30" s="1865" t="s">
        <v>223</v>
      </c>
      <c r="W30" s="2349" t="s">
        <v>111</v>
      </c>
      <c r="X30" s="1865" t="s">
        <v>112</v>
      </c>
      <c r="Y30" s="1865" t="s">
        <v>113</v>
      </c>
    </row>
    <row r="31" spans="1:25" s="96" customFormat="1" x14ac:dyDescent="0.25">
      <c r="A31" s="3170" t="s">
        <v>114</v>
      </c>
      <c r="B31" s="1007"/>
      <c r="C31" s="1006"/>
      <c r="D31" s="1006"/>
      <c r="E31" s="1006"/>
      <c r="F31" s="1008"/>
      <c r="G31" s="1006" t="s">
        <v>170</v>
      </c>
      <c r="H31" s="1006"/>
      <c r="I31" s="1007" t="s">
        <v>171</v>
      </c>
      <c r="J31" s="1007" t="s">
        <v>116</v>
      </c>
      <c r="K31" s="1007" t="s">
        <v>117</v>
      </c>
      <c r="L31" s="2350" t="s">
        <v>224</v>
      </c>
      <c r="M31" s="1007" t="s">
        <v>173</v>
      </c>
      <c r="N31" s="1007" t="s">
        <v>171</v>
      </c>
      <c r="O31" s="1007" t="s">
        <v>116</v>
      </c>
      <c r="P31" s="1006"/>
      <c r="Q31" s="1007" t="s">
        <v>225</v>
      </c>
      <c r="R31" s="1009" t="s">
        <v>116</v>
      </c>
      <c r="S31" s="1007" t="s">
        <v>118</v>
      </c>
      <c r="T31" s="1010"/>
      <c r="U31" s="1006"/>
      <c r="V31" s="1006" t="s">
        <v>226</v>
      </c>
      <c r="W31" s="2351"/>
      <c r="X31" s="1006"/>
      <c r="Y31" s="1012"/>
    </row>
    <row r="32" spans="1:25" s="96" customFormat="1" x14ac:dyDescent="0.25">
      <c r="A32" s="3125"/>
      <c r="B32" s="2117"/>
      <c r="C32" s="449"/>
      <c r="D32" s="449"/>
      <c r="E32" s="449"/>
      <c r="F32" s="477"/>
      <c r="G32" s="1953" t="s">
        <v>175</v>
      </c>
      <c r="H32" s="449"/>
      <c r="I32" s="1953"/>
      <c r="J32" s="449"/>
      <c r="K32" s="449"/>
      <c r="L32" s="1908"/>
      <c r="M32" s="449"/>
      <c r="N32" s="449"/>
      <c r="O32" s="449"/>
      <c r="P32" s="477"/>
      <c r="Q32" s="449"/>
      <c r="R32" s="479"/>
      <c r="S32" s="449"/>
      <c r="T32" s="480"/>
      <c r="U32" s="449"/>
      <c r="V32" s="449"/>
      <c r="W32" s="2352"/>
      <c r="X32" s="449"/>
      <c r="Y32" s="1013"/>
    </row>
    <row r="33" spans="1:25" s="96" customFormat="1" ht="15.75" thickBot="1" x14ac:dyDescent="0.3">
      <c r="A33" s="715" t="s">
        <v>121</v>
      </c>
      <c r="B33" s="481"/>
      <c r="C33" s="482"/>
      <c r="D33" s="482"/>
      <c r="E33" s="482"/>
      <c r="F33" s="483"/>
      <c r="G33" s="482"/>
      <c r="H33" s="481"/>
      <c r="I33" s="482"/>
      <c r="J33" s="482"/>
      <c r="K33" s="728"/>
      <c r="L33" s="749"/>
      <c r="M33" s="482"/>
      <c r="N33" s="482"/>
      <c r="O33" s="482"/>
      <c r="P33" s="483"/>
      <c r="Q33" s="482"/>
      <c r="R33" s="728"/>
      <c r="S33" s="482"/>
      <c r="T33" s="484"/>
      <c r="U33" s="482"/>
      <c r="V33" s="482"/>
      <c r="W33" s="2353"/>
      <c r="X33" s="482"/>
      <c r="Y33" s="1014"/>
    </row>
    <row r="34" spans="1:25" s="96" customFormat="1" ht="45" x14ac:dyDescent="0.25">
      <c r="A34" s="2323" t="s">
        <v>2948</v>
      </c>
      <c r="B34" s="3356"/>
      <c r="C34" s="533"/>
      <c r="D34" s="485"/>
      <c r="E34" s="387"/>
      <c r="F34" s="3350">
        <v>10000000</v>
      </c>
      <c r="G34" s="1953"/>
      <c r="H34" s="387"/>
      <c r="I34" s="387"/>
      <c r="J34" s="387"/>
      <c r="K34" s="1884"/>
      <c r="L34" s="1883"/>
      <c r="M34" s="1953"/>
      <c r="N34" s="1953"/>
      <c r="O34" s="1953"/>
      <c r="P34" s="485"/>
      <c r="Q34" s="1953"/>
      <c r="R34" s="1953"/>
      <c r="S34" s="1953"/>
      <c r="T34" s="2105"/>
      <c r="U34" s="1953"/>
      <c r="V34" s="1953"/>
      <c r="W34" s="2354"/>
      <c r="X34" s="1953"/>
      <c r="Y34" s="1953"/>
    </row>
    <row r="35" spans="1:25" s="96" customFormat="1" ht="45" x14ac:dyDescent="0.25">
      <c r="A35" s="2854" t="s">
        <v>2949</v>
      </c>
      <c r="B35" s="3356"/>
      <c r="C35" s="2121" t="s">
        <v>178</v>
      </c>
      <c r="D35" s="477"/>
      <c r="E35" s="2117" t="s">
        <v>7</v>
      </c>
      <c r="F35" s="3350"/>
      <c r="G35" s="1883" t="s">
        <v>1382</v>
      </c>
      <c r="H35" s="387" t="s">
        <v>285</v>
      </c>
      <c r="I35" s="2117" t="s">
        <v>2950</v>
      </c>
      <c r="J35" s="2123" t="s">
        <v>2928</v>
      </c>
      <c r="K35" s="2123" t="s">
        <v>2929</v>
      </c>
      <c r="L35" s="1883" t="s">
        <v>2930</v>
      </c>
      <c r="M35" s="1883" t="s">
        <v>2931</v>
      </c>
      <c r="N35" s="1953" t="s">
        <v>2932</v>
      </c>
      <c r="O35" s="1883" t="s">
        <v>2933</v>
      </c>
      <c r="P35" s="485"/>
      <c r="Q35" s="387" t="s">
        <v>179</v>
      </c>
      <c r="R35" s="1953" t="s">
        <v>2935</v>
      </c>
      <c r="S35" s="1883" t="s">
        <v>2936</v>
      </c>
      <c r="T35" s="1953" t="s">
        <v>2937</v>
      </c>
      <c r="U35" s="1953" t="s">
        <v>2951</v>
      </c>
      <c r="V35" s="1883" t="s">
        <v>2952</v>
      </c>
      <c r="W35" s="1953"/>
      <c r="X35" s="1953" t="s">
        <v>2940</v>
      </c>
      <c r="Y35" s="1883" t="s">
        <v>2941</v>
      </c>
    </row>
    <row r="36" spans="1:25" s="96" customFormat="1" x14ac:dyDescent="0.25">
      <c r="A36" s="2855"/>
      <c r="B36" s="3356"/>
      <c r="C36" s="2121"/>
      <c r="D36" s="477"/>
      <c r="E36" s="2117"/>
      <c r="F36" s="3350"/>
      <c r="G36" s="1953"/>
      <c r="H36" s="387"/>
      <c r="I36" s="2117"/>
      <c r="J36" s="2117"/>
      <c r="K36" s="2123"/>
      <c r="L36" s="1883"/>
      <c r="M36" s="1953"/>
      <c r="N36" s="1953"/>
      <c r="O36" s="1953"/>
      <c r="P36" s="485"/>
      <c r="Q36" s="1953"/>
      <c r="R36" s="2038"/>
      <c r="S36" s="449"/>
      <c r="T36" s="2105"/>
      <c r="U36" s="1953"/>
      <c r="V36" s="1953"/>
      <c r="W36" s="2354"/>
      <c r="X36" s="1953"/>
      <c r="Y36" s="1953"/>
    </row>
    <row r="37" spans="1:25" s="96" customFormat="1" x14ac:dyDescent="0.25">
      <c r="A37" s="384"/>
      <c r="B37" s="2118"/>
      <c r="C37" s="488"/>
      <c r="D37" s="488"/>
      <c r="E37" s="384"/>
      <c r="F37" s="488"/>
      <c r="G37" s="384"/>
      <c r="H37" s="2118"/>
      <c r="I37" s="384"/>
      <c r="J37" s="384"/>
      <c r="K37" s="2111"/>
      <c r="L37" s="792"/>
      <c r="M37" s="384"/>
      <c r="N37" s="384"/>
      <c r="O37" s="384"/>
      <c r="P37" s="488"/>
      <c r="Q37" s="384"/>
      <c r="R37" s="2111"/>
      <c r="S37" s="384"/>
      <c r="T37" s="2112"/>
      <c r="U37" s="384"/>
      <c r="V37" s="384"/>
      <c r="W37" s="2355"/>
      <c r="X37" s="384"/>
      <c r="Y37" s="384"/>
    </row>
    <row r="38" spans="1:25" s="96" customFormat="1" ht="45" x14ac:dyDescent="0.25">
      <c r="A38" s="2323" t="s">
        <v>2953</v>
      </c>
      <c r="B38" s="3355"/>
      <c r="C38" s="2121"/>
      <c r="D38" s="477"/>
      <c r="E38" s="2117"/>
      <c r="F38" s="3349">
        <v>10000000</v>
      </c>
      <c r="G38" s="1953"/>
      <c r="H38" s="387"/>
      <c r="I38" s="2117"/>
      <c r="J38" s="2117"/>
      <c r="K38" s="2123"/>
      <c r="L38" s="1908"/>
      <c r="M38" s="449"/>
      <c r="N38" s="449"/>
      <c r="O38" s="449"/>
      <c r="P38" s="477"/>
      <c r="Q38" s="1953"/>
      <c r="R38" s="479"/>
      <c r="S38" s="449"/>
      <c r="T38" s="480"/>
      <c r="U38" s="449"/>
      <c r="V38" s="449"/>
      <c r="W38" s="2352"/>
      <c r="X38" s="449"/>
      <c r="Y38" s="449"/>
    </row>
    <row r="39" spans="1:25" s="96" customFormat="1" ht="45" x14ac:dyDescent="0.25">
      <c r="A39" s="2854" t="s">
        <v>2954</v>
      </c>
      <c r="B39" s="3357"/>
      <c r="C39" s="2121" t="s">
        <v>193</v>
      </c>
      <c r="D39" s="2352"/>
      <c r="E39" s="2117" t="s">
        <v>7</v>
      </c>
      <c r="F39" s="3351"/>
      <c r="G39" s="1883" t="s">
        <v>1382</v>
      </c>
      <c r="H39" s="387" t="s">
        <v>285</v>
      </c>
      <c r="I39" s="2117" t="s">
        <v>2950</v>
      </c>
      <c r="J39" s="2123" t="s">
        <v>2928</v>
      </c>
      <c r="K39" s="2123" t="s">
        <v>2929</v>
      </c>
      <c r="L39" s="1883" t="s">
        <v>2930</v>
      </c>
      <c r="M39" s="1883" t="s">
        <v>2931</v>
      </c>
      <c r="N39" s="1953" t="s">
        <v>2932</v>
      </c>
      <c r="O39" s="1883" t="s">
        <v>2933</v>
      </c>
      <c r="P39" s="485"/>
      <c r="Q39" s="387" t="s">
        <v>179</v>
      </c>
      <c r="R39" s="1953" t="s">
        <v>2935</v>
      </c>
      <c r="S39" s="1883" t="s">
        <v>2936</v>
      </c>
      <c r="T39" s="1953" t="s">
        <v>2937</v>
      </c>
      <c r="U39" s="1953" t="s">
        <v>2951</v>
      </c>
      <c r="V39" s="1883" t="s">
        <v>2952</v>
      </c>
      <c r="W39" s="1953"/>
      <c r="X39" s="1953" t="s">
        <v>2940</v>
      </c>
      <c r="Y39" s="1883" t="s">
        <v>2941</v>
      </c>
    </row>
    <row r="40" spans="1:25" s="96" customFormat="1" x14ac:dyDescent="0.25">
      <c r="A40" s="2855"/>
      <c r="B40" s="387"/>
      <c r="C40" s="2121"/>
      <c r="D40" s="2352"/>
      <c r="E40" s="449"/>
      <c r="F40" s="533"/>
      <c r="G40" s="1953"/>
      <c r="H40" s="2117"/>
      <c r="I40" s="2117"/>
      <c r="J40" s="2117"/>
      <c r="K40" s="2123"/>
      <c r="L40" s="1883"/>
      <c r="M40" s="449"/>
      <c r="N40" s="449"/>
      <c r="O40" s="449"/>
      <c r="P40" s="477"/>
      <c r="Q40" s="449"/>
      <c r="R40" s="479"/>
      <c r="S40" s="449"/>
      <c r="T40" s="480"/>
      <c r="U40" s="449"/>
      <c r="V40" s="449"/>
      <c r="W40" s="2352"/>
      <c r="X40" s="449"/>
      <c r="Y40" s="449"/>
    </row>
    <row r="41" spans="1:25" s="96" customFormat="1" x14ac:dyDescent="0.25">
      <c r="A41" s="1908"/>
      <c r="B41" s="387"/>
      <c r="C41" s="2121"/>
      <c r="D41" s="2352"/>
      <c r="E41" s="449"/>
      <c r="F41" s="533"/>
      <c r="G41" s="1953"/>
      <c r="H41" s="2117"/>
      <c r="I41" s="2117"/>
      <c r="J41" s="1980"/>
      <c r="K41" s="764"/>
      <c r="L41" s="1883"/>
      <c r="M41" s="449"/>
      <c r="N41" s="449"/>
      <c r="O41" s="449"/>
      <c r="P41" s="477"/>
      <c r="Q41" s="449"/>
      <c r="R41" s="479"/>
      <c r="S41" s="449"/>
      <c r="T41" s="480"/>
      <c r="U41" s="449"/>
      <c r="V41" s="449"/>
      <c r="W41" s="2352"/>
      <c r="X41" s="449"/>
      <c r="Y41" s="449"/>
    </row>
    <row r="42" spans="1:25" s="96" customFormat="1" ht="30" x14ac:dyDescent="0.25">
      <c r="A42" s="2145" t="s">
        <v>2955</v>
      </c>
      <c r="B42" s="3355" t="s">
        <v>2956</v>
      </c>
      <c r="C42" s="2121"/>
      <c r="D42" s="2352"/>
      <c r="E42" s="449"/>
      <c r="F42" s="2988">
        <v>85000000</v>
      </c>
      <c r="G42" s="1953"/>
      <c r="H42" s="2117"/>
      <c r="I42" s="2117"/>
      <c r="J42" s="1980"/>
      <c r="K42" s="764"/>
      <c r="L42" s="1883"/>
      <c r="M42" s="449"/>
      <c r="N42" s="449"/>
      <c r="O42" s="449"/>
      <c r="P42" s="477"/>
      <c r="Q42" s="449"/>
      <c r="R42" s="479"/>
      <c r="S42" s="449"/>
      <c r="T42" s="480"/>
      <c r="U42" s="449"/>
      <c r="V42" s="449"/>
      <c r="W42" s="2352"/>
      <c r="X42" s="449"/>
      <c r="Y42" s="449"/>
    </row>
    <row r="43" spans="1:25" s="96" customFormat="1" ht="45" x14ac:dyDescent="0.25">
      <c r="A43" s="1908" t="s">
        <v>2957</v>
      </c>
      <c r="B43" s="3356"/>
      <c r="C43" s="2121" t="s">
        <v>195</v>
      </c>
      <c r="D43" s="2352"/>
      <c r="E43" s="2117" t="s">
        <v>7</v>
      </c>
      <c r="F43" s="2988"/>
      <c r="G43" s="1883" t="s">
        <v>1382</v>
      </c>
      <c r="H43" s="387" t="s">
        <v>285</v>
      </c>
      <c r="I43" s="2117" t="s">
        <v>2950</v>
      </c>
      <c r="J43" s="2123" t="s">
        <v>2928</v>
      </c>
      <c r="K43" s="2123" t="s">
        <v>2929</v>
      </c>
      <c r="L43" s="1883" t="s">
        <v>2930</v>
      </c>
      <c r="M43" s="1883" t="s">
        <v>2931</v>
      </c>
      <c r="N43" s="1953" t="s">
        <v>2932</v>
      </c>
      <c r="O43" s="1883" t="s">
        <v>2933</v>
      </c>
      <c r="P43" s="485"/>
      <c r="Q43" s="387" t="s">
        <v>179</v>
      </c>
      <c r="R43" s="1953" t="s">
        <v>2935</v>
      </c>
      <c r="S43" s="1883" t="s">
        <v>2936</v>
      </c>
      <c r="T43" s="1953" t="s">
        <v>2937</v>
      </c>
      <c r="U43" s="1953" t="s">
        <v>2951</v>
      </c>
      <c r="V43" s="1883" t="s">
        <v>2952</v>
      </c>
      <c r="W43" s="1953"/>
      <c r="X43" s="1953" t="s">
        <v>2940</v>
      </c>
      <c r="Y43" s="1883" t="s">
        <v>2941</v>
      </c>
    </row>
    <row r="44" spans="1:25" s="96" customFormat="1" x14ac:dyDescent="0.25">
      <c r="A44" s="1908"/>
      <c r="B44" s="3356"/>
      <c r="C44" s="2121"/>
      <c r="D44" s="2352"/>
      <c r="E44" s="449"/>
      <c r="F44" s="2988"/>
      <c r="G44" s="1953"/>
      <c r="H44" s="2117"/>
      <c r="I44" s="2117"/>
      <c r="J44" s="2117"/>
      <c r="K44" s="2123"/>
      <c r="L44" s="1908"/>
      <c r="M44" s="449"/>
      <c r="N44" s="449"/>
      <c r="O44" s="449"/>
      <c r="P44" s="477"/>
      <c r="Q44" s="449"/>
      <c r="R44" s="2106"/>
      <c r="S44" s="449"/>
      <c r="T44" s="480"/>
      <c r="U44" s="480"/>
      <c r="V44" s="480"/>
      <c r="W44" s="2356"/>
      <c r="X44" s="480"/>
      <c r="Y44" s="480"/>
    </row>
    <row r="45" spans="1:25" s="96" customFormat="1" x14ac:dyDescent="0.25">
      <c r="A45" s="1908"/>
      <c r="B45" s="1953"/>
      <c r="C45" s="2121"/>
      <c r="D45" s="2352"/>
      <c r="E45" s="449"/>
      <c r="F45" s="485"/>
      <c r="G45" s="1953"/>
      <c r="H45" s="2117"/>
      <c r="I45" s="2117"/>
      <c r="J45" s="1980"/>
      <c r="K45" s="764"/>
      <c r="L45" s="1883"/>
      <c r="M45" s="449"/>
      <c r="N45" s="449"/>
      <c r="O45" s="449"/>
      <c r="P45" s="477"/>
      <c r="Q45" s="449"/>
      <c r="R45" s="479"/>
      <c r="S45" s="449"/>
      <c r="T45" s="480"/>
      <c r="U45" s="449"/>
      <c r="V45" s="449"/>
      <c r="W45" s="2352"/>
      <c r="X45" s="449"/>
      <c r="Y45" s="449"/>
    </row>
    <row r="46" spans="1:25" s="96" customFormat="1" x14ac:dyDescent="0.25">
      <c r="A46" s="2145" t="s">
        <v>2958</v>
      </c>
      <c r="B46" s="3355"/>
      <c r="C46" s="2121"/>
      <c r="D46" s="2352"/>
      <c r="E46" s="449"/>
      <c r="F46" s="3349">
        <v>50000000</v>
      </c>
      <c r="G46" s="1953"/>
      <c r="H46" s="2117"/>
      <c r="I46" s="2117"/>
      <c r="J46" s="1980"/>
      <c r="K46" s="764"/>
      <c r="L46" s="1883"/>
      <c r="M46" s="449"/>
      <c r="N46" s="449"/>
      <c r="O46" s="449"/>
      <c r="P46" s="477"/>
      <c r="Q46" s="449"/>
      <c r="R46" s="479"/>
      <c r="S46" s="449"/>
      <c r="T46" s="480"/>
      <c r="U46" s="449"/>
      <c r="V46" s="449"/>
      <c r="W46" s="2352"/>
      <c r="X46" s="449"/>
      <c r="Y46" s="449"/>
    </row>
    <row r="47" spans="1:25" s="96" customFormat="1" ht="45" x14ac:dyDescent="0.25">
      <c r="A47" s="1908" t="s">
        <v>2959</v>
      </c>
      <c r="B47" s="3356"/>
      <c r="C47" s="2121" t="s">
        <v>619</v>
      </c>
      <c r="D47" s="2352"/>
      <c r="E47" s="449"/>
      <c r="F47" s="3350"/>
      <c r="G47" s="1883" t="s">
        <v>1382</v>
      </c>
      <c r="H47" s="387" t="s">
        <v>285</v>
      </c>
      <c r="I47" s="2117" t="s">
        <v>2950</v>
      </c>
      <c r="J47" s="2123" t="s">
        <v>2928</v>
      </c>
      <c r="K47" s="2123" t="s">
        <v>2929</v>
      </c>
      <c r="L47" s="1883" t="s">
        <v>2930</v>
      </c>
      <c r="M47" s="1883" t="s">
        <v>2931</v>
      </c>
      <c r="N47" s="1953" t="s">
        <v>2932</v>
      </c>
      <c r="O47" s="1883" t="s">
        <v>2933</v>
      </c>
      <c r="P47" s="485"/>
      <c r="Q47" s="387" t="s">
        <v>179</v>
      </c>
      <c r="R47" s="1953" t="s">
        <v>2935</v>
      </c>
      <c r="S47" s="1883" t="s">
        <v>2936</v>
      </c>
      <c r="T47" s="1953" t="s">
        <v>2937</v>
      </c>
      <c r="U47" s="1953" t="s">
        <v>2951</v>
      </c>
      <c r="V47" s="1883" t="s">
        <v>2952</v>
      </c>
      <c r="W47" s="1953"/>
      <c r="X47" s="1953" t="s">
        <v>2940</v>
      </c>
      <c r="Y47" s="1883" t="s">
        <v>2941</v>
      </c>
    </row>
    <row r="48" spans="1:25" s="96" customFormat="1" x14ac:dyDescent="0.25">
      <c r="A48" s="1908"/>
      <c r="B48" s="3356"/>
      <c r="C48" s="2121"/>
      <c r="D48" s="2352"/>
      <c r="E48" s="449"/>
      <c r="F48" s="3351"/>
      <c r="G48" s="1953"/>
      <c r="H48" s="2117"/>
      <c r="I48" s="2117"/>
      <c r="J48" s="2117"/>
      <c r="K48" s="2123"/>
      <c r="L48" s="1908"/>
      <c r="M48" s="449"/>
      <c r="N48" s="449"/>
      <c r="O48" s="449"/>
      <c r="P48" s="477"/>
      <c r="Q48" s="449"/>
      <c r="R48" s="2106"/>
      <c r="S48" s="449"/>
      <c r="T48" s="480"/>
      <c r="U48" s="480"/>
      <c r="V48" s="480"/>
      <c r="W48" s="2356"/>
      <c r="X48" s="480"/>
      <c r="Y48" s="480"/>
    </row>
    <row r="49" spans="1:25" s="96" customFormat="1" x14ac:dyDescent="0.25">
      <c r="A49" s="1908"/>
      <c r="B49" s="387"/>
      <c r="C49" s="2121"/>
      <c r="D49" s="2352"/>
      <c r="E49" s="449"/>
      <c r="F49" s="533"/>
      <c r="G49" s="1953"/>
      <c r="H49" s="2117"/>
      <c r="I49" s="2117"/>
      <c r="J49" s="1980"/>
      <c r="K49" s="764"/>
      <c r="L49" s="1883"/>
      <c r="M49" s="449"/>
      <c r="N49" s="449"/>
      <c r="O49" s="449"/>
      <c r="P49" s="477"/>
      <c r="Q49" s="449"/>
      <c r="R49" s="479"/>
      <c r="S49" s="449"/>
      <c r="T49" s="480"/>
      <c r="U49" s="449"/>
      <c r="V49" s="449"/>
      <c r="W49" s="2352"/>
      <c r="X49" s="449"/>
      <c r="Y49" s="449"/>
    </row>
    <row r="50" spans="1:25" s="96" customFormat="1" ht="30" x14ac:dyDescent="0.25">
      <c r="A50" s="2145" t="s">
        <v>2960</v>
      </c>
      <c r="B50" s="1952"/>
      <c r="C50" s="2121"/>
      <c r="D50" s="2352"/>
      <c r="E50" s="449"/>
      <c r="F50" s="533"/>
      <c r="G50" s="1953"/>
      <c r="H50" s="2117"/>
      <c r="I50" s="2117"/>
      <c r="J50" s="1980"/>
      <c r="K50" s="764"/>
      <c r="L50" s="1883"/>
      <c r="M50" s="449"/>
      <c r="N50" s="449"/>
      <c r="O50" s="449"/>
      <c r="P50" s="477"/>
      <c r="Q50" s="449"/>
      <c r="R50" s="479"/>
      <c r="S50" s="449"/>
      <c r="T50" s="480"/>
      <c r="U50" s="449"/>
      <c r="V50" s="449"/>
      <c r="W50" s="2352"/>
      <c r="X50" s="449"/>
      <c r="Y50" s="449"/>
    </row>
    <row r="51" spans="1:25" s="96" customFormat="1" ht="45" x14ac:dyDescent="0.25">
      <c r="A51" s="1908" t="s">
        <v>2961</v>
      </c>
      <c r="B51" s="2357"/>
      <c r="C51" s="2121" t="s">
        <v>629</v>
      </c>
      <c r="D51" s="2352"/>
      <c r="E51" s="449"/>
      <c r="F51" s="533">
        <v>10000000</v>
      </c>
      <c r="G51" s="1953" t="s">
        <v>1382</v>
      </c>
      <c r="H51" s="2117" t="s">
        <v>285</v>
      </c>
      <c r="I51" s="2117" t="s">
        <v>2950</v>
      </c>
      <c r="J51" s="2123" t="s">
        <v>2928</v>
      </c>
      <c r="K51" s="2123" t="s">
        <v>2929</v>
      </c>
      <c r="L51" s="1883" t="s">
        <v>2930</v>
      </c>
      <c r="M51" s="1883" t="s">
        <v>2931</v>
      </c>
      <c r="N51" s="1953" t="s">
        <v>2932</v>
      </c>
      <c r="O51" s="1883" t="s">
        <v>2933</v>
      </c>
      <c r="P51" s="485"/>
      <c r="Q51" s="387" t="s">
        <v>179</v>
      </c>
      <c r="R51" s="1953" t="s">
        <v>2935</v>
      </c>
      <c r="S51" s="1883" t="s">
        <v>2936</v>
      </c>
      <c r="T51" s="1953" t="s">
        <v>2937</v>
      </c>
      <c r="U51" s="1953" t="s">
        <v>2951</v>
      </c>
      <c r="V51" s="1883" t="s">
        <v>2952</v>
      </c>
      <c r="W51" s="1953"/>
      <c r="X51" s="1883" t="s">
        <v>2962</v>
      </c>
      <c r="Y51" s="1883" t="s">
        <v>2941</v>
      </c>
    </row>
    <row r="52" spans="1:25" s="96" customFormat="1" x14ac:dyDescent="0.25">
      <c r="A52" s="1908"/>
      <c r="B52" s="449"/>
      <c r="C52" s="2121"/>
      <c r="D52" s="2352"/>
      <c r="E52" s="449"/>
      <c r="F52" s="533"/>
      <c r="G52" s="1953"/>
      <c r="H52" s="2117"/>
      <c r="I52" s="2117"/>
      <c r="J52" s="2117"/>
      <c r="K52" s="2123"/>
      <c r="L52" s="1908"/>
      <c r="M52" s="449"/>
      <c r="N52" s="449"/>
      <c r="O52" s="449"/>
      <c r="P52" s="477"/>
      <c r="Q52" s="449"/>
      <c r="R52" s="2106"/>
      <c r="S52" s="449"/>
      <c r="T52" s="480"/>
      <c r="U52" s="480"/>
      <c r="V52" s="480"/>
      <c r="W52" s="2356"/>
      <c r="X52" s="480"/>
      <c r="Y52" s="480"/>
    </row>
    <row r="53" spans="1:25" s="96" customFormat="1" x14ac:dyDescent="0.25">
      <c r="A53" s="1908"/>
      <c r="B53" s="449"/>
      <c r="C53" s="2121"/>
      <c r="D53" s="2352"/>
      <c r="E53" s="449"/>
      <c r="F53" s="533"/>
      <c r="G53" s="1953"/>
      <c r="H53" s="2117"/>
      <c r="I53" s="2117"/>
      <c r="J53" s="1980"/>
      <c r="K53" s="764"/>
      <c r="L53" s="1883"/>
      <c r="M53" s="449"/>
      <c r="N53" s="449"/>
      <c r="O53" s="449"/>
      <c r="P53" s="477"/>
      <c r="Q53" s="449"/>
      <c r="R53" s="479"/>
      <c r="S53" s="449"/>
      <c r="T53" s="480"/>
      <c r="U53" s="449"/>
      <c r="V53" s="449"/>
      <c r="W53" s="2352"/>
      <c r="X53" s="449"/>
      <c r="Y53" s="449"/>
    </row>
    <row r="54" spans="1:25" s="95" customFormat="1" ht="45" x14ac:dyDescent="0.25">
      <c r="A54" s="2145" t="s">
        <v>2963</v>
      </c>
      <c r="B54" s="2146"/>
      <c r="C54" s="2358" t="s">
        <v>201</v>
      </c>
      <c r="D54" s="2359"/>
      <c r="E54" s="2146"/>
      <c r="F54" s="2360">
        <v>10000000</v>
      </c>
      <c r="G54" s="2361" t="s">
        <v>1382</v>
      </c>
      <c r="H54" s="2362" t="s">
        <v>285</v>
      </c>
      <c r="I54" s="2117" t="s">
        <v>2950</v>
      </c>
      <c r="J54" s="2123" t="s">
        <v>2928</v>
      </c>
      <c r="K54" s="2123" t="s">
        <v>2929</v>
      </c>
      <c r="L54" s="1883" t="s">
        <v>2930</v>
      </c>
      <c r="M54" s="1883" t="s">
        <v>2931</v>
      </c>
      <c r="N54" s="1953" t="s">
        <v>2932</v>
      </c>
      <c r="O54" s="1883" t="s">
        <v>2933</v>
      </c>
      <c r="P54" s="485"/>
      <c r="Q54" s="387" t="s">
        <v>179</v>
      </c>
      <c r="R54" s="1953" t="s">
        <v>2935</v>
      </c>
      <c r="S54" s="1883" t="s">
        <v>2936</v>
      </c>
      <c r="T54" s="1953" t="s">
        <v>2937</v>
      </c>
      <c r="U54" s="1953" t="s">
        <v>2951</v>
      </c>
      <c r="V54" s="1883" t="s">
        <v>2952</v>
      </c>
      <c r="W54" s="1953"/>
      <c r="X54" s="1953" t="s">
        <v>2940</v>
      </c>
      <c r="Y54" s="1883" t="s">
        <v>2941</v>
      </c>
    </row>
    <row r="55" spans="1:25" s="96" customFormat="1" x14ac:dyDescent="0.25">
      <c r="A55" s="1908"/>
      <c r="B55" s="449"/>
      <c r="C55" s="2121"/>
      <c r="D55" s="2352"/>
      <c r="E55" s="449"/>
      <c r="F55" s="533"/>
      <c r="G55" s="1953"/>
      <c r="H55" s="2117"/>
      <c r="I55" s="2117"/>
      <c r="J55" s="2117"/>
      <c r="K55" s="2123"/>
      <c r="L55" s="1908"/>
      <c r="M55" s="449"/>
      <c r="N55" s="449"/>
      <c r="O55" s="449"/>
      <c r="P55" s="477"/>
      <c r="Q55" s="449"/>
      <c r="R55" s="2106"/>
      <c r="S55" s="449"/>
      <c r="T55" s="480"/>
      <c r="U55" s="480"/>
      <c r="V55" s="480"/>
      <c r="W55" s="2356"/>
      <c r="X55" s="480"/>
      <c r="Y55" s="480"/>
    </row>
    <row r="56" spans="1:25" s="96" customFormat="1" x14ac:dyDescent="0.25">
      <c r="A56" s="1908"/>
      <c r="B56" s="449"/>
      <c r="C56" s="2121"/>
      <c r="D56" s="2352"/>
      <c r="E56" s="449"/>
      <c r="F56" s="533"/>
      <c r="G56" s="1953"/>
      <c r="H56" s="2117"/>
      <c r="I56" s="2117"/>
      <c r="J56" s="1980"/>
      <c r="K56" s="764"/>
      <c r="L56" s="1883"/>
      <c r="M56" s="449"/>
      <c r="N56" s="449"/>
      <c r="O56" s="449"/>
      <c r="P56" s="477"/>
      <c r="Q56" s="449"/>
      <c r="R56" s="479"/>
      <c r="S56" s="449"/>
      <c r="T56" s="480"/>
      <c r="U56" s="449"/>
      <c r="V56" s="449"/>
      <c r="W56" s="2352"/>
      <c r="X56" s="449"/>
      <c r="Y56" s="449"/>
    </row>
    <row r="57" spans="1:25" s="96" customFormat="1" ht="45" x14ac:dyDescent="0.25">
      <c r="A57" s="2145" t="s">
        <v>2964</v>
      </c>
      <c r="B57" s="449"/>
      <c r="C57" s="2121" t="s">
        <v>203</v>
      </c>
      <c r="D57" s="2352"/>
      <c r="E57" s="2117" t="s">
        <v>7</v>
      </c>
      <c r="F57" s="533">
        <v>20000000</v>
      </c>
      <c r="G57" s="1953" t="s">
        <v>1382</v>
      </c>
      <c r="H57" s="2117" t="s">
        <v>285</v>
      </c>
      <c r="I57" s="2117" t="s">
        <v>2950</v>
      </c>
      <c r="J57" s="2123" t="s">
        <v>2928</v>
      </c>
      <c r="K57" s="2123" t="s">
        <v>2929</v>
      </c>
      <c r="L57" s="1883" t="s">
        <v>2930</v>
      </c>
      <c r="M57" s="1883" t="s">
        <v>2931</v>
      </c>
      <c r="N57" s="1953" t="s">
        <v>2932</v>
      </c>
      <c r="O57" s="1883" t="s">
        <v>2933</v>
      </c>
      <c r="P57" s="485"/>
      <c r="Q57" s="387" t="s">
        <v>179</v>
      </c>
      <c r="R57" s="1953" t="s">
        <v>2935</v>
      </c>
      <c r="S57" s="1883" t="s">
        <v>2936</v>
      </c>
      <c r="T57" s="1953" t="s">
        <v>2937</v>
      </c>
      <c r="U57" s="1953" t="s">
        <v>2951</v>
      </c>
      <c r="V57" s="1883" t="s">
        <v>2952</v>
      </c>
      <c r="W57" s="1953"/>
      <c r="X57" s="1953" t="s">
        <v>2940</v>
      </c>
      <c r="Y57" s="1883" t="s">
        <v>2941</v>
      </c>
    </row>
    <row r="58" spans="1:25" s="96" customFormat="1" x14ac:dyDescent="0.25">
      <c r="A58" s="1908"/>
      <c r="B58" s="449"/>
      <c r="C58" s="2121"/>
      <c r="D58" s="2352"/>
      <c r="E58" s="449"/>
      <c r="F58" s="533"/>
      <c r="G58" s="1953"/>
      <c r="H58" s="2117"/>
      <c r="I58" s="2117"/>
      <c r="J58" s="2117"/>
      <c r="K58" s="2123"/>
      <c r="L58" s="1908"/>
      <c r="M58" s="449"/>
      <c r="N58" s="449"/>
      <c r="O58" s="449"/>
      <c r="P58" s="477"/>
      <c r="Q58" s="449"/>
      <c r="R58" s="2106"/>
      <c r="S58" s="449"/>
      <c r="T58" s="480"/>
      <c r="U58" s="480"/>
      <c r="V58" s="480"/>
      <c r="W58" s="2356"/>
      <c r="X58" s="480"/>
      <c r="Y58" s="480"/>
    </row>
    <row r="59" spans="1:25" s="96" customFormat="1" x14ac:dyDescent="0.25">
      <c r="A59" s="1908"/>
      <c r="B59" s="449"/>
      <c r="C59" s="2121"/>
      <c r="D59" s="2352"/>
      <c r="E59" s="449"/>
      <c r="F59" s="533"/>
      <c r="G59" s="1953"/>
      <c r="H59" s="2117"/>
      <c r="I59" s="2117"/>
      <c r="J59" s="1980"/>
      <c r="K59" s="764"/>
      <c r="L59" s="1883"/>
      <c r="M59" s="449"/>
      <c r="N59" s="449"/>
      <c r="O59" s="449"/>
      <c r="P59" s="477"/>
      <c r="Q59" s="449"/>
      <c r="R59" s="479"/>
      <c r="S59" s="449"/>
      <c r="T59" s="480"/>
      <c r="U59" s="449"/>
      <c r="V59" s="449"/>
      <c r="W59" s="2352"/>
      <c r="X59" s="449"/>
      <c r="Y59" s="449"/>
    </row>
    <row r="60" spans="1:25" s="96" customFormat="1" ht="45" x14ac:dyDescent="0.25">
      <c r="A60" s="2145" t="s">
        <v>2965</v>
      </c>
      <c r="B60" s="449"/>
      <c r="C60" s="2121" t="s">
        <v>754</v>
      </c>
      <c r="D60" s="2352"/>
      <c r="E60" s="2117" t="s">
        <v>7</v>
      </c>
      <c r="F60" s="533">
        <v>10000000</v>
      </c>
      <c r="G60" s="1953" t="s">
        <v>1382</v>
      </c>
      <c r="H60" s="2117" t="s">
        <v>285</v>
      </c>
      <c r="I60" s="2117" t="s">
        <v>2950</v>
      </c>
      <c r="J60" s="2123" t="s">
        <v>2928</v>
      </c>
      <c r="K60" s="2123" t="s">
        <v>2929</v>
      </c>
      <c r="L60" s="1883" t="s">
        <v>2930</v>
      </c>
      <c r="M60" s="1883" t="s">
        <v>2931</v>
      </c>
      <c r="N60" s="1953" t="s">
        <v>2932</v>
      </c>
      <c r="O60" s="1883" t="s">
        <v>2933</v>
      </c>
      <c r="P60" s="485"/>
      <c r="Q60" s="387" t="s">
        <v>179</v>
      </c>
      <c r="R60" s="1953" t="s">
        <v>2935</v>
      </c>
      <c r="S60" s="1883" t="s">
        <v>2936</v>
      </c>
      <c r="T60" s="1953" t="s">
        <v>2937</v>
      </c>
      <c r="U60" s="1953" t="s">
        <v>2951</v>
      </c>
      <c r="V60" s="1883" t="s">
        <v>2952</v>
      </c>
      <c r="W60" s="1953"/>
      <c r="X60" s="1953" t="s">
        <v>2940</v>
      </c>
      <c r="Y60" s="1883" t="s">
        <v>2941</v>
      </c>
    </row>
    <row r="61" spans="1:25" s="96" customFormat="1" x14ac:dyDescent="0.25">
      <c r="A61" s="1908"/>
      <c r="B61" s="449"/>
      <c r="C61" s="2121"/>
      <c r="D61" s="2352"/>
      <c r="E61" s="449"/>
      <c r="F61" s="533"/>
      <c r="G61" s="1953"/>
      <c r="H61" s="2117"/>
      <c r="I61" s="2117"/>
      <c r="J61" s="2117"/>
      <c r="K61" s="2123"/>
      <c r="L61" s="1908"/>
      <c r="M61" s="449"/>
      <c r="N61" s="449"/>
      <c r="O61" s="449"/>
      <c r="P61" s="477"/>
      <c r="Q61" s="449"/>
      <c r="R61" s="2106"/>
      <c r="S61" s="449"/>
      <c r="T61" s="480"/>
      <c r="U61" s="480"/>
      <c r="V61" s="480"/>
      <c r="W61" s="2356"/>
      <c r="X61" s="480"/>
      <c r="Y61" s="480"/>
    </row>
    <row r="62" spans="1:25" s="96" customFormat="1" x14ac:dyDescent="0.25">
      <c r="A62" s="1908"/>
      <c r="B62" s="449"/>
      <c r="C62" s="2121"/>
      <c r="D62" s="2352"/>
      <c r="E62" s="449"/>
      <c r="F62" s="533"/>
      <c r="G62" s="1953"/>
      <c r="H62" s="2117"/>
      <c r="I62" s="2117"/>
      <c r="J62" s="1980"/>
      <c r="K62" s="764"/>
      <c r="L62" s="1883"/>
      <c r="M62" s="449"/>
      <c r="N62" s="449"/>
      <c r="O62" s="449"/>
      <c r="P62" s="477"/>
      <c r="Q62" s="449"/>
      <c r="R62" s="479"/>
      <c r="S62" s="449"/>
      <c r="T62" s="480"/>
      <c r="U62" s="449"/>
      <c r="V62" s="449"/>
      <c r="W62" s="2352"/>
      <c r="X62" s="449"/>
      <c r="Y62" s="449"/>
    </row>
    <row r="63" spans="1:25" s="96" customFormat="1" ht="60" x14ac:dyDescent="0.25">
      <c r="A63" s="2145" t="s">
        <v>2966</v>
      </c>
      <c r="B63" s="449"/>
      <c r="C63" s="2121" t="s">
        <v>756</v>
      </c>
      <c r="D63" s="2352"/>
      <c r="E63" s="2117" t="s">
        <v>7</v>
      </c>
      <c r="F63" s="533">
        <v>120000000</v>
      </c>
      <c r="G63" s="1953" t="s">
        <v>1382</v>
      </c>
      <c r="H63" s="387" t="s">
        <v>285</v>
      </c>
      <c r="I63" s="2117" t="s">
        <v>2950</v>
      </c>
      <c r="J63" s="2123" t="s">
        <v>2928</v>
      </c>
      <c r="K63" s="2123" t="s">
        <v>2929</v>
      </c>
      <c r="L63" s="1883" t="s">
        <v>2930</v>
      </c>
      <c r="M63" s="1883" t="s">
        <v>2931</v>
      </c>
      <c r="N63" s="1953" t="s">
        <v>2932</v>
      </c>
      <c r="O63" s="1883" t="s">
        <v>2933</v>
      </c>
      <c r="P63" s="485"/>
      <c r="Q63" s="387" t="s">
        <v>179</v>
      </c>
      <c r="R63" s="1953" t="s">
        <v>2935</v>
      </c>
      <c r="S63" s="1883" t="s">
        <v>2936</v>
      </c>
      <c r="T63" s="1953" t="s">
        <v>2937</v>
      </c>
      <c r="U63" s="1953" t="s">
        <v>2951</v>
      </c>
      <c r="V63" s="1883" t="s">
        <v>2952</v>
      </c>
      <c r="W63" s="1953"/>
      <c r="X63" s="1953" t="s">
        <v>2940</v>
      </c>
      <c r="Y63" s="1883" t="s">
        <v>2941</v>
      </c>
    </row>
    <row r="64" spans="1:25" s="96" customFormat="1" x14ac:dyDescent="0.25">
      <c r="A64" s="1908"/>
      <c r="B64" s="449"/>
      <c r="C64" s="2121"/>
      <c r="D64" s="2352"/>
      <c r="E64" s="449"/>
      <c r="F64" s="533"/>
      <c r="G64" s="1953"/>
      <c r="H64" s="2117"/>
      <c r="I64" s="2117"/>
      <c r="J64" s="2117"/>
      <c r="K64" s="2123"/>
      <c r="L64" s="1908"/>
      <c r="M64" s="449"/>
      <c r="N64" s="449"/>
      <c r="O64" s="449"/>
      <c r="P64" s="477"/>
      <c r="Q64" s="449"/>
      <c r="R64" s="2106"/>
      <c r="S64" s="449"/>
      <c r="T64" s="480"/>
      <c r="U64" s="480"/>
      <c r="V64" s="480"/>
      <c r="W64" s="2356"/>
      <c r="X64" s="480"/>
      <c r="Y64" s="480"/>
    </row>
    <row r="65" spans="1:25" s="96" customFormat="1" x14ac:dyDescent="0.25">
      <c r="A65" s="1908"/>
      <c r="B65" s="449"/>
      <c r="C65" s="2121"/>
      <c r="D65" s="2352"/>
      <c r="E65" s="449"/>
      <c r="F65" s="533"/>
      <c r="G65" s="1953"/>
      <c r="H65" s="2117"/>
      <c r="I65" s="2117"/>
      <c r="J65" s="1980"/>
      <c r="K65" s="764"/>
      <c r="L65" s="1883"/>
      <c r="M65" s="449"/>
      <c r="N65" s="449"/>
      <c r="O65" s="449"/>
      <c r="P65" s="477"/>
      <c r="Q65" s="449"/>
      <c r="R65" s="479"/>
      <c r="S65" s="449"/>
      <c r="T65" s="480"/>
      <c r="U65" s="449"/>
      <c r="V65" s="449"/>
      <c r="W65" s="2352"/>
      <c r="X65" s="449"/>
      <c r="Y65" s="449"/>
    </row>
    <row r="66" spans="1:25" s="96" customFormat="1" ht="60" x14ac:dyDescent="0.25">
      <c r="A66" s="2145" t="s">
        <v>2967</v>
      </c>
      <c r="B66" s="449"/>
      <c r="C66" s="2121" t="s">
        <v>696</v>
      </c>
      <c r="D66" s="2352"/>
      <c r="E66" s="2117" t="s">
        <v>7</v>
      </c>
      <c r="F66" s="533">
        <v>120000000</v>
      </c>
      <c r="G66" s="1953" t="s">
        <v>1382</v>
      </c>
      <c r="H66" s="387" t="s">
        <v>285</v>
      </c>
      <c r="I66" s="2117" t="s">
        <v>2950</v>
      </c>
      <c r="J66" s="2123" t="s">
        <v>2928</v>
      </c>
      <c r="K66" s="2123" t="s">
        <v>2929</v>
      </c>
      <c r="L66" s="1883" t="s">
        <v>2930</v>
      </c>
      <c r="M66" s="1883" t="s">
        <v>2931</v>
      </c>
      <c r="N66" s="1953" t="s">
        <v>2932</v>
      </c>
      <c r="O66" s="1883" t="s">
        <v>2933</v>
      </c>
      <c r="P66" s="485"/>
      <c r="Q66" s="387" t="s">
        <v>179</v>
      </c>
      <c r="R66" s="1953" t="s">
        <v>2935</v>
      </c>
      <c r="S66" s="1883" t="s">
        <v>2936</v>
      </c>
      <c r="T66" s="1953" t="s">
        <v>2937</v>
      </c>
      <c r="U66" s="1953" t="s">
        <v>2951</v>
      </c>
      <c r="V66" s="1883" t="s">
        <v>2952</v>
      </c>
      <c r="W66" s="1953"/>
      <c r="X66" s="1953" t="s">
        <v>2940</v>
      </c>
      <c r="Y66" s="1883" t="s">
        <v>2941</v>
      </c>
    </row>
    <row r="67" spans="1:25" s="96" customFormat="1" x14ac:dyDescent="0.25">
      <c r="A67" s="1908"/>
      <c r="B67" s="449"/>
      <c r="C67" s="2121"/>
      <c r="D67" s="2352"/>
      <c r="E67" s="449"/>
      <c r="F67" s="533"/>
      <c r="G67" s="1953"/>
      <c r="H67" s="2117"/>
      <c r="I67" s="2117"/>
      <c r="J67" s="2117"/>
      <c r="K67" s="2123"/>
      <c r="L67" s="1908"/>
      <c r="M67" s="449"/>
      <c r="N67" s="449"/>
      <c r="O67" s="449"/>
      <c r="P67" s="477"/>
      <c r="Q67" s="449"/>
      <c r="R67" s="2106"/>
      <c r="S67" s="449"/>
      <c r="T67" s="480"/>
      <c r="U67" s="480"/>
      <c r="V67" s="480"/>
      <c r="W67" s="2356"/>
      <c r="X67" s="480"/>
      <c r="Y67" s="480"/>
    </row>
    <row r="68" spans="1:25" s="96" customFormat="1" x14ac:dyDescent="0.25">
      <c r="A68" s="1908"/>
      <c r="B68" s="449"/>
      <c r="C68" s="2121"/>
      <c r="D68" s="2352"/>
      <c r="E68" s="449"/>
      <c r="F68" s="533"/>
      <c r="G68" s="1953"/>
      <c r="H68" s="2117"/>
      <c r="I68" s="2117"/>
      <c r="J68" s="1980"/>
      <c r="K68" s="764"/>
      <c r="L68" s="1883"/>
      <c r="M68" s="449"/>
      <c r="N68" s="449"/>
      <c r="O68" s="449"/>
      <c r="P68" s="477"/>
      <c r="Q68" s="449"/>
      <c r="R68" s="479"/>
      <c r="S68" s="449"/>
      <c r="T68" s="480"/>
      <c r="U68" s="449"/>
      <c r="V68" s="449"/>
      <c r="W68" s="2352"/>
      <c r="X68" s="449"/>
      <c r="Y68" s="449"/>
    </row>
    <row r="69" spans="1:25" s="96" customFormat="1" ht="45" x14ac:dyDescent="0.25">
      <c r="A69" s="1908" t="s">
        <v>2968</v>
      </c>
      <c r="B69" s="449"/>
      <c r="C69" s="2121" t="s">
        <v>709</v>
      </c>
      <c r="D69" s="2352"/>
      <c r="E69" s="2117" t="s">
        <v>7</v>
      </c>
      <c r="F69" s="533">
        <v>56000000</v>
      </c>
      <c r="G69" s="1953" t="s">
        <v>1382</v>
      </c>
      <c r="H69" s="2117" t="s">
        <v>124</v>
      </c>
      <c r="I69" s="2117" t="s">
        <v>2950</v>
      </c>
      <c r="J69" s="2123" t="s">
        <v>2928</v>
      </c>
      <c r="K69" s="2123" t="s">
        <v>2929</v>
      </c>
      <c r="L69" s="1883" t="s">
        <v>2930</v>
      </c>
      <c r="M69" s="1883" t="s">
        <v>2931</v>
      </c>
      <c r="N69" s="1953" t="s">
        <v>2932</v>
      </c>
      <c r="O69" s="1883" t="s">
        <v>2933</v>
      </c>
      <c r="P69" s="485"/>
      <c r="Q69" s="387" t="s">
        <v>179</v>
      </c>
      <c r="R69" s="1953" t="s">
        <v>2935</v>
      </c>
      <c r="S69" s="1883" t="s">
        <v>2936</v>
      </c>
      <c r="T69" s="1953" t="s">
        <v>2937</v>
      </c>
      <c r="U69" s="1953" t="s">
        <v>2951</v>
      </c>
      <c r="V69" s="1883" t="s">
        <v>2952</v>
      </c>
      <c r="W69" s="1953"/>
      <c r="X69" s="1953" t="s">
        <v>2940</v>
      </c>
      <c r="Y69" s="1883" t="s">
        <v>2941</v>
      </c>
    </row>
    <row r="70" spans="1:25" s="96" customFormat="1" x14ac:dyDescent="0.25">
      <c r="A70" s="1908"/>
      <c r="B70" s="449"/>
      <c r="C70" s="2121"/>
      <c r="D70" s="2352"/>
      <c r="E70" s="449"/>
      <c r="F70" s="533"/>
      <c r="G70" s="1953"/>
      <c r="H70" s="2117"/>
      <c r="I70" s="2117"/>
      <c r="J70" s="2117"/>
      <c r="K70" s="2123"/>
      <c r="L70" s="1908"/>
      <c r="M70" s="449"/>
      <c r="N70" s="449"/>
      <c r="O70" s="449"/>
      <c r="P70" s="477"/>
      <c r="Q70" s="449"/>
      <c r="R70" s="2106"/>
      <c r="S70" s="449"/>
      <c r="T70" s="480"/>
      <c r="U70" s="480"/>
      <c r="V70" s="480"/>
      <c r="W70" s="2356"/>
      <c r="X70" s="480"/>
      <c r="Y70" s="480"/>
    </row>
    <row r="71" spans="1:25" s="96" customFormat="1" x14ac:dyDescent="0.25">
      <c r="A71" s="1908"/>
      <c r="B71" s="449"/>
      <c r="C71" s="2121"/>
      <c r="D71" s="2352"/>
      <c r="E71" s="449"/>
      <c r="F71" s="533"/>
      <c r="G71" s="1953"/>
      <c r="H71" s="2117"/>
      <c r="I71" s="2117"/>
      <c r="J71" s="1980"/>
      <c r="K71" s="764"/>
      <c r="L71" s="1883"/>
      <c r="M71" s="449"/>
      <c r="N71" s="449"/>
      <c r="O71" s="449"/>
      <c r="P71" s="477"/>
      <c r="Q71" s="449"/>
      <c r="R71" s="479"/>
      <c r="S71" s="449"/>
      <c r="T71" s="480"/>
      <c r="U71" s="449"/>
      <c r="V71" s="449"/>
      <c r="W71" s="2352"/>
      <c r="X71" s="449"/>
      <c r="Y71" s="449"/>
    </row>
    <row r="72" spans="1:25" s="96" customFormat="1" ht="60" x14ac:dyDescent="0.25">
      <c r="A72" s="2145" t="s">
        <v>2969</v>
      </c>
      <c r="B72" s="449"/>
      <c r="C72" s="2121" t="s">
        <v>712</v>
      </c>
      <c r="D72" s="2352"/>
      <c r="E72" s="2117" t="s">
        <v>7</v>
      </c>
      <c r="F72" s="533">
        <v>50000000</v>
      </c>
      <c r="G72" s="1953" t="s">
        <v>1382</v>
      </c>
      <c r="H72" s="2117" t="s">
        <v>285</v>
      </c>
      <c r="I72" s="2117" t="s">
        <v>2950</v>
      </c>
      <c r="J72" s="2123" t="s">
        <v>2928</v>
      </c>
      <c r="K72" s="2123" t="s">
        <v>2929</v>
      </c>
      <c r="L72" s="1883" t="s">
        <v>2930</v>
      </c>
      <c r="M72" s="1883" t="s">
        <v>2931</v>
      </c>
      <c r="N72" s="1953" t="s">
        <v>2932</v>
      </c>
      <c r="O72" s="1883" t="s">
        <v>2933</v>
      </c>
      <c r="P72" s="485"/>
      <c r="Q72" s="387" t="s">
        <v>179</v>
      </c>
      <c r="R72" s="1953" t="s">
        <v>2935</v>
      </c>
      <c r="S72" s="1883" t="s">
        <v>2936</v>
      </c>
      <c r="T72" s="1953" t="s">
        <v>2937</v>
      </c>
      <c r="U72" s="1953" t="s">
        <v>2951</v>
      </c>
      <c r="V72" s="1883" t="s">
        <v>2952</v>
      </c>
      <c r="W72" s="1953"/>
      <c r="X72" s="1953" t="s">
        <v>2940</v>
      </c>
      <c r="Y72" s="1883" t="s">
        <v>2941</v>
      </c>
    </row>
    <row r="73" spans="1:25" s="96" customFormat="1" x14ac:dyDescent="0.25">
      <c r="A73" s="1908"/>
      <c r="B73" s="449"/>
      <c r="C73" s="2121"/>
      <c r="D73" s="2352"/>
      <c r="E73" s="449"/>
      <c r="F73" s="533"/>
      <c r="G73" s="1953"/>
      <c r="H73" s="2117"/>
      <c r="I73" s="2117"/>
      <c r="J73" s="2117"/>
      <c r="K73" s="2123"/>
      <c r="L73" s="1908"/>
      <c r="M73" s="449"/>
      <c r="N73" s="449"/>
      <c r="O73" s="449"/>
      <c r="P73" s="477"/>
      <c r="Q73" s="449"/>
      <c r="R73" s="2106"/>
      <c r="S73" s="449"/>
      <c r="T73" s="480"/>
      <c r="U73" s="480"/>
      <c r="V73" s="480"/>
      <c r="W73" s="2356"/>
      <c r="X73" s="480"/>
      <c r="Y73" s="480"/>
    </row>
    <row r="74" spans="1:25" s="96" customFormat="1" x14ac:dyDescent="0.25">
      <c r="A74" s="1908"/>
      <c r="B74" s="449"/>
      <c r="C74" s="2121"/>
      <c r="D74" s="2352"/>
      <c r="E74" s="449"/>
      <c r="F74" s="533"/>
      <c r="G74" s="1953"/>
      <c r="H74" s="2117"/>
      <c r="I74" s="2117"/>
      <c r="J74" s="1980"/>
      <c r="K74" s="764"/>
      <c r="L74" s="1883"/>
      <c r="M74" s="449"/>
      <c r="N74" s="449"/>
      <c r="O74" s="449"/>
      <c r="P74" s="477"/>
      <c r="Q74" s="449"/>
      <c r="R74" s="479"/>
      <c r="S74" s="449"/>
      <c r="T74" s="480"/>
      <c r="U74" s="449"/>
      <c r="V74" s="449"/>
      <c r="W74" s="2352"/>
      <c r="X74" s="449"/>
      <c r="Y74" s="449"/>
    </row>
    <row r="75" spans="1:25" s="96" customFormat="1" ht="60" x14ac:dyDescent="0.25">
      <c r="A75" s="2145" t="s">
        <v>2970</v>
      </c>
      <c r="B75" s="449"/>
      <c r="C75" s="2121" t="s">
        <v>715</v>
      </c>
      <c r="D75" s="2352"/>
      <c r="E75" s="2117" t="s">
        <v>7</v>
      </c>
      <c r="F75" s="533">
        <v>50000000</v>
      </c>
      <c r="G75" s="1953" t="s">
        <v>1382</v>
      </c>
      <c r="H75" s="2117" t="s">
        <v>285</v>
      </c>
      <c r="I75" s="2117" t="s">
        <v>2950</v>
      </c>
      <c r="J75" s="2123" t="s">
        <v>2928</v>
      </c>
      <c r="K75" s="2123" t="s">
        <v>2929</v>
      </c>
      <c r="L75" s="1883" t="s">
        <v>2930</v>
      </c>
      <c r="M75" s="1883" t="s">
        <v>2931</v>
      </c>
      <c r="N75" s="1953" t="s">
        <v>2932</v>
      </c>
      <c r="O75" s="1883" t="s">
        <v>2933</v>
      </c>
      <c r="P75" s="485"/>
      <c r="Q75" s="387" t="s">
        <v>179</v>
      </c>
      <c r="R75" s="1953" t="s">
        <v>2935</v>
      </c>
      <c r="S75" s="1883" t="s">
        <v>2936</v>
      </c>
      <c r="T75" s="1953" t="s">
        <v>2937</v>
      </c>
      <c r="U75" s="1953" t="s">
        <v>2951</v>
      </c>
      <c r="V75" s="1883" t="s">
        <v>2952</v>
      </c>
      <c r="W75" s="1953"/>
      <c r="X75" s="1953" t="s">
        <v>2940</v>
      </c>
      <c r="Y75" s="1883" t="s">
        <v>2941</v>
      </c>
    </row>
    <row r="76" spans="1:25" s="96" customFormat="1" ht="15.75" thickBot="1" x14ac:dyDescent="0.3">
      <c r="A76" s="1894"/>
      <c r="B76" s="1952"/>
      <c r="C76" s="2363"/>
      <c r="D76" s="2364"/>
      <c r="E76" s="1952"/>
      <c r="F76" s="391"/>
      <c r="G76" s="2357"/>
      <c r="H76" s="2365"/>
      <c r="I76" s="2365"/>
      <c r="J76" s="2365"/>
      <c r="K76" s="1900"/>
      <c r="L76" s="1894"/>
      <c r="M76" s="1952"/>
      <c r="N76" s="1952"/>
      <c r="O76" s="1952"/>
      <c r="P76" s="2320"/>
      <c r="Q76" s="1952"/>
      <c r="R76" s="2366"/>
      <c r="S76" s="1952"/>
      <c r="T76" s="2367"/>
      <c r="U76" s="2367"/>
      <c r="V76" s="2367"/>
      <c r="W76" s="2368"/>
      <c r="X76" s="2367"/>
      <c r="Y76" s="2367"/>
    </row>
    <row r="77" spans="1:25" s="96" customFormat="1" ht="15.75" thickBot="1" x14ac:dyDescent="0.3">
      <c r="A77" s="2369" t="s">
        <v>144</v>
      </c>
      <c r="B77" s="2370"/>
      <c r="C77" s="2371"/>
      <c r="D77" s="2372"/>
      <c r="E77" s="2373"/>
      <c r="F77" s="2374">
        <f>SUM(F34:F76)</f>
        <v>601000000</v>
      </c>
      <c r="G77" s="2375"/>
      <c r="H77" s="2371"/>
      <c r="I77" s="2371"/>
      <c r="J77" s="2371"/>
      <c r="K77" s="2371"/>
      <c r="L77" s="2376"/>
      <c r="M77" s="2371"/>
      <c r="N77" s="2371"/>
      <c r="O77" s="2371"/>
      <c r="P77" s="2319"/>
      <c r="Q77" s="2371"/>
      <c r="R77" s="2373"/>
      <c r="S77" s="2373"/>
      <c r="T77" s="2377"/>
      <c r="U77" s="2371"/>
      <c r="V77" s="2371"/>
      <c r="W77" s="2378"/>
      <c r="X77" s="2371"/>
      <c r="Y77" s="2379"/>
    </row>
    <row r="78" spans="1:25" s="96" customFormat="1" ht="15.75" thickBot="1" x14ac:dyDescent="0.3">
      <c r="A78" s="2380"/>
      <c r="B78" s="2381"/>
      <c r="C78" s="2382"/>
      <c r="D78" s="2382"/>
      <c r="E78" s="2382"/>
      <c r="F78" s="2383"/>
      <c r="G78" s="2384"/>
      <c r="H78" s="2382"/>
      <c r="I78" s="2382"/>
      <c r="J78" s="2382"/>
      <c r="K78" s="2382"/>
      <c r="L78" s="2385"/>
      <c r="M78" s="2382"/>
      <c r="N78" s="2382"/>
      <c r="O78" s="2382"/>
      <c r="P78" s="2383"/>
      <c r="Q78" s="2382"/>
      <c r="R78" s="2386"/>
      <c r="S78" s="2386"/>
      <c r="T78" s="2387"/>
      <c r="U78" s="2382"/>
      <c r="V78" s="2382"/>
      <c r="W78" s="2388"/>
      <c r="X78" s="2382"/>
      <c r="Y78" s="2389"/>
    </row>
  </sheetData>
  <mergeCells count="28">
    <mergeCell ref="A26:E26"/>
    <mergeCell ref="O3:R3"/>
    <mergeCell ref="B8:B10"/>
    <mergeCell ref="A9:A10"/>
    <mergeCell ref="B12:B14"/>
    <mergeCell ref="B16:B18"/>
    <mergeCell ref="A5:A6"/>
    <mergeCell ref="H2:I3"/>
    <mergeCell ref="C3:G3"/>
    <mergeCell ref="K3:L3"/>
    <mergeCell ref="M3:N3"/>
    <mergeCell ref="I27:J28"/>
    <mergeCell ref="C28:H28"/>
    <mergeCell ref="A39:A40"/>
    <mergeCell ref="T28:W28"/>
    <mergeCell ref="A31:A32"/>
    <mergeCell ref="B34:B36"/>
    <mergeCell ref="F34:F36"/>
    <mergeCell ref="A35:A36"/>
    <mergeCell ref="L28:M28"/>
    <mergeCell ref="N28:O28"/>
    <mergeCell ref="P28:S28"/>
    <mergeCell ref="B42:B44"/>
    <mergeCell ref="F42:F44"/>
    <mergeCell ref="B46:B48"/>
    <mergeCell ref="F46:F48"/>
    <mergeCell ref="B38:B39"/>
    <mergeCell ref="F38:F39"/>
  </mergeCells>
  <pageMargins left="0.25" right="0.25" top="0.75" bottom="0.75" header="0.3" footer="0.3"/>
  <pageSetup paperSize="8" scale="60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zoomScale="75" zoomScaleNormal="75" workbookViewId="0">
      <selection activeCell="B53" sqref="B53"/>
    </sheetView>
  </sheetViews>
  <sheetFormatPr defaultRowHeight="15" x14ac:dyDescent="0.2"/>
  <cols>
    <col min="1" max="1" width="57.28515625" style="1889" customWidth="1"/>
    <col min="2" max="2" width="23.42578125" style="1889" customWidth="1"/>
    <col min="3" max="3" width="28.42578125" style="1889" customWidth="1"/>
    <col min="4" max="4" width="24.42578125" style="1889" customWidth="1"/>
    <col min="5" max="5" width="34.42578125" style="1889" customWidth="1"/>
    <col min="6" max="6" width="26.85546875" style="1889" customWidth="1"/>
    <col min="7" max="7" width="18.140625" style="1889" customWidth="1"/>
    <col min="8" max="8" width="29.5703125" style="1889" customWidth="1"/>
    <col min="9" max="9" width="48.85546875" style="1889" customWidth="1"/>
    <col min="10" max="10" width="24" style="1889" customWidth="1"/>
    <col min="11" max="11" width="24.5703125" style="1889" customWidth="1"/>
    <col min="12" max="12" width="23.140625" style="1889" customWidth="1"/>
    <col min="13" max="13" width="35.85546875" style="1889" customWidth="1"/>
    <col min="14" max="14" width="28.42578125" style="1889" customWidth="1"/>
    <col min="15" max="15" width="24.85546875" style="1889" bestFit="1" customWidth="1"/>
    <col min="16" max="16" width="22.7109375" style="1889" customWidth="1"/>
    <col min="17" max="17" width="27.85546875" style="1889" customWidth="1"/>
    <col min="18" max="18" width="24.28515625" style="1889" customWidth="1"/>
    <col min="19" max="19" width="31.7109375" style="1889" customWidth="1"/>
    <col min="20" max="20" width="29.28515625" style="1889" customWidth="1"/>
    <col min="21" max="21" width="20.42578125" style="1889" customWidth="1"/>
    <col min="22" max="22" width="31.5703125" style="1889" customWidth="1"/>
    <col min="23" max="23" width="26.7109375" style="1889" customWidth="1"/>
    <col min="24" max="24" width="27.140625" style="1889" customWidth="1"/>
    <col min="25" max="25" width="13.85546875" style="1889" bestFit="1" customWidth="1"/>
    <col min="26" max="26" width="6" style="1889" bestFit="1" customWidth="1"/>
    <col min="27" max="27" width="14.140625" style="2736" customWidth="1"/>
    <col min="28" max="28" width="11.5703125" style="1889" bestFit="1" customWidth="1"/>
    <col min="29" max="29" width="14.7109375" style="1889" bestFit="1" customWidth="1"/>
    <col min="30" max="30" width="47.140625" style="1889" customWidth="1"/>
    <col min="31" max="31" width="19.7109375" style="1889" customWidth="1"/>
    <col min="32" max="32" width="15.28515625" style="1889" customWidth="1"/>
    <col min="33" max="16384" width="9.140625" style="1889"/>
  </cols>
  <sheetData>
    <row r="1" spans="1:26" ht="18" x14ac:dyDescent="0.2">
      <c r="A1" s="3363" t="s">
        <v>4349</v>
      </c>
      <c r="B1" s="3363"/>
      <c r="C1" s="3363"/>
      <c r="D1" s="3363"/>
      <c r="E1" s="3363"/>
      <c r="F1" s="2390"/>
      <c r="G1" s="2390"/>
      <c r="H1" s="2391"/>
      <c r="I1" s="2390"/>
      <c r="J1" s="2392"/>
    </row>
    <row r="2" spans="1:26" ht="18" x14ac:dyDescent="0.25">
      <c r="A2" s="3362" t="s">
        <v>2971</v>
      </c>
      <c r="B2" s="3362"/>
      <c r="C2" s="3362"/>
      <c r="D2" s="3362"/>
      <c r="E2" s="3362"/>
      <c r="F2" s="2393"/>
      <c r="G2" s="2394"/>
      <c r="H2" s="2395"/>
      <c r="I2" s="2395"/>
    </row>
    <row r="3" spans="1:26" x14ac:dyDescent="0.2">
      <c r="A3" s="2392" t="s">
        <v>508</v>
      </c>
      <c r="B3" s="2390"/>
      <c r="C3" s="2390"/>
      <c r="D3" s="2390"/>
      <c r="E3" s="2395"/>
      <c r="F3" s="2395"/>
      <c r="G3" s="2395"/>
      <c r="H3" s="2396"/>
      <c r="I3" s="2390"/>
      <c r="J3" s="2397" t="s">
        <v>3005</v>
      </c>
      <c r="K3" s="2398" t="s">
        <v>3006</v>
      </c>
      <c r="L3" s="2399"/>
      <c r="M3" s="2400"/>
      <c r="N3" s="2401"/>
      <c r="O3" s="2401"/>
      <c r="P3" s="2402"/>
      <c r="Q3" s="2403"/>
      <c r="R3" s="2402"/>
      <c r="S3" s="2402"/>
    </row>
    <row r="4" spans="1:26" x14ac:dyDescent="0.2">
      <c r="A4" s="2392" t="s">
        <v>6445</v>
      </c>
      <c r="B4" s="2390"/>
      <c r="C4" s="2390"/>
      <c r="D4" s="2390"/>
      <c r="E4" s="2395"/>
      <c r="F4" s="2395"/>
      <c r="G4" s="2395"/>
      <c r="H4" s="2404" t="s">
        <v>2972</v>
      </c>
      <c r="I4" s="2390"/>
      <c r="J4" s="2397" t="s">
        <v>3007</v>
      </c>
      <c r="K4" s="2405" t="s">
        <v>3008</v>
      </c>
      <c r="L4" s="2406" t="s">
        <v>3009</v>
      </c>
      <c r="M4" s="2407"/>
      <c r="N4" s="2408" t="s">
        <v>3010</v>
      </c>
      <c r="O4" s="2409"/>
      <c r="P4" s="2410" t="s">
        <v>3011</v>
      </c>
      <c r="Q4" s="2411"/>
      <c r="R4" s="2412"/>
    </row>
    <row r="5" spans="1:26" x14ac:dyDescent="0.2">
      <c r="A5" s="448"/>
      <c r="B5" s="2413"/>
      <c r="C5" s="2414"/>
      <c r="D5" s="2415" t="s">
        <v>6446</v>
      </c>
      <c r="E5" s="2415"/>
      <c r="F5" s="2415"/>
      <c r="G5" s="2415"/>
      <c r="H5" s="2405" t="s">
        <v>2973</v>
      </c>
      <c r="I5" s="2416"/>
      <c r="J5" s="2417" t="s">
        <v>3012</v>
      </c>
      <c r="K5" s="2397" t="s">
        <v>3013</v>
      </c>
      <c r="L5" s="2418"/>
      <c r="M5" s="2419"/>
      <c r="N5" s="2420"/>
      <c r="O5" s="2419"/>
      <c r="P5" s="2421"/>
      <c r="Q5" s="2422"/>
      <c r="R5" s="2419"/>
      <c r="T5" s="2423"/>
      <c r="U5" s="2423"/>
      <c r="V5" s="2424" t="s">
        <v>3038</v>
      </c>
      <c r="W5" s="2425"/>
      <c r="X5" s="2426"/>
      <c r="Y5" s="2423"/>
      <c r="Z5" s="2423"/>
    </row>
    <row r="6" spans="1:26" x14ac:dyDescent="0.2">
      <c r="A6" s="2427" t="s">
        <v>479</v>
      </c>
      <c r="B6" s="2428" t="s">
        <v>2974</v>
      </c>
      <c r="C6" s="2404" t="s">
        <v>154</v>
      </c>
      <c r="D6" s="2405" t="s">
        <v>2975</v>
      </c>
      <c r="E6" s="2405" t="s">
        <v>2976</v>
      </c>
      <c r="F6" s="2405" t="s">
        <v>157</v>
      </c>
      <c r="G6" s="2429" t="s">
        <v>2977</v>
      </c>
      <c r="H6" s="2405" t="s">
        <v>2979</v>
      </c>
      <c r="I6" s="2397" t="s">
        <v>479</v>
      </c>
      <c r="J6" s="2397" t="s">
        <v>3014</v>
      </c>
      <c r="K6" s="2405" t="s">
        <v>3015</v>
      </c>
      <c r="L6" s="2405" t="s">
        <v>3016</v>
      </c>
      <c r="M6" s="2430" t="s">
        <v>3017</v>
      </c>
      <c r="N6" s="2405" t="s">
        <v>2985</v>
      </c>
      <c r="O6" s="2405" t="s">
        <v>3014</v>
      </c>
      <c r="P6" s="2405" t="s">
        <v>3018</v>
      </c>
      <c r="Q6" s="2404" t="s">
        <v>104</v>
      </c>
      <c r="R6" s="2404" t="s">
        <v>3019</v>
      </c>
      <c r="S6" s="2431" t="s">
        <v>479</v>
      </c>
      <c r="T6" s="2431" t="s">
        <v>3019</v>
      </c>
      <c r="U6" s="2431" t="s">
        <v>3039</v>
      </c>
      <c r="V6" s="2432" t="s">
        <v>168</v>
      </c>
      <c r="W6" s="2431" t="s">
        <v>3040</v>
      </c>
      <c r="X6" s="2433" t="s">
        <v>112</v>
      </c>
      <c r="Y6" s="2431" t="s">
        <v>113</v>
      </c>
    </row>
    <row r="7" spans="1:26" x14ac:dyDescent="0.2">
      <c r="A7" s="2431"/>
      <c r="B7" s="2405" t="s">
        <v>2980</v>
      </c>
      <c r="C7" s="2430"/>
      <c r="D7" s="2397" t="s">
        <v>2981</v>
      </c>
      <c r="E7" s="2397" t="s">
        <v>2982</v>
      </c>
      <c r="F7" s="2397"/>
      <c r="G7" s="2429" t="s">
        <v>2983</v>
      </c>
      <c r="H7" s="2397" t="s">
        <v>2985</v>
      </c>
      <c r="I7" s="2397"/>
      <c r="J7" s="2397" t="s">
        <v>2977</v>
      </c>
      <c r="K7" s="2397" t="s">
        <v>3020</v>
      </c>
      <c r="L7" s="2397" t="s">
        <v>3019</v>
      </c>
      <c r="M7" s="2397" t="s">
        <v>3021</v>
      </c>
      <c r="N7" s="2397" t="s">
        <v>3022</v>
      </c>
      <c r="O7" s="2397" t="s">
        <v>3023</v>
      </c>
      <c r="P7" s="2397" t="s">
        <v>3024</v>
      </c>
      <c r="Q7" s="2434"/>
      <c r="R7" s="2404" t="s">
        <v>3025</v>
      </c>
      <c r="S7" s="2435"/>
      <c r="T7" s="2435" t="s">
        <v>3025</v>
      </c>
      <c r="U7" s="2435" t="s">
        <v>3041</v>
      </c>
      <c r="V7" s="2436"/>
      <c r="W7" s="2435" t="s">
        <v>3042</v>
      </c>
      <c r="X7" s="2436"/>
      <c r="Y7" s="2435"/>
    </row>
    <row r="8" spans="1:26" x14ac:dyDescent="0.2">
      <c r="A8" s="2437"/>
      <c r="B8" s="2434"/>
      <c r="C8" s="2438"/>
      <c r="D8" s="2434"/>
      <c r="E8" s="2434"/>
      <c r="F8" s="2434"/>
      <c r="G8" s="2438"/>
      <c r="H8" s="2404" t="s">
        <v>2986</v>
      </c>
      <c r="I8" s="2439"/>
      <c r="J8" s="2401"/>
      <c r="K8" s="2417" t="s">
        <v>3026</v>
      </c>
      <c r="L8" s="2439"/>
      <c r="M8" s="2439"/>
      <c r="N8" s="2439"/>
      <c r="O8" s="2439" t="s">
        <v>3027</v>
      </c>
      <c r="P8" s="2417" t="s">
        <v>3025</v>
      </c>
      <c r="Q8" s="2434"/>
      <c r="R8" s="2404" t="s">
        <v>3028</v>
      </c>
      <c r="S8" s="2440"/>
      <c r="T8" s="2440" t="s">
        <v>3043</v>
      </c>
      <c r="U8" s="2440" t="s">
        <v>3044</v>
      </c>
      <c r="V8" s="2441"/>
      <c r="W8" s="2440" t="s">
        <v>3045</v>
      </c>
      <c r="X8" s="2441"/>
      <c r="Y8" s="2440"/>
    </row>
    <row r="9" spans="1:26" x14ac:dyDescent="0.2">
      <c r="A9" s="2442" t="s">
        <v>2987</v>
      </c>
      <c r="B9" s="2443"/>
      <c r="C9" s="2419"/>
      <c r="D9" s="2443"/>
      <c r="E9" s="2443"/>
      <c r="F9" s="2443" t="s">
        <v>170</v>
      </c>
      <c r="G9" s="2402"/>
      <c r="H9" s="2434"/>
      <c r="I9" s="2405" t="s">
        <v>1669</v>
      </c>
      <c r="J9" s="2444" t="s">
        <v>3029</v>
      </c>
      <c r="K9" s="2404" t="s">
        <v>2217</v>
      </c>
      <c r="L9" s="2404" t="s">
        <v>3030</v>
      </c>
      <c r="M9" s="2404" t="s">
        <v>2218</v>
      </c>
      <c r="N9" s="2404" t="s">
        <v>2217</v>
      </c>
      <c r="O9" s="2404" t="s">
        <v>3029</v>
      </c>
      <c r="P9" s="2404"/>
      <c r="Q9" s="2404" t="s">
        <v>2217</v>
      </c>
      <c r="R9" s="2404" t="s">
        <v>3029</v>
      </c>
      <c r="S9" s="2431" t="s">
        <v>1669</v>
      </c>
      <c r="T9" s="2427" t="s">
        <v>2217</v>
      </c>
      <c r="U9" s="2427" t="s">
        <v>3046</v>
      </c>
      <c r="V9" s="2445" t="s">
        <v>174</v>
      </c>
      <c r="W9" s="2427" t="s">
        <v>2217</v>
      </c>
      <c r="X9" s="2446"/>
      <c r="Y9" s="2437"/>
    </row>
    <row r="10" spans="1:26" x14ac:dyDescent="0.2">
      <c r="A10" s="2437"/>
      <c r="B10" s="2434"/>
      <c r="C10" s="2438"/>
      <c r="D10" s="2434"/>
      <c r="E10" s="2434"/>
      <c r="F10" s="2434" t="s">
        <v>175</v>
      </c>
      <c r="G10" s="2447"/>
      <c r="H10" s="2434"/>
      <c r="I10" s="2417"/>
      <c r="J10" s="2444"/>
      <c r="K10" s="2404"/>
      <c r="L10" s="2404"/>
      <c r="M10" s="2404"/>
      <c r="N10" s="2404"/>
      <c r="O10" s="2404"/>
      <c r="P10" s="2404"/>
      <c r="Q10" s="2404"/>
      <c r="R10" s="2404"/>
      <c r="S10" s="2448"/>
      <c r="T10" s="2437"/>
      <c r="U10" s="2437"/>
      <c r="V10" s="2446"/>
      <c r="W10" s="2437"/>
      <c r="X10" s="2446"/>
      <c r="Y10" s="2437"/>
    </row>
    <row r="11" spans="1:26" x14ac:dyDescent="0.2">
      <c r="A11" s="2449" t="s">
        <v>121</v>
      </c>
      <c r="B11" s="2450"/>
      <c r="C11" s="2451"/>
      <c r="D11" s="2452">
        <v>250000000</v>
      </c>
      <c r="E11" s="2450"/>
      <c r="F11" s="2450" t="s">
        <v>2988</v>
      </c>
      <c r="G11" s="2451"/>
      <c r="H11" s="2024"/>
      <c r="I11" s="2453" t="s">
        <v>121</v>
      </c>
      <c r="J11" s="2454"/>
      <c r="K11" s="2434"/>
      <c r="L11" s="2434"/>
      <c r="M11" s="2434"/>
      <c r="N11" s="2434"/>
      <c r="O11" s="2434"/>
      <c r="P11" s="2434"/>
      <c r="Q11" s="2434"/>
      <c r="R11" s="2434"/>
      <c r="S11" s="2449" t="s">
        <v>121</v>
      </c>
      <c r="T11" s="2437"/>
      <c r="U11" s="2437"/>
      <c r="V11" s="2446"/>
      <c r="W11" s="2437"/>
      <c r="X11" s="2446"/>
      <c r="Y11" s="2437"/>
    </row>
    <row r="12" spans="1:26" x14ac:dyDescent="0.2">
      <c r="A12" s="2455" t="s">
        <v>2989</v>
      </c>
      <c r="B12" s="2456" t="s">
        <v>2990</v>
      </c>
      <c r="C12" s="2457" t="s">
        <v>573</v>
      </c>
      <c r="D12" s="2458"/>
      <c r="E12" s="2459" t="s">
        <v>1489</v>
      </c>
      <c r="F12" s="2460">
        <v>40726</v>
      </c>
      <c r="G12" s="2404" t="s">
        <v>285</v>
      </c>
      <c r="H12" s="2397" t="s">
        <v>2991</v>
      </c>
      <c r="I12" s="2455" t="s">
        <v>2989</v>
      </c>
      <c r="J12" s="2397" t="s">
        <v>2991</v>
      </c>
      <c r="K12" s="2404" t="s">
        <v>3031</v>
      </c>
      <c r="L12" s="2460" t="s">
        <v>3032</v>
      </c>
      <c r="M12" s="2460" t="s">
        <v>3033</v>
      </c>
      <c r="N12" s="2404" t="s">
        <v>3034</v>
      </c>
      <c r="O12" s="2404" t="s">
        <v>3035</v>
      </c>
      <c r="P12" s="2434"/>
      <c r="Q12" s="2404" t="s">
        <v>179</v>
      </c>
      <c r="R12" s="2460" t="s">
        <v>3036</v>
      </c>
      <c r="S12" s="2455" t="s">
        <v>2989</v>
      </c>
      <c r="T12" s="2461">
        <v>40547</v>
      </c>
      <c r="U12" s="2427" t="s">
        <v>179</v>
      </c>
      <c r="V12" s="2462" t="s">
        <v>3047</v>
      </c>
      <c r="W12" s="2461" t="s">
        <v>694</v>
      </c>
      <c r="X12" s="2445" t="s">
        <v>3048</v>
      </c>
      <c r="Y12" s="2427" t="s">
        <v>3049</v>
      </c>
    </row>
    <row r="13" spans="1:26" x14ac:dyDescent="0.2">
      <c r="A13" s="2448"/>
      <c r="B13" s="2456"/>
      <c r="C13" s="2457"/>
      <c r="D13" s="2458"/>
      <c r="E13" s="2459"/>
      <c r="F13" s="2460"/>
      <c r="G13" s="2404"/>
      <c r="H13" s="2434"/>
      <c r="I13" s="2439"/>
      <c r="J13" s="2434"/>
      <c r="K13" s="2404" t="s">
        <v>3037</v>
      </c>
      <c r="L13" s="2404"/>
      <c r="M13" s="2404"/>
      <c r="N13" s="2404"/>
      <c r="O13" s="2404"/>
      <c r="P13" s="2438"/>
      <c r="Q13" s="2404" t="s">
        <v>179</v>
      </c>
      <c r="R13" s="2404"/>
      <c r="S13" s="2448"/>
      <c r="T13" s="2463"/>
      <c r="U13" s="2463"/>
      <c r="V13" s="2464"/>
      <c r="W13" s="2463"/>
      <c r="X13" s="2464"/>
      <c r="Y13" s="2463"/>
    </row>
    <row r="14" spans="1:26" x14ac:dyDescent="0.2">
      <c r="A14" s="2455" t="s">
        <v>2992</v>
      </c>
      <c r="B14" s="2457" t="s">
        <v>2993</v>
      </c>
      <c r="C14" s="2457" t="s">
        <v>602</v>
      </c>
      <c r="D14" s="2434"/>
      <c r="E14" s="2465" t="s">
        <v>1489</v>
      </c>
      <c r="F14" s="2460">
        <v>40726</v>
      </c>
      <c r="G14" s="2404" t="s">
        <v>285</v>
      </c>
      <c r="H14" s="2397" t="s">
        <v>2991</v>
      </c>
      <c r="I14" s="2455" t="s">
        <v>2992</v>
      </c>
      <c r="J14" s="2397" t="s">
        <v>2991</v>
      </c>
      <c r="K14" s="2404" t="s">
        <v>3031</v>
      </c>
      <c r="L14" s="2460" t="s">
        <v>3032</v>
      </c>
      <c r="M14" s="2460" t="s">
        <v>3033</v>
      </c>
      <c r="N14" s="2404" t="s">
        <v>3034</v>
      </c>
      <c r="O14" s="2404" t="s">
        <v>3035</v>
      </c>
      <c r="P14" s="2466"/>
      <c r="Q14" s="2467"/>
      <c r="R14" s="2460" t="s">
        <v>3036</v>
      </c>
      <c r="S14" s="2455" t="s">
        <v>2992</v>
      </c>
      <c r="T14" s="2461">
        <v>40547</v>
      </c>
      <c r="U14" s="2427" t="s">
        <v>179</v>
      </c>
      <c r="V14" s="2462" t="s">
        <v>3047</v>
      </c>
      <c r="W14" s="2461" t="s">
        <v>694</v>
      </c>
      <c r="X14" s="2436" t="s">
        <v>3050</v>
      </c>
      <c r="Y14" s="2427" t="s">
        <v>3049</v>
      </c>
    </row>
    <row r="15" spans="1:26" x14ac:dyDescent="0.2">
      <c r="A15" s="2468"/>
      <c r="B15" s="2457"/>
      <c r="C15" s="2457"/>
      <c r="D15" s="2439"/>
      <c r="E15" s="2465"/>
      <c r="F15" s="2460"/>
      <c r="G15" s="2404"/>
      <c r="H15" s="2434"/>
      <c r="I15" s="2468"/>
      <c r="J15" s="2434"/>
      <c r="K15" s="2404" t="s">
        <v>3037</v>
      </c>
      <c r="L15" s="2460"/>
      <c r="M15" s="2404"/>
      <c r="N15" s="2404"/>
      <c r="O15" s="2404"/>
      <c r="P15" s="2466"/>
      <c r="Q15" s="2404" t="s">
        <v>179</v>
      </c>
      <c r="R15" s="2460"/>
      <c r="S15" s="2468"/>
      <c r="T15" s="2463"/>
      <c r="U15" s="2427"/>
      <c r="V15" s="2464"/>
      <c r="W15" s="2463"/>
      <c r="X15" s="2445"/>
      <c r="Y15" s="2463"/>
    </row>
    <row r="16" spans="1:26" x14ac:dyDescent="0.2">
      <c r="A16" s="2469" t="s">
        <v>2994</v>
      </c>
      <c r="B16" s="2470" t="s">
        <v>2993</v>
      </c>
      <c r="C16" s="2471" t="s">
        <v>605</v>
      </c>
      <c r="D16" s="2472"/>
      <c r="E16" s="2465" t="s">
        <v>1489</v>
      </c>
      <c r="F16" s="2460">
        <v>40726</v>
      </c>
      <c r="G16" s="2404" t="s">
        <v>285</v>
      </c>
      <c r="H16" s="2397" t="s">
        <v>2991</v>
      </c>
      <c r="I16" s="2469" t="s">
        <v>2994</v>
      </c>
      <c r="J16" s="2397" t="s">
        <v>2991</v>
      </c>
      <c r="K16" s="2404" t="s">
        <v>3031</v>
      </c>
      <c r="L16" s="2460" t="s">
        <v>3032</v>
      </c>
      <c r="M16" s="2460" t="s">
        <v>3033</v>
      </c>
      <c r="N16" s="2404" t="s">
        <v>3034</v>
      </c>
      <c r="O16" s="2404" t="s">
        <v>3035</v>
      </c>
      <c r="P16" s="2466"/>
      <c r="Q16" s="2404" t="s">
        <v>179</v>
      </c>
      <c r="R16" s="2460" t="s">
        <v>3036</v>
      </c>
      <c r="S16" s="2469" t="s">
        <v>2994</v>
      </c>
      <c r="T16" s="2461">
        <v>40547</v>
      </c>
      <c r="U16" s="2427" t="s">
        <v>179</v>
      </c>
      <c r="V16" s="2462" t="s">
        <v>3047</v>
      </c>
      <c r="W16" s="2461" t="s">
        <v>694</v>
      </c>
      <c r="X16" s="2445" t="s">
        <v>3050</v>
      </c>
      <c r="Y16" s="2427" t="s">
        <v>3049</v>
      </c>
    </row>
    <row r="17" spans="1:25" x14ac:dyDescent="0.2">
      <c r="A17" s="2468"/>
      <c r="B17" s="2470"/>
      <c r="C17" s="2471"/>
      <c r="D17" s="2434"/>
      <c r="E17" s="2465"/>
      <c r="F17" s="2460"/>
      <c r="G17" s="2404"/>
      <c r="H17" s="2434"/>
      <c r="I17" s="2468"/>
      <c r="J17" s="2434"/>
      <c r="K17" s="2404" t="s">
        <v>3037</v>
      </c>
      <c r="L17" s="2473"/>
      <c r="M17" s="2473"/>
      <c r="N17" s="2473"/>
      <c r="O17" s="2395"/>
      <c r="P17" s="2466"/>
      <c r="Q17" s="2467"/>
      <c r="R17" s="2473"/>
      <c r="S17" s="2468"/>
      <c r="T17" s="2463"/>
      <c r="U17" s="2427"/>
      <c r="V17" s="2464"/>
      <c r="W17" s="2463"/>
      <c r="X17" s="2445"/>
      <c r="Y17" s="2463"/>
    </row>
    <row r="18" spans="1:25" x14ac:dyDescent="0.2">
      <c r="A18" s="2468"/>
      <c r="B18" s="2474"/>
      <c r="C18" s="2457"/>
      <c r="D18" s="2439"/>
      <c r="E18" s="2459"/>
      <c r="F18" s="2417" t="s">
        <v>734</v>
      </c>
      <c r="G18" s="2434"/>
      <c r="H18" s="2439"/>
      <c r="I18" s="2473" t="s">
        <v>2995</v>
      </c>
      <c r="J18" s="2404" t="s">
        <v>2991</v>
      </c>
      <c r="K18" s="2404" t="s">
        <v>3031</v>
      </c>
      <c r="L18" s="2460" t="s">
        <v>3032</v>
      </c>
      <c r="M18" s="2460" t="s">
        <v>3033</v>
      </c>
      <c r="N18" s="2404" t="s">
        <v>3034</v>
      </c>
      <c r="O18" s="2404" t="s">
        <v>3035</v>
      </c>
      <c r="P18" s="2466"/>
      <c r="Q18" s="2404" t="s">
        <v>179</v>
      </c>
      <c r="R18" s="2460" t="s">
        <v>3036</v>
      </c>
      <c r="S18" s="1889" t="s">
        <v>2995</v>
      </c>
      <c r="T18" s="2461">
        <v>40547</v>
      </c>
      <c r="U18" s="2427" t="s">
        <v>179</v>
      </c>
      <c r="V18" s="2462" t="s">
        <v>3047</v>
      </c>
      <c r="W18" s="2461" t="s">
        <v>694</v>
      </c>
      <c r="X18" s="2445" t="s">
        <v>3050</v>
      </c>
      <c r="Y18" s="2427" t="s">
        <v>3049</v>
      </c>
    </row>
    <row r="19" spans="1:25" x14ac:dyDescent="0.2">
      <c r="A19" s="2101" t="s">
        <v>2995</v>
      </c>
      <c r="B19" s="2470" t="s">
        <v>2993</v>
      </c>
      <c r="C19" s="2471" t="s">
        <v>619</v>
      </c>
      <c r="D19" s="2434"/>
      <c r="E19" s="2465" t="s">
        <v>1489</v>
      </c>
      <c r="F19" s="2460">
        <v>40726</v>
      </c>
      <c r="G19" s="2404" t="s">
        <v>285</v>
      </c>
      <c r="H19" s="2397" t="s">
        <v>2991</v>
      </c>
      <c r="I19" s="2450"/>
      <c r="J19" s="2404"/>
      <c r="K19" s="2404" t="s">
        <v>3037</v>
      </c>
      <c r="L19" s="2024"/>
      <c r="M19" s="2475"/>
      <c r="N19" s="2475"/>
      <c r="O19" s="2395"/>
      <c r="P19" s="2466"/>
      <c r="Q19" s="2467"/>
      <c r="R19" s="2475"/>
      <c r="S19" s="2468"/>
      <c r="T19" s="2476"/>
      <c r="U19" s="2476"/>
      <c r="W19" s="2476"/>
      <c r="Y19" s="2476"/>
    </row>
    <row r="20" spans="1:25" ht="45" x14ac:dyDescent="0.2">
      <c r="A20" s="2468"/>
      <c r="B20" s="2470"/>
      <c r="C20" s="2471"/>
      <c r="D20" s="2434"/>
      <c r="E20" s="2465"/>
      <c r="F20" s="2460"/>
      <c r="G20" s="2404"/>
      <c r="H20" s="2434"/>
      <c r="I20" s="2455" t="s">
        <v>2996</v>
      </c>
      <c r="J20" s="2404" t="s">
        <v>2991</v>
      </c>
      <c r="K20" s="2404" t="s">
        <v>3031</v>
      </c>
      <c r="L20" s="2460" t="s">
        <v>3032</v>
      </c>
      <c r="M20" s="2460" t="s">
        <v>3033</v>
      </c>
      <c r="N20" s="2404" t="s">
        <v>3034</v>
      </c>
      <c r="O20" s="2404" t="s">
        <v>3035</v>
      </c>
      <c r="P20" s="2466"/>
      <c r="Q20" s="2404" t="s">
        <v>179</v>
      </c>
      <c r="R20" s="2460" t="s">
        <v>3036</v>
      </c>
      <c r="S20" s="2469" t="s">
        <v>2996</v>
      </c>
      <c r="T20" s="2461">
        <v>40547</v>
      </c>
      <c r="U20" s="2427" t="s">
        <v>179</v>
      </c>
      <c r="V20" s="2462" t="s">
        <v>3047</v>
      </c>
      <c r="W20" s="2461" t="s">
        <v>694</v>
      </c>
      <c r="X20" s="2445" t="s">
        <v>3051</v>
      </c>
      <c r="Y20" s="2427" t="s">
        <v>3049</v>
      </c>
    </row>
    <row r="21" spans="1:25" x14ac:dyDescent="0.2">
      <c r="A21" s="2469" t="s">
        <v>2996</v>
      </c>
      <c r="B21" s="2470" t="s">
        <v>2993</v>
      </c>
      <c r="C21" s="2471" t="s">
        <v>629</v>
      </c>
      <c r="D21" s="2443"/>
      <c r="E21" s="2465" t="s">
        <v>1489</v>
      </c>
      <c r="F21" s="2460">
        <v>40726</v>
      </c>
      <c r="G21" s="2404" t="s">
        <v>285</v>
      </c>
      <c r="H21" s="2397" t="s">
        <v>2991</v>
      </c>
      <c r="I21" s="2468"/>
      <c r="J21" s="2404"/>
      <c r="K21" s="2404" t="s">
        <v>3037</v>
      </c>
      <c r="L21" s="2024"/>
      <c r="M21" s="2473"/>
      <c r="N21" s="2450"/>
      <c r="O21" s="2395"/>
      <c r="P21" s="2466"/>
      <c r="Q21" s="2467"/>
      <c r="R21" s="2460"/>
      <c r="S21" s="2468"/>
      <c r="T21" s="2476"/>
      <c r="U21" s="2476"/>
      <c r="W21" s="2476"/>
      <c r="Y21" s="2476"/>
    </row>
    <row r="22" spans="1:25" ht="30" x14ac:dyDescent="0.2">
      <c r="A22" s="2468"/>
      <c r="B22" s="2470"/>
      <c r="C22" s="2471"/>
      <c r="D22" s="2434"/>
      <c r="E22" s="2465"/>
      <c r="F22" s="2460"/>
      <c r="G22" s="2404"/>
      <c r="H22" s="2434"/>
      <c r="I22" s="2455" t="s">
        <v>2997</v>
      </c>
      <c r="J22" s="2404" t="s">
        <v>2991</v>
      </c>
      <c r="K22" s="2404" t="s">
        <v>3031</v>
      </c>
      <c r="L22" s="2460" t="s">
        <v>3032</v>
      </c>
      <c r="M22" s="2460" t="s">
        <v>3033</v>
      </c>
      <c r="N22" s="2404" t="s">
        <v>3034</v>
      </c>
      <c r="O22" s="2404" t="s">
        <v>3035</v>
      </c>
      <c r="P22" s="2466"/>
      <c r="Q22" s="2404" t="s">
        <v>179</v>
      </c>
      <c r="R22" s="2460" t="s">
        <v>3036</v>
      </c>
      <c r="S22" s="2455" t="s">
        <v>2997</v>
      </c>
      <c r="T22" s="2461">
        <v>40547</v>
      </c>
      <c r="U22" s="2427" t="s">
        <v>179</v>
      </c>
      <c r="V22" s="2462" t="s">
        <v>3047</v>
      </c>
      <c r="W22" s="2461" t="s">
        <v>694</v>
      </c>
      <c r="X22" s="2445" t="s">
        <v>3052</v>
      </c>
      <c r="Y22" s="2427" t="s">
        <v>3049</v>
      </c>
    </row>
    <row r="23" spans="1:25" x14ac:dyDescent="0.2">
      <c r="A23" s="2455" t="s">
        <v>2997</v>
      </c>
      <c r="B23" s="2470" t="s">
        <v>2993</v>
      </c>
      <c r="C23" s="2471" t="s">
        <v>636</v>
      </c>
      <c r="D23" s="2434"/>
      <c r="E23" s="2465" t="s">
        <v>1489</v>
      </c>
      <c r="F23" s="2460">
        <v>40726</v>
      </c>
      <c r="G23" s="2404" t="s">
        <v>285</v>
      </c>
      <c r="H23" s="2397" t="s">
        <v>2991</v>
      </c>
      <c r="I23" s="2468"/>
      <c r="J23" s="2404"/>
      <c r="K23" s="2404" t="s">
        <v>3037</v>
      </c>
      <c r="L23" s="2460"/>
      <c r="M23" s="2460"/>
      <c r="N23" s="2404"/>
      <c r="O23" s="2404"/>
      <c r="P23" s="2466"/>
      <c r="Q23" s="2467"/>
      <c r="R23" s="2460"/>
      <c r="S23" s="2459"/>
      <c r="T23" s="2476"/>
      <c r="U23" s="2476"/>
      <c r="W23" s="2476"/>
      <c r="Y23" s="2476"/>
    </row>
    <row r="24" spans="1:25" x14ac:dyDescent="0.2">
      <c r="A24" s="2459"/>
      <c r="B24" s="2470"/>
      <c r="C24" s="2471"/>
      <c r="D24" s="2434"/>
      <c r="E24" s="2465"/>
      <c r="F24" s="2460"/>
      <c r="G24" s="2404"/>
      <c r="H24" s="2434"/>
      <c r="I24" s="2401" t="s">
        <v>2998</v>
      </c>
      <c r="J24" s="2404" t="s">
        <v>2991</v>
      </c>
      <c r="K24" s="2404" t="s">
        <v>3031</v>
      </c>
      <c r="L24" s="2460" t="s">
        <v>3032</v>
      </c>
      <c r="M24" s="2460" t="s">
        <v>3033</v>
      </c>
      <c r="N24" s="2404" t="s">
        <v>3034</v>
      </c>
      <c r="O24" s="2404" t="s">
        <v>3035</v>
      </c>
      <c r="P24" s="2466"/>
      <c r="Q24" s="2404" t="s">
        <v>179</v>
      </c>
      <c r="R24" s="2460" t="s">
        <v>3036</v>
      </c>
      <c r="S24" s="2423" t="s">
        <v>2998</v>
      </c>
      <c r="T24" s="2461">
        <v>40547</v>
      </c>
      <c r="U24" s="2427" t="s">
        <v>179</v>
      </c>
      <c r="V24" s="2462" t="s">
        <v>3047</v>
      </c>
      <c r="W24" s="2461" t="s">
        <v>694</v>
      </c>
      <c r="X24" s="2445" t="s">
        <v>3053</v>
      </c>
      <c r="Y24" s="2427" t="s">
        <v>3049</v>
      </c>
    </row>
    <row r="25" spans="1:25" x14ac:dyDescent="0.2">
      <c r="A25" s="2423" t="s">
        <v>2998</v>
      </c>
      <c r="B25" s="2471" t="s">
        <v>2993</v>
      </c>
      <c r="C25" s="2457" t="s">
        <v>644</v>
      </c>
      <c r="D25" s="2434"/>
      <c r="E25" s="2459" t="s">
        <v>1489</v>
      </c>
      <c r="F25" s="2460">
        <v>40726</v>
      </c>
      <c r="G25" s="2404" t="s">
        <v>285</v>
      </c>
      <c r="H25" s="2397" t="s">
        <v>2991</v>
      </c>
      <c r="I25" s="2439"/>
      <c r="J25" s="2404"/>
      <c r="K25" s="2404" t="s">
        <v>3037</v>
      </c>
      <c r="L25" s="2460"/>
      <c r="M25" s="2460"/>
      <c r="N25" s="2404"/>
      <c r="O25" s="2404"/>
      <c r="P25" s="2466"/>
      <c r="Q25" s="2467"/>
      <c r="R25" s="2460"/>
      <c r="S25" s="2468"/>
      <c r="T25" s="2476"/>
      <c r="U25" s="2476"/>
      <c r="W25" s="2476"/>
      <c r="Y25" s="2476"/>
    </row>
    <row r="26" spans="1:25" x14ac:dyDescent="0.2">
      <c r="A26" s="2468"/>
      <c r="B26" s="2477"/>
      <c r="C26" s="2457"/>
      <c r="D26" s="2439"/>
      <c r="E26" s="2459"/>
      <c r="F26" s="2460"/>
      <c r="G26" s="2404"/>
      <c r="H26" s="2434"/>
      <c r="I26" s="2469" t="s">
        <v>2999</v>
      </c>
      <c r="J26" s="2404" t="s">
        <v>2991</v>
      </c>
      <c r="K26" s="2404" t="s">
        <v>3031</v>
      </c>
      <c r="L26" s="2460" t="s">
        <v>3032</v>
      </c>
      <c r="M26" s="2460" t="s">
        <v>3033</v>
      </c>
      <c r="N26" s="2404" t="s">
        <v>3034</v>
      </c>
      <c r="O26" s="2404" t="s">
        <v>3035</v>
      </c>
      <c r="P26" s="2466"/>
      <c r="Q26" s="2404" t="s">
        <v>179</v>
      </c>
      <c r="R26" s="2460" t="s">
        <v>3036</v>
      </c>
      <c r="S26" s="2469" t="s">
        <v>2999</v>
      </c>
      <c r="T26" s="2461">
        <v>40547</v>
      </c>
      <c r="U26" s="2427" t="s">
        <v>179</v>
      </c>
      <c r="V26" s="2462" t="s">
        <v>3047</v>
      </c>
      <c r="W26" s="2461" t="s">
        <v>694</v>
      </c>
      <c r="X26" s="2445" t="s">
        <v>3054</v>
      </c>
      <c r="Y26" s="2427" t="s">
        <v>3055</v>
      </c>
    </row>
    <row r="27" spans="1:25" x14ac:dyDescent="0.2">
      <c r="A27" s="2469" t="s">
        <v>2999</v>
      </c>
      <c r="B27" s="2474" t="s">
        <v>2993</v>
      </c>
      <c r="C27" s="2457" t="s">
        <v>652</v>
      </c>
      <c r="D27" s="2434"/>
      <c r="E27" s="2459" t="s">
        <v>1489</v>
      </c>
      <c r="F27" s="2460">
        <v>40726</v>
      </c>
      <c r="G27" s="2404" t="s">
        <v>285</v>
      </c>
      <c r="H27" s="2397" t="s">
        <v>2991</v>
      </c>
      <c r="I27" s="2468"/>
      <c r="J27" s="2404"/>
      <c r="K27" s="2404" t="s">
        <v>3037</v>
      </c>
      <c r="L27" s="2460"/>
      <c r="M27" s="2460"/>
      <c r="N27" s="2404"/>
      <c r="O27" s="2404"/>
      <c r="P27" s="2466"/>
      <c r="Q27" s="2467"/>
      <c r="R27" s="2460"/>
      <c r="S27" s="2448"/>
      <c r="T27" s="2476"/>
      <c r="U27" s="2476"/>
      <c r="W27" s="2476"/>
      <c r="Y27" s="2476"/>
    </row>
    <row r="28" spans="1:25" ht="30" x14ac:dyDescent="0.2">
      <c r="A28" s="2448"/>
      <c r="B28" s="2474"/>
      <c r="C28" s="2457"/>
      <c r="D28" s="2439"/>
      <c r="E28" s="2459"/>
      <c r="F28" s="2460"/>
      <c r="G28" s="2404"/>
      <c r="H28" s="2434"/>
      <c r="I28" s="2469" t="s">
        <v>3000</v>
      </c>
      <c r="J28" s="2417" t="s">
        <v>2991</v>
      </c>
      <c r="K28" s="2404" t="s">
        <v>3031</v>
      </c>
      <c r="L28" s="2460" t="s">
        <v>3032</v>
      </c>
      <c r="M28" s="2460" t="s">
        <v>3033</v>
      </c>
      <c r="N28" s="2404" t="s">
        <v>3034</v>
      </c>
      <c r="O28" s="2404" t="s">
        <v>3035</v>
      </c>
      <c r="P28" s="2466"/>
      <c r="Q28" s="2404" t="s">
        <v>179</v>
      </c>
      <c r="R28" s="2460" t="s">
        <v>3036</v>
      </c>
      <c r="S28" s="2469" t="s">
        <v>3000</v>
      </c>
      <c r="T28" s="2461">
        <v>40547</v>
      </c>
      <c r="U28" s="2427" t="s">
        <v>179</v>
      </c>
      <c r="V28" s="2462" t="s">
        <v>3047</v>
      </c>
      <c r="W28" s="2461" t="s">
        <v>694</v>
      </c>
      <c r="X28" s="2445" t="s">
        <v>3056</v>
      </c>
      <c r="Y28" s="2427" t="s">
        <v>3055</v>
      </c>
    </row>
    <row r="29" spans="1:25" x14ac:dyDescent="0.2">
      <c r="A29" s="2469" t="s">
        <v>3000</v>
      </c>
      <c r="B29" s="2478" t="s">
        <v>2993</v>
      </c>
      <c r="C29" s="2471" t="s">
        <v>655</v>
      </c>
      <c r="D29" s="2443"/>
      <c r="E29" s="2465" t="s">
        <v>1489</v>
      </c>
      <c r="F29" s="2460">
        <v>40726</v>
      </c>
      <c r="G29" s="2404" t="s">
        <v>285</v>
      </c>
      <c r="H29" s="2397" t="s">
        <v>2991</v>
      </c>
      <c r="I29" s="2450"/>
      <c r="J29" s="2404"/>
      <c r="K29" s="2404" t="s">
        <v>3037</v>
      </c>
      <c r="L29" s="2024"/>
      <c r="M29" s="2024"/>
      <c r="N29" s="2024"/>
      <c r="O29" s="2395"/>
      <c r="P29" s="2466"/>
      <c r="Q29" s="2473"/>
      <c r="R29" s="2473"/>
      <c r="S29" s="2468"/>
      <c r="T29" s="2476"/>
      <c r="U29" s="2476"/>
      <c r="W29" s="2476"/>
      <c r="Y29" s="2476"/>
    </row>
    <row r="30" spans="1:25" ht="45" x14ac:dyDescent="0.2">
      <c r="A30" s="2468"/>
      <c r="B30" s="2478"/>
      <c r="C30" s="2471"/>
      <c r="D30" s="2434"/>
      <c r="E30" s="2465"/>
      <c r="F30" s="2460"/>
      <c r="G30" s="2404"/>
      <c r="H30" s="2434"/>
      <c r="I30" s="2469" t="s">
        <v>3001</v>
      </c>
      <c r="J30" s="2417" t="s">
        <v>2991</v>
      </c>
      <c r="K30" s="2404" t="s">
        <v>3031</v>
      </c>
      <c r="L30" s="2460" t="s">
        <v>3032</v>
      </c>
      <c r="M30" s="2460" t="s">
        <v>3033</v>
      </c>
      <c r="N30" s="2404" t="s">
        <v>3034</v>
      </c>
      <c r="O30" s="2404" t="s">
        <v>3035</v>
      </c>
      <c r="P30" s="2466"/>
      <c r="Q30" s="2404" t="s">
        <v>179</v>
      </c>
      <c r="R30" s="2460" t="s">
        <v>3036</v>
      </c>
      <c r="S30" s="2469" t="s">
        <v>3001</v>
      </c>
      <c r="T30" s="2461">
        <v>40547</v>
      </c>
      <c r="U30" s="2427" t="s">
        <v>179</v>
      </c>
      <c r="V30" s="2462" t="s">
        <v>3047</v>
      </c>
      <c r="W30" s="2461" t="s">
        <v>694</v>
      </c>
      <c r="X30" s="2445" t="s">
        <v>3057</v>
      </c>
      <c r="Y30" s="2427" t="s">
        <v>3055</v>
      </c>
    </row>
    <row r="31" spans="1:25" ht="30" x14ac:dyDescent="0.2">
      <c r="A31" s="2469" t="s">
        <v>3001</v>
      </c>
      <c r="B31" s="2470" t="s">
        <v>2993</v>
      </c>
      <c r="C31" s="2471" t="s">
        <v>3002</v>
      </c>
      <c r="D31" s="2443"/>
      <c r="E31" s="2465" t="s">
        <v>1489</v>
      </c>
      <c r="F31" s="2460">
        <v>40726</v>
      </c>
      <c r="G31" s="2404" t="s">
        <v>285</v>
      </c>
      <c r="H31" s="2397" t="s">
        <v>2991</v>
      </c>
      <c r="I31" s="2479"/>
      <c r="J31" s="2024"/>
      <c r="K31" s="2404" t="s">
        <v>3037</v>
      </c>
      <c r="L31" s="2460"/>
      <c r="M31" s="2460"/>
      <c r="N31" s="2404"/>
      <c r="O31" s="2404"/>
      <c r="P31" s="2024"/>
      <c r="Q31" s="2024"/>
      <c r="R31" s="2450"/>
      <c r="S31" s="2468"/>
      <c r="T31" s="2476"/>
      <c r="U31" s="2476"/>
      <c r="W31" s="2476"/>
      <c r="Y31" s="2476"/>
    </row>
    <row r="32" spans="1:25" ht="30" x14ac:dyDescent="0.2">
      <c r="A32" s="2468"/>
      <c r="B32" s="2470"/>
      <c r="C32" s="2471"/>
      <c r="D32" s="2434"/>
      <c r="E32" s="2465"/>
      <c r="F32" s="2460"/>
      <c r="G32" s="2404"/>
      <c r="H32" s="2434"/>
      <c r="I32" s="2455" t="s">
        <v>3003</v>
      </c>
      <c r="J32" s="2417" t="s">
        <v>2991</v>
      </c>
      <c r="K32" s="2404" t="s">
        <v>3031</v>
      </c>
      <c r="L32" s="2460" t="s">
        <v>3032</v>
      </c>
      <c r="M32" s="2460" t="s">
        <v>3033</v>
      </c>
      <c r="N32" s="2404" t="s">
        <v>3034</v>
      </c>
      <c r="O32" s="2404" t="s">
        <v>3035</v>
      </c>
      <c r="P32" s="2466"/>
      <c r="Q32" s="2404" t="s">
        <v>179</v>
      </c>
      <c r="R32" s="2460" t="s">
        <v>3036</v>
      </c>
      <c r="S32" s="2455" t="s">
        <v>3003</v>
      </c>
      <c r="T32" s="2461">
        <v>40547</v>
      </c>
      <c r="U32" s="2427" t="s">
        <v>179</v>
      </c>
      <c r="V32" s="2462" t="s">
        <v>3047</v>
      </c>
      <c r="W32" s="2461" t="s">
        <v>694</v>
      </c>
      <c r="X32" s="2445" t="s">
        <v>3058</v>
      </c>
      <c r="Y32" s="2427" t="s">
        <v>3055</v>
      </c>
    </row>
    <row r="33" spans="1:28" x14ac:dyDescent="0.2">
      <c r="A33" s="2455" t="s">
        <v>3003</v>
      </c>
      <c r="B33" s="2470" t="s">
        <v>2993</v>
      </c>
      <c r="C33" s="2471" t="s">
        <v>1110</v>
      </c>
      <c r="D33" s="2443"/>
      <c r="E33" s="2465" t="s">
        <v>1489</v>
      </c>
      <c r="F33" s="2460">
        <v>40726</v>
      </c>
      <c r="G33" s="2404" t="s">
        <v>285</v>
      </c>
      <c r="H33" s="2397" t="s">
        <v>2991</v>
      </c>
      <c r="I33" s="2479"/>
      <c r="J33" s="2024"/>
      <c r="K33" s="2404" t="s">
        <v>3037</v>
      </c>
      <c r="L33" s="2460"/>
      <c r="M33" s="2460"/>
      <c r="N33" s="2404"/>
      <c r="O33" s="2404"/>
      <c r="P33" s="2024"/>
      <c r="Q33" s="2024"/>
      <c r="R33" s="2450"/>
      <c r="S33" s="2448"/>
      <c r="T33" s="2427"/>
      <c r="U33" s="2427"/>
      <c r="V33" s="2445"/>
      <c r="W33" s="2427"/>
      <c r="X33" s="2445"/>
      <c r="Y33" s="2427"/>
    </row>
    <row r="34" spans="1:28" x14ac:dyDescent="0.2">
      <c r="A34" s="2448"/>
      <c r="B34" s="2470"/>
      <c r="C34" s="2471"/>
      <c r="D34" s="2434"/>
      <c r="E34" s="2465"/>
      <c r="F34" s="2460"/>
      <c r="G34" s="2404"/>
      <c r="H34" s="2434"/>
    </row>
    <row r="35" spans="1:28" x14ac:dyDescent="0.2">
      <c r="A35" s="2480" t="s">
        <v>3004</v>
      </c>
      <c r="B35" s="2434"/>
      <c r="C35" s="2434"/>
      <c r="D35" s="2481">
        <f>SUM(D11:D34)</f>
        <v>250000000</v>
      </c>
      <c r="E35" s="2434"/>
      <c r="F35" s="2415"/>
      <c r="G35" s="2434"/>
      <c r="H35" s="2404"/>
    </row>
    <row r="39" spans="1:28" x14ac:dyDescent="0.2">
      <c r="A39" s="3364" t="s">
        <v>3059</v>
      </c>
      <c r="B39" s="3364"/>
      <c r="C39" s="3364"/>
      <c r="D39" s="3364"/>
      <c r="E39" s="2392"/>
      <c r="F39" s="2392"/>
      <c r="G39" s="2392"/>
      <c r="H39" s="2392"/>
      <c r="I39" s="2482"/>
      <c r="J39" s="2392"/>
      <c r="K39" s="2392"/>
    </row>
    <row r="40" spans="1:28" x14ac:dyDescent="0.2">
      <c r="A40" s="2483" t="s">
        <v>2971</v>
      </c>
      <c r="B40" s="2483"/>
      <c r="C40" s="2483"/>
      <c r="D40" s="2483"/>
      <c r="E40" s="2484"/>
      <c r="F40" s="2484"/>
      <c r="G40" s="2484"/>
      <c r="H40" s="2485"/>
      <c r="I40" s="448"/>
    </row>
    <row r="41" spans="1:28" x14ac:dyDescent="0.2">
      <c r="A41" s="2392" t="s">
        <v>508</v>
      </c>
      <c r="B41" s="2392"/>
      <c r="C41" s="2392"/>
      <c r="D41" s="2392"/>
      <c r="J41" s="2486"/>
      <c r="K41" s="448"/>
    </row>
    <row r="42" spans="1:28" x14ac:dyDescent="0.2">
      <c r="A42" s="2392" t="s">
        <v>6447</v>
      </c>
      <c r="B42" s="2392"/>
      <c r="C42" s="2392"/>
      <c r="D42" s="2392"/>
      <c r="I42" s="448"/>
      <c r="J42" s="2487" t="s">
        <v>3060</v>
      </c>
      <c r="K42" s="2488"/>
      <c r="L42" s="2437" t="s">
        <v>3061</v>
      </c>
    </row>
    <row r="43" spans="1:28" x14ac:dyDescent="0.2">
      <c r="A43" s="448"/>
      <c r="B43" s="448"/>
      <c r="C43" s="1973"/>
      <c r="D43" s="1914" t="s">
        <v>6446</v>
      </c>
      <c r="E43" s="1914"/>
      <c r="F43" s="1914"/>
      <c r="G43" s="1914"/>
      <c r="H43" s="1915"/>
      <c r="I43" s="1906"/>
      <c r="J43" s="2489" t="s">
        <v>3062</v>
      </c>
      <c r="K43" s="2490"/>
      <c r="L43" s="2431" t="s">
        <v>3063</v>
      </c>
    </row>
    <row r="44" spans="1:28" s="752" customFormat="1" x14ac:dyDescent="0.25">
      <c r="A44" s="2491" t="s">
        <v>479</v>
      </c>
      <c r="B44" s="2491" t="s">
        <v>2974</v>
      </c>
      <c r="C44" s="2491" t="s">
        <v>3064</v>
      </c>
      <c r="D44" s="2491" t="s">
        <v>3065</v>
      </c>
      <c r="E44" s="2491" t="s">
        <v>2976</v>
      </c>
      <c r="F44" s="2491" t="s">
        <v>2975</v>
      </c>
      <c r="G44" s="2491" t="s">
        <v>3066</v>
      </c>
      <c r="H44" s="2492" t="s">
        <v>2977</v>
      </c>
      <c r="I44" s="2493" t="s">
        <v>2978</v>
      </c>
      <c r="J44" s="2491" t="s">
        <v>2979</v>
      </c>
      <c r="K44" s="2491" t="s">
        <v>3067</v>
      </c>
      <c r="L44" s="2494" t="s">
        <v>3013</v>
      </c>
      <c r="M44" s="2495"/>
      <c r="N44" s="2496" t="s">
        <v>3091</v>
      </c>
      <c r="O44" s="2497"/>
      <c r="P44" s="2498" t="s">
        <v>3092</v>
      </c>
      <c r="Q44" s="2497"/>
      <c r="R44" s="2499" t="s">
        <v>3093</v>
      </c>
      <c r="S44" s="2496"/>
      <c r="T44" s="2500"/>
      <c r="U44" s="2501"/>
      <c r="V44" s="2502"/>
      <c r="W44" s="2495"/>
      <c r="X44" s="2496" t="s">
        <v>3127</v>
      </c>
      <c r="Y44" s="2497"/>
      <c r="Z44" s="2503"/>
      <c r="AA44" s="2806"/>
      <c r="AB44" s="2504"/>
    </row>
    <row r="45" spans="1:28" x14ac:dyDescent="0.2">
      <c r="A45" s="2435"/>
      <c r="B45" s="2435" t="s">
        <v>2980</v>
      </c>
      <c r="C45" s="2435" t="s">
        <v>2980</v>
      </c>
      <c r="D45" s="2435" t="s">
        <v>3068</v>
      </c>
      <c r="E45" s="2435" t="s">
        <v>2982</v>
      </c>
      <c r="F45" s="2435" t="s">
        <v>3069</v>
      </c>
      <c r="G45" s="2435" t="s">
        <v>3026</v>
      </c>
      <c r="H45" s="2435" t="s">
        <v>2983</v>
      </c>
      <c r="I45" s="2435" t="s">
        <v>2984</v>
      </c>
      <c r="J45" s="2435" t="s">
        <v>2985</v>
      </c>
      <c r="K45" s="2435" t="s">
        <v>2977</v>
      </c>
      <c r="L45" s="2435" t="s">
        <v>3070</v>
      </c>
      <c r="M45" s="2431" t="s">
        <v>479</v>
      </c>
      <c r="N45" s="2432" t="s">
        <v>3016</v>
      </c>
      <c r="O45" s="2431" t="s">
        <v>3017</v>
      </c>
      <c r="P45" s="2431" t="s">
        <v>2985</v>
      </c>
      <c r="Q45" s="2431" t="s">
        <v>3014</v>
      </c>
      <c r="R45" s="2505" t="s">
        <v>3094</v>
      </c>
      <c r="S45" s="2436" t="s">
        <v>104</v>
      </c>
      <c r="T45" s="2431" t="s">
        <v>3095</v>
      </c>
      <c r="U45" s="2506" t="s">
        <v>3019</v>
      </c>
      <c r="V45" s="2506" t="s">
        <v>3039</v>
      </c>
      <c r="W45" s="2431" t="s">
        <v>479</v>
      </c>
      <c r="X45" s="2432" t="s">
        <v>3128</v>
      </c>
      <c r="Y45" s="2431" t="s">
        <v>3042</v>
      </c>
      <c r="Z45" s="2431" t="s">
        <v>3042</v>
      </c>
      <c r="AA45" s="2807" t="s">
        <v>112</v>
      </c>
      <c r="AB45" s="2431" t="s">
        <v>113</v>
      </c>
    </row>
    <row r="46" spans="1:28" x14ac:dyDescent="0.2">
      <c r="A46" s="2490"/>
      <c r="B46" s="2448"/>
      <c r="C46" s="2490"/>
      <c r="D46" s="2448"/>
      <c r="E46" s="2448"/>
      <c r="F46" s="2440" t="s">
        <v>3071</v>
      </c>
      <c r="G46" s="2448"/>
      <c r="H46" s="2490"/>
      <c r="I46" s="2436" t="s">
        <v>31</v>
      </c>
      <c r="J46" s="2440" t="s">
        <v>2986</v>
      </c>
      <c r="K46" s="2448"/>
      <c r="L46" s="2448"/>
      <c r="M46" s="2435"/>
      <c r="N46" s="2435" t="s">
        <v>3019</v>
      </c>
      <c r="O46" s="2435" t="s">
        <v>3021</v>
      </c>
      <c r="P46" s="2435" t="s">
        <v>3096</v>
      </c>
      <c r="Q46" s="2435" t="s">
        <v>2977</v>
      </c>
      <c r="R46" s="2435" t="s">
        <v>6448</v>
      </c>
      <c r="S46" s="2435"/>
      <c r="T46" s="2435" t="s">
        <v>3025</v>
      </c>
      <c r="U46" s="2442" t="s">
        <v>3025</v>
      </c>
      <c r="V46" s="2442" t="s">
        <v>3041</v>
      </c>
      <c r="W46" s="2435"/>
      <c r="X46" s="2435" t="s">
        <v>3129</v>
      </c>
      <c r="Y46" s="2435" t="s">
        <v>3045</v>
      </c>
      <c r="Z46" s="2435" t="s">
        <v>3130</v>
      </c>
      <c r="AA46" s="2808"/>
      <c r="AB46" s="2435"/>
    </row>
    <row r="47" spans="1:28" x14ac:dyDescent="0.2">
      <c r="A47" s="2507" t="s">
        <v>2987</v>
      </c>
      <c r="B47" s="2442"/>
      <c r="C47" s="2507"/>
      <c r="D47" s="2442"/>
      <c r="E47" s="2442"/>
      <c r="F47" s="2435"/>
      <c r="G47" s="2442" t="s">
        <v>170</v>
      </c>
      <c r="H47" s="2508"/>
      <c r="I47" s="2509"/>
      <c r="J47" s="2437"/>
      <c r="K47" s="2437"/>
      <c r="L47" s="2437"/>
      <c r="M47" s="2490"/>
      <c r="N47" s="2490"/>
      <c r="O47" s="2448"/>
      <c r="P47" s="2448"/>
      <c r="Q47" s="2440"/>
      <c r="R47" s="2490"/>
      <c r="S47" s="2436"/>
      <c r="T47" s="2440" t="s">
        <v>3028</v>
      </c>
      <c r="U47" s="2448" t="s">
        <v>3043</v>
      </c>
      <c r="V47" s="2448" t="s">
        <v>3044</v>
      </c>
      <c r="W47" s="2490"/>
      <c r="X47" s="2490"/>
      <c r="Y47" s="2448"/>
      <c r="Z47" s="2448"/>
      <c r="AA47" s="2809"/>
      <c r="AB47" s="2440"/>
    </row>
    <row r="48" spans="1:28" x14ac:dyDescent="0.2">
      <c r="A48" s="2426"/>
      <c r="B48" s="2437"/>
      <c r="C48" s="2426"/>
      <c r="D48" s="2437"/>
      <c r="E48" s="2437"/>
      <c r="F48" s="2437"/>
      <c r="G48" s="2437" t="s">
        <v>175</v>
      </c>
      <c r="H48" s="2446"/>
      <c r="I48" s="2437"/>
      <c r="J48" s="2437"/>
      <c r="K48" s="2437"/>
      <c r="L48" s="2437"/>
      <c r="M48" s="2510" t="s">
        <v>2987</v>
      </c>
      <c r="N48" s="2427" t="s">
        <v>3097</v>
      </c>
      <c r="O48" s="2427" t="s">
        <v>2218</v>
      </c>
      <c r="P48" s="2427" t="s">
        <v>3046</v>
      </c>
      <c r="Q48" s="2427" t="s">
        <v>3029</v>
      </c>
      <c r="R48" s="2445"/>
      <c r="S48" s="2511" t="s">
        <v>3030</v>
      </c>
      <c r="T48" s="2427" t="s">
        <v>3029</v>
      </c>
      <c r="U48" s="2427" t="s">
        <v>2217</v>
      </c>
      <c r="V48" s="2427"/>
      <c r="W48" s="2512" t="s">
        <v>2987</v>
      </c>
      <c r="X48" s="2427"/>
      <c r="Y48" s="2427" t="s">
        <v>226</v>
      </c>
      <c r="Z48" s="2427"/>
      <c r="AA48" s="2810"/>
      <c r="AB48" s="2427"/>
    </row>
    <row r="49" spans="1:28" ht="15.75" thickBot="1" x14ac:dyDescent="0.25">
      <c r="A49" s="2513" t="s">
        <v>121</v>
      </c>
      <c r="B49" s="1961"/>
      <c r="C49" s="2514"/>
      <c r="D49" s="1961"/>
      <c r="E49" s="1906"/>
      <c r="F49" s="1961"/>
      <c r="G49" s="2515" t="s">
        <v>2218</v>
      </c>
      <c r="H49" s="2516"/>
      <c r="I49" s="2517"/>
      <c r="J49" s="1906"/>
      <c r="K49" s="2437"/>
      <c r="L49" s="2437"/>
      <c r="M49" s="2518" t="s">
        <v>121</v>
      </c>
      <c r="N49" s="2514"/>
      <c r="O49" s="1961"/>
      <c r="P49" s="1961"/>
      <c r="Q49" s="1961"/>
      <c r="R49" s="2516"/>
      <c r="S49" s="2517"/>
      <c r="T49" s="1961"/>
      <c r="U49" s="2437"/>
      <c r="V49" s="2437"/>
      <c r="W49" s="2518" t="s">
        <v>121</v>
      </c>
      <c r="X49" s="2507"/>
      <c r="Y49" s="2448"/>
      <c r="Z49" s="2448"/>
      <c r="AA49" s="2811"/>
      <c r="AB49" s="1961"/>
    </row>
    <row r="50" spans="1:28" ht="45" x14ac:dyDescent="0.2">
      <c r="A50" s="2519" t="s">
        <v>3072</v>
      </c>
      <c r="B50" s="2520" t="s">
        <v>3073</v>
      </c>
      <c r="C50" s="2521" t="s">
        <v>573</v>
      </c>
      <c r="D50" s="2501" t="s">
        <v>3074</v>
      </c>
      <c r="E50" s="2522" t="s">
        <v>3075</v>
      </c>
      <c r="F50" s="2459" t="s">
        <v>3076</v>
      </c>
      <c r="G50" s="2523" t="s">
        <v>3077</v>
      </c>
      <c r="H50" s="2492" t="s">
        <v>576</v>
      </c>
      <c r="I50" s="2494" t="s">
        <v>27</v>
      </c>
      <c r="J50" s="2494" t="s">
        <v>3077</v>
      </c>
      <c r="K50" s="2524" t="s">
        <v>3077</v>
      </c>
      <c r="L50" s="2427" t="s">
        <v>179</v>
      </c>
      <c r="M50" s="2519" t="s">
        <v>3072</v>
      </c>
      <c r="N50" s="2525" t="s">
        <v>3077</v>
      </c>
      <c r="O50" s="2526" t="s">
        <v>3077</v>
      </c>
      <c r="P50" s="2527" t="s">
        <v>3077</v>
      </c>
      <c r="Q50" s="2528" t="s">
        <v>3077</v>
      </c>
      <c r="R50" s="2514" t="s">
        <v>3098</v>
      </c>
      <c r="S50" s="2494" t="s">
        <v>3099</v>
      </c>
      <c r="T50" s="2529" t="s">
        <v>3100</v>
      </c>
      <c r="U50" s="2502" t="s">
        <v>3101</v>
      </c>
      <c r="V50" s="2502" t="s">
        <v>2937</v>
      </c>
      <c r="W50" s="2519" t="s">
        <v>3072</v>
      </c>
      <c r="X50" s="2525">
        <v>2012</v>
      </c>
      <c r="Y50" s="2501">
        <v>2012</v>
      </c>
      <c r="Z50" s="2530"/>
      <c r="AA50" s="2531" t="s">
        <v>3131</v>
      </c>
      <c r="AB50" s="2529" t="s">
        <v>3132</v>
      </c>
    </row>
    <row r="51" spans="1:28" ht="15.75" thickBot="1" x14ac:dyDescent="0.25">
      <c r="A51" s="2448"/>
      <c r="B51" s="2511"/>
      <c r="C51" s="2471"/>
      <c r="D51" s="2501"/>
      <c r="E51" s="2468"/>
      <c r="F51" s="2459"/>
      <c r="G51" s="2524" t="s">
        <v>3078</v>
      </c>
      <c r="H51" s="2502"/>
      <c r="I51" s="2502" t="s">
        <v>31</v>
      </c>
      <c r="J51" s="2502"/>
      <c r="K51" s="2502"/>
      <c r="L51" s="2437"/>
      <c r="M51" s="1961"/>
      <c r="N51" s="2471"/>
      <c r="O51" s="2516"/>
      <c r="P51" s="2532"/>
      <c r="Q51" s="2459"/>
      <c r="R51" s="2427"/>
      <c r="S51" s="2437"/>
      <c r="T51" s="2437"/>
      <c r="U51" s="2437"/>
      <c r="V51" s="2437"/>
      <c r="W51" s="1961"/>
      <c r="X51" s="2533"/>
      <c r="Y51" s="2495"/>
      <c r="Z51" s="2534"/>
      <c r="AA51" s="2531"/>
      <c r="AB51" s="2535"/>
    </row>
    <row r="52" spans="1:28" ht="30" x14ac:dyDescent="0.2">
      <c r="A52" s="2519" t="s">
        <v>3079</v>
      </c>
      <c r="B52" s="2536" t="s">
        <v>3080</v>
      </c>
      <c r="C52" s="2471" t="s">
        <v>602</v>
      </c>
      <c r="D52" s="2501" t="s">
        <v>1675</v>
      </c>
      <c r="E52" s="2537" t="s">
        <v>1489</v>
      </c>
      <c r="F52" s="3359">
        <v>350000000</v>
      </c>
      <c r="G52" s="2523" t="s">
        <v>3081</v>
      </c>
      <c r="H52" s="2492" t="s">
        <v>285</v>
      </c>
      <c r="I52" s="2494" t="s">
        <v>27</v>
      </c>
      <c r="J52" s="2494" t="s">
        <v>3082</v>
      </c>
      <c r="K52" s="2524" t="s">
        <v>3083</v>
      </c>
      <c r="L52" s="2427" t="s">
        <v>3084</v>
      </c>
      <c r="M52" s="2519" t="s">
        <v>3079</v>
      </c>
      <c r="N52" s="2525" t="s">
        <v>3084</v>
      </c>
      <c r="O52" s="2526" t="s">
        <v>3102</v>
      </c>
      <c r="P52" s="2527" t="s">
        <v>3103</v>
      </c>
      <c r="Q52" s="2528" t="s">
        <v>3104</v>
      </c>
      <c r="R52" s="2514" t="s">
        <v>3098</v>
      </c>
      <c r="S52" s="2494" t="s">
        <v>179</v>
      </c>
      <c r="T52" s="2529" t="s">
        <v>3105</v>
      </c>
      <c r="U52" s="2502" t="s">
        <v>3106</v>
      </c>
      <c r="V52" s="2502" t="s">
        <v>2937</v>
      </c>
      <c r="W52" s="2519" t="s">
        <v>3079</v>
      </c>
      <c r="X52" s="2525">
        <v>40552</v>
      </c>
      <c r="Y52" s="2526">
        <v>40553</v>
      </c>
      <c r="Z52" s="2530"/>
      <c r="AA52" s="2531" t="s">
        <v>3133</v>
      </c>
      <c r="AB52" s="2529" t="s">
        <v>3134</v>
      </c>
    </row>
    <row r="53" spans="1:28" x14ac:dyDescent="0.2">
      <c r="A53" s="2468"/>
      <c r="B53" s="2470"/>
      <c r="C53" s="2471"/>
      <c r="D53" s="2501"/>
      <c r="E53" s="2532"/>
      <c r="F53" s="3360"/>
      <c r="G53" s="2524" t="s">
        <v>3078</v>
      </c>
      <c r="H53" s="2502"/>
      <c r="I53" s="2502" t="s">
        <v>31</v>
      </c>
      <c r="J53" s="2502"/>
      <c r="K53" s="2502"/>
      <c r="L53" s="2437"/>
      <c r="M53" s="2468"/>
      <c r="N53" s="2471"/>
      <c r="O53" s="2516"/>
      <c r="P53" s="2532"/>
      <c r="Q53" s="2465"/>
      <c r="R53" s="2427"/>
      <c r="S53" s="2437"/>
      <c r="T53" s="2437"/>
      <c r="U53" s="2437"/>
      <c r="V53" s="2437"/>
      <c r="W53" s="2468"/>
      <c r="X53" s="2533"/>
      <c r="Y53" s="2495"/>
      <c r="Z53" s="2538"/>
      <c r="AA53" s="2539"/>
      <c r="AB53" s="2535"/>
    </row>
    <row r="54" spans="1:28" ht="45" x14ac:dyDescent="0.2">
      <c r="A54" s="2540" t="s">
        <v>3085</v>
      </c>
      <c r="B54" s="2536" t="s">
        <v>3086</v>
      </c>
      <c r="C54" s="2541" t="s">
        <v>605</v>
      </c>
      <c r="D54" s="2501" t="s">
        <v>1675</v>
      </c>
      <c r="E54" s="2537" t="s">
        <v>1489</v>
      </c>
      <c r="F54" s="3360"/>
      <c r="G54" s="2523" t="s">
        <v>3087</v>
      </c>
      <c r="H54" s="2492" t="s">
        <v>285</v>
      </c>
      <c r="I54" s="2494" t="s">
        <v>27</v>
      </c>
      <c r="J54" s="2494" t="s">
        <v>3082</v>
      </c>
      <c r="K54" s="2524" t="s">
        <v>3088</v>
      </c>
      <c r="L54" s="2427" t="s">
        <v>3084</v>
      </c>
      <c r="M54" s="2540" t="s">
        <v>3107</v>
      </c>
      <c r="N54" s="2525" t="s">
        <v>3108</v>
      </c>
      <c r="O54" s="2526" t="s">
        <v>3109</v>
      </c>
      <c r="P54" s="2527" t="s">
        <v>3110</v>
      </c>
      <c r="Q54" s="2528" t="s">
        <v>3111</v>
      </c>
      <c r="R54" s="2514" t="s">
        <v>3098</v>
      </c>
      <c r="S54" s="2494" t="s">
        <v>179</v>
      </c>
      <c r="T54" s="2542" t="s">
        <v>3112</v>
      </c>
      <c r="U54" s="2543" t="s">
        <v>3112</v>
      </c>
      <c r="V54" s="2502" t="s">
        <v>2937</v>
      </c>
      <c r="W54" s="2540" t="s">
        <v>3135</v>
      </c>
      <c r="X54" s="2544" t="s">
        <v>3136</v>
      </c>
      <c r="Y54" s="2526">
        <v>40547</v>
      </c>
      <c r="Z54" s="2530"/>
      <c r="AA54" s="2531" t="s">
        <v>3137</v>
      </c>
      <c r="AB54" s="2529" t="s">
        <v>3134</v>
      </c>
    </row>
    <row r="55" spans="1:28" x14ac:dyDescent="0.2">
      <c r="A55" s="2455"/>
      <c r="B55" s="2470"/>
      <c r="C55" s="2471"/>
      <c r="D55" s="2545"/>
      <c r="E55" s="2465"/>
      <c r="F55" s="3360"/>
      <c r="G55" s="2524"/>
      <c r="H55" s="2502"/>
      <c r="I55" s="2502"/>
      <c r="J55" s="2502"/>
      <c r="K55" s="2502"/>
      <c r="L55" s="2437"/>
      <c r="M55" s="2468"/>
      <c r="N55" s="2471"/>
      <c r="O55" s="1915"/>
      <c r="P55" s="2465"/>
      <c r="Q55" s="2465"/>
      <c r="R55" s="2427"/>
      <c r="S55" s="2437"/>
      <c r="T55" s="2437"/>
      <c r="U55" s="2437"/>
      <c r="V55" s="2437"/>
      <c r="W55" s="2468"/>
      <c r="X55" s="2533"/>
      <c r="Y55" s="2497"/>
      <c r="Z55" s="2539"/>
      <c r="AA55" s="2539"/>
      <c r="AB55" s="2535"/>
    </row>
    <row r="56" spans="1:28" ht="45" x14ac:dyDescent="0.2">
      <c r="A56" s="2468"/>
      <c r="B56" s="2474"/>
      <c r="C56" s="2457"/>
      <c r="D56" s="2501"/>
      <c r="E56" s="2546"/>
      <c r="F56" s="3360"/>
      <c r="G56" s="2501"/>
      <c r="H56" s="2502"/>
      <c r="I56" s="2515"/>
      <c r="J56" s="2515"/>
      <c r="K56" s="2502"/>
      <c r="L56" s="2437"/>
      <c r="M56" s="2540" t="s">
        <v>3113</v>
      </c>
      <c r="N56" s="2525" t="s">
        <v>3114</v>
      </c>
      <c r="O56" s="2526" t="s">
        <v>3115</v>
      </c>
      <c r="P56" s="2527" t="s">
        <v>3116</v>
      </c>
      <c r="Q56" s="2528" t="s">
        <v>3117</v>
      </c>
      <c r="R56" s="2514" t="s">
        <v>3098</v>
      </c>
      <c r="S56" s="2494" t="s">
        <v>179</v>
      </c>
      <c r="T56" s="2542" t="s">
        <v>3118</v>
      </c>
      <c r="U56" s="2543" t="s">
        <v>3119</v>
      </c>
      <c r="V56" s="2502" t="s">
        <v>2937</v>
      </c>
      <c r="W56" s="2540" t="s">
        <v>3138</v>
      </c>
      <c r="X56" s="2544" t="s">
        <v>185</v>
      </c>
      <c r="Y56" s="2526">
        <v>40544</v>
      </c>
      <c r="Z56" s="2530"/>
      <c r="AA56" s="2531" t="s">
        <v>3137</v>
      </c>
      <c r="AB56" s="2529" t="s">
        <v>3134</v>
      </c>
    </row>
    <row r="57" spans="1:28" x14ac:dyDescent="0.2">
      <c r="A57" s="2540"/>
      <c r="B57" s="2536" t="s">
        <v>3089</v>
      </c>
      <c r="C57" s="2541" t="s">
        <v>605</v>
      </c>
      <c r="D57" s="2501" t="s">
        <v>1675</v>
      </c>
      <c r="E57" s="2522" t="s">
        <v>1489</v>
      </c>
      <c r="F57" s="3360"/>
      <c r="G57" s="2523"/>
      <c r="H57" s="2492"/>
      <c r="I57" s="2494"/>
      <c r="J57" s="2494"/>
      <c r="K57" s="2524"/>
      <c r="L57" s="2427"/>
      <c r="M57" s="2468"/>
      <c r="N57" s="2471"/>
      <c r="O57" s="1915"/>
      <c r="P57" s="2465"/>
      <c r="Q57" s="2465"/>
      <c r="R57" s="2427"/>
      <c r="S57" s="2437"/>
      <c r="T57" s="2437"/>
      <c r="U57" s="2437"/>
      <c r="V57" s="2437"/>
      <c r="W57" s="2540"/>
      <c r="X57" s="2533"/>
      <c r="Y57" s="2497"/>
      <c r="Z57" s="2538"/>
      <c r="AA57" s="2539"/>
      <c r="AB57" s="2535"/>
    </row>
    <row r="58" spans="1:28" ht="45" x14ac:dyDescent="0.2">
      <c r="A58" s="2468"/>
      <c r="B58" s="2470"/>
      <c r="C58" s="2471"/>
      <c r="D58" s="2545"/>
      <c r="E58" s="2532"/>
      <c r="F58" s="3360"/>
      <c r="G58" s="2524"/>
      <c r="H58" s="2502"/>
      <c r="I58" s="2502"/>
      <c r="J58" s="2502"/>
      <c r="K58" s="2502"/>
      <c r="L58" s="2437"/>
      <c r="M58" s="2540" t="s">
        <v>3120</v>
      </c>
      <c r="N58" s="2525" t="s">
        <v>3121</v>
      </c>
      <c r="O58" s="2526" t="s">
        <v>3122</v>
      </c>
      <c r="P58" s="2527" t="s">
        <v>3123</v>
      </c>
      <c r="Q58" s="2528" t="s">
        <v>3124</v>
      </c>
      <c r="R58" s="2514" t="s">
        <v>3098</v>
      </c>
      <c r="S58" s="2494" t="s">
        <v>179</v>
      </c>
      <c r="T58" s="2542" t="s">
        <v>3125</v>
      </c>
      <c r="U58" s="2543" t="s">
        <v>3126</v>
      </c>
      <c r="V58" s="2502" t="s">
        <v>2937</v>
      </c>
      <c r="W58" s="2540" t="s">
        <v>3120</v>
      </c>
      <c r="X58" s="2544" t="s">
        <v>58</v>
      </c>
      <c r="Y58" s="2501" t="s">
        <v>800</v>
      </c>
      <c r="Z58" s="2530"/>
      <c r="AA58" s="2531" t="s">
        <v>3137</v>
      </c>
      <c r="AB58" s="2529" t="s">
        <v>3134</v>
      </c>
    </row>
    <row r="59" spans="1:28" x14ac:dyDescent="0.2">
      <c r="A59" s="2522"/>
      <c r="B59" s="2478" t="s">
        <v>3090</v>
      </c>
      <c r="C59" s="2471" t="s">
        <v>605</v>
      </c>
      <c r="D59" s="2545" t="s">
        <v>1675</v>
      </c>
      <c r="E59" s="2522" t="s">
        <v>1489</v>
      </c>
      <c r="F59" s="3361"/>
      <c r="G59" s="2524"/>
      <c r="H59" s="2545"/>
      <c r="I59" s="2502"/>
      <c r="J59" s="2502"/>
      <c r="K59" s="2524"/>
      <c r="L59" s="2427"/>
      <c r="M59" s="2468"/>
      <c r="N59" s="2471"/>
      <c r="O59" s="1915"/>
      <c r="P59" s="2465"/>
      <c r="Q59" s="2465"/>
      <c r="R59" s="2427"/>
      <c r="S59" s="2437"/>
      <c r="T59" s="2437"/>
      <c r="U59" s="2437"/>
      <c r="V59" s="2437"/>
      <c r="W59" s="1961"/>
      <c r="X59" s="2142"/>
      <c r="Y59" s="2547"/>
      <c r="Z59" s="2142"/>
      <c r="AA59" s="2538"/>
      <c r="AB59" s="2535"/>
    </row>
    <row r="60" spans="1:28" x14ac:dyDescent="0.2">
      <c r="A60" s="2548"/>
      <c r="B60" s="2536"/>
      <c r="C60" s="2536"/>
      <c r="D60" s="2493"/>
      <c r="E60" s="2548"/>
      <c r="F60" s="2548"/>
      <c r="G60" s="2549"/>
      <c r="H60" s="2493"/>
      <c r="I60" s="2493"/>
      <c r="J60" s="2493"/>
      <c r="K60" s="2493"/>
      <c r="L60" s="2508"/>
    </row>
  </sheetData>
  <mergeCells count="4">
    <mergeCell ref="F52:F59"/>
    <mergeCell ref="A2:E2"/>
    <mergeCell ref="A1:E1"/>
    <mergeCell ref="A39:D39"/>
  </mergeCells>
  <pageMargins left="0.23622047244094491" right="0.23622047244094491" top="0.74803149606299213" bottom="0.74803149606299213" header="0.31496062992125984" footer="0.31496062992125984"/>
  <pageSetup paperSize="8" scale="2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D50"/>
  <sheetViews>
    <sheetView view="pageBreakPreview" topLeftCell="Q1" zoomScale="60" zoomScaleNormal="64" workbookViewId="0">
      <selection activeCell="V18" sqref="V18"/>
    </sheetView>
  </sheetViews>
  <sheetFormatPr defaultRowHeight="15" x14ac:dyDescent="0.2"/>
  <cols>
    <col min="1" max="1" width="9.140625" style="1911"/>
    <col min="2" max="2" width="36.85546875" style="1911" customWidth="1"/>
    <col min="3" max="3" width="22.28515625" style="1911" customWidth="1"/>
    <col min="4" max="4" width="19.140625" style="1911" customWidth="1"/>
    <col min="5" max="5" width="29.42578125" style="1911" customWidth="1"/>
    <col min="6" max="6" width="32.140625" style="1911" customWidth="1"/>
    <col min="7" max="7" width="36.7109375" style="1911" customWidth="1"/>
    <col min="8" max="8" width="16.140625" style="1911" customWidth="1"/>
    <col min="9" max="9" width="31.140625" style="1911" customWidth="1"/>
    <col min="10" max="10" width="18.5703125" style="1911" customWidth="1"/>
    <col min="11" max="11" width="37" style="1911" customWidth="1"/>
    <col min="12" max="12" width="26.5703125" style="1911" customWidth="1"/>
    <col min="13" max="13" width="33.140625" style="1911" customWidth="1"/>
    <col min="14" max="14" width="30.7109375" style="1911" customWidth="1"/>
    <col min="15" max="15" width="24.5703125" style="1911" customWidth="1"/>
    <col min="16" max="16" width="16.28515625" style="1911" bestFit="1" customWidth="1"/>
    <col min="17" max="17" width="9.140625" style="1911"/>
    <col min="18" max="18" width="19" style="1911" customWidth="1"/>
    <col min="19" max="19" width="27" style="1911" customWidth="1"/>
    <col min="20" max="20" width="23.85546875" style="1911" customWidth="1"/>
    <col min="21" max="21" width="23.140625" style="1911" customWidth="1"/>
    <col min="22" max="22" width="37" style="1911" customWidth="1"/>
    <col min="23" max="23" width="31.42578125" style="1911" customWidth="1"/>
    <col min="24" max="24" width="13.85546875" style="1911" bestFit="1" customWidth="1"/>
    <col min="25" max="25" width="32.7109375" style="1911" customWidth="1"/>
    <col min="26" max="26" width="27" style="1911" customWidth="1"/>
    <col min="27" max="27" width="18.85546875" style="1911" customWidth="1"/>
    <col min="28" max="28" width="16.42578125" style="1911" customWidth="1"/>
    <col min="29" max="29" width="14.28515625" style="1911" customWidth="1"/>
    <col min="30" max="16384" width="9.140625" style="1911"/>
  </cols>
  <sheetData>
    <row r="2" spans="1:29" ht="18" x14ac:dyDescent="0.25">
      <c r="B2" s="2550" t="s">
        <v>4349</v>
      </c>
      <c r="C2" s="1617"/>
      <c r="D2" s="1910"/>
      <c r="E2" s="1910"/>
      <c r="F2" s="1910"/>
      <c r="G2" s="1910"/>
      <c r="H2" s="1910"/>
      <c r="I2" s="2551"/>
      <c r="J2" s="1910"/>
      <c r="K2" s="1910"/>
    </row>
    <row r="3" spans="1:29" ht="18" x14ac:dyDescent="0.25">
      <c r="B3" s="2552" t="s">
        <v>6449</v>
      </c>
      <c r="C3" s="1618"/>
      <c r="D3" s="1618"/>
      <c r="E3" s="2552"/>
      <c r="F3" s="2553"/>
      <c r="G3" s="2553"/>
      <c r="H3" s="2554"/>
    </row>
    <row r="4" spans="1:29" x14ac:dyDescent="0.2">
      <c r="B4" s="1910" t="s">
        <v>508</v>
      </c>
      <c r="C4" s="1910"/>
      <c r="D4" s="1910"/>
      <c r="E4" s="1910"/>
      <c r="J4" s="2555"/>
      <c r="K4" s="58"/>
    </row>
    <row r="5" spans="1:29" x14ac:dyDescent="0.2">
      <c r="B5" s="1910" t="s">
        <v>6450</v>
      </c>
      <c r="C5" s="1910"/>
      <c r="D5" s="1910"/>
      <c r="E5" s="1910"/>
      <c r="I5" s="2556" t="s">
        <v>2972</v>
      </c>
      <c r="K5" s="1910"/>
      <c r="L5" s="2557" t="s">
        <v>3005</v>
      </c>
      <c r="M5" s="2558" t="s">
        <v>3006</v>
      </c>
      <c r="N5" s="2559"/>
      <c r="O5" s="2560"/>
      <c r="P5" s="2561"/>
      <c r="Q5" s="2561"/>
      <c r="R5" s="2562"/>
      <c r="S5" s="2563"/>
      <c r="T5" s="2563"/>
    </row>
    <row r="6" spans="1:29" x14ac:dyDescent="0.2">
      <c r="B6" s="58"/>
      <c r="C6" s="58"/>
      <c r="D6" s="2564"/>
      <c r="E6" s="2565" t="s">
        <v>6446</v>
      </c>
      <c r="F6" s="2565"/>
      <c r="G6" s="2565"/>
      <c r="H6" s="2565"/>
      <c r="I6" s="2566" t="s">
        <v>2973</v>
      </c>
      <c r="K6" s="1910"/>
      <c r="L6" s="2557" t="s">
        <v>3007</v>
      </c>
      <c r="M6" s="2566" t="s">
        <v>3153</v>
      </c>
      <c r="N6" s="2567" t="s">
        <v>3009</v>
      </c>
      <c r="O6" s="2568"/>
      <c r="P6" s="2569" t="s">
        <v>3010</v>
      </c>
      <c r="Q6" s="2570"/>
      <c r="R6" s="2571" t="s">
        <v>3011</v>
      </c>
      <c r="S6" s="2572"/>
      <c r="T6" s="2573"/>
    </row>
    <row r="7" spans="1:29" x14ac:dyDescent="0.2">
      <c r="A7" s="58"/>
      <c r="B7" s="2556" t="s">
        <v>479</v>
      </c>
      <c r="C7" s="2574" t="s">
        <v>2974</v>
      </c>
      <c r="D7" s="2556" t="s">
        <v>154</v>
      </c>
      <c r="E7" s="2566" t="s">
        <v>2975</v>
      </c>
      <c r="F7" s="2566" t="s">
        <v>2976</v>
      </c>
      <c r="G7" s="2566" t="s">
        <v>157</v>
      </c>
      <c r="H7" s="2575" t="s">
        <v>2977</v>
      </c>
      <c r="I7" s="2566" t="s">
        <v>2979</v>
      </c>
      <c r="K7" s="2576"/>
      <c r="L7" s="2577" t="s">
        <v>3012</v>
      </c>
      <c r="M7" s="2557" t="s">
        <v>3013</v>
      </c>
      <c r="N7" s="2578"/>
      <c r="O7" s="2579"/>
      <c r="P7" s="2580"/>
      <c r="Q7" s="2579"/>
      <c r="R7" s="2581"/>
      <c r="S7" s="2582"/>
      <c r="T7" s="2579"/>
      <c r="W7" s="2561"/>
      <c r="X7" s="2561"/>
      <c r="Y7" s="2583" t="s">
        <v>3038</v>
      </c>
      <c r="Z7" s="2584"/>
      <c r="AA7" s="2585"/>
      <c r="AB7" s="2561"/>
      <c r="AC7" s="2561"/>
    </row>
    <row r="8" spans="1:29" x14ac:dyDescent="0.2">
      <c r="A8" s="58"/>
      <c r="B8" s="2566"/>
      <c r="C8" s="2566" t="s">
        <v>2980</v>
      </c>
      <c r="D8" s="2586"/>
      <c r="E8" s="2557" t="s">
        <v>2981</v>
      </c>
      <c r="F8" s="2557" t="s">
        <v>2982</v>
      </c>
      <c r="G8" s="2557"/>
      <c r="H8" s="2575" t="s">
        <v>2983</v>
      </c>
      <c r="I8" s="2557" t="s">
        <v>2985</v>
      </c>
      <c r="K8" s="2557" t="s">
        <v>479</v>
      </c>
      <c r="L8" s="2557" t="s">
        <v>3014</v>
      </c>
      <c r="M8" s="2566" t="s">
        <v>3015</v>
      </c>
      <c r="N8" s="2566" t="s">
        <v>3016</v>
      </c>
      <c r="O8" s="2586" t="s">
        <v>3017</v>
      </c>
      <c r="P8" s="2566" t="s">
        <v>2985</v>
      </c>
      <c r="Q8" s="2566" t="s">
        <v>3014</v>
      </c>
      <c r="R8" s="2566" t="s">
        <v>3018</v>
      </c>
      <c r="S8" s="2556" t="s">
        <v>104</v>
      </c>
      <c r="T8" s="2556" t="s">
        <v>3019</v>
      </c>
      <c r="V8" s="2566" t="s">
        <v>479</v>
      </c>
      <c r="W8" s="2566" t="s">
        <v>3019</v>
      </c>
      <c r="X8" s="2587"/>
      <c r="Y8" s="2566" t="s">
        <v>3039</v>
      </c>
      <c r="Z8" s="2566" t="s">
        <v>168</v>
      </c>
      <c r="AA8" s="2566" t="s">
        <v>3040</v>
      </c>
      <c r="AB8" s="2566" t="s">
        <v>112</v>
      </c>
      <c r="AC8" s="2566" t="s">
        <v>113</v>
      </c>
    </row>
    <row r="9" spans="1:29" x14ac:dyDescent="0.2">
      <c r="A9" s="58"/>
      <c r="B9" s="2588"/>
      <c r="C9" s="2588"/>
      <c r="D9" s="2585"/>
      <c r="E9" s="2588"/>
      <c r="F9" s="2588"/>
      <c r="G9" s="2588"/>
      <c r="H9" s="2585"/>
      <c r="I9" s="2556" t="s">
        <v>2986</v>
      </c>
      <c r="K9" s="2557"/>
      <c r="L9" s="2557" t="s">
        <v>2977</v>
      </c>
      <c r="M9" s="2557" t="s">
        <v>3020</v>
      </c>
      <c r="N9" s="2557" t="s">
        <v>3019</v>
      </c>
      <c r="O9" s="2557" t="s">
        <v>3021</v>
      </c>
      <c r="P9" s="2557" t="s">
        <v>3022</v>
      </c>
      <c r="Q9" s="2557" t="s">
        <v>3023</v>
      </c>
      <c r="R9" s="2557" t="s">
        <v>3024</v>
      </c>
      <c r="S9" s="2588"/>
      <c r="T9" s="2556" t="s">
        <v>3025</v>
      </c>
      <c r="V9" s="2557"/>
      <c r="W9" s="2557" t="s">
        <v>3025</v>
      </c>
      <c r="X9" s="2587"/>
      <c r="Y9" s="2557" t="s">
        <v>3041</v>
      </c>
      <c r="Z9" s="2557"/>
      <c r="AA9" s="2557" t="s">
        <v>3042</v>
      </c>
      <c r="AB9" s="2557"/>
      <c r="AC9" s="2557"/>
    </row>
    <row r="10" spans="1:29" x14ac:dyDescent="0.2">
      <c r="A10" s="58"/>
      <c r="B10" s="2589" t="s">
        <v>2987</v>
      </c>
      <c r="C10" s="2589"/>
      <c r="D10" s="2579"/>
      <c r="E10" s="2589"/>
      <c r="F10" s="2589"/>
      <c r="G10" s="2589" t="s">
        <v>170</v>
      </c>
      <c r="H10" s="2563"/>
      <c r="I10" s="2588"/>
      <c r="K10" s="2590"/>
      <c r="L10" s="2561"/>
      <c r="M10" s="2577" t="s">
        <v>3026</v>
      </c>
      <c r="N10" s="2590"/>
      <c r="O10" s="2590"/>
      <c r="P10" s="2590"/>
      <c r="Q10" s="2590" t="s">
        <v>3027</v>
      </c>
      <c r="R10" s="2577" t="s">
        <v>3025</v>
      </c>
      <c r="S10" s="2588"/>
      <c r="T10" s="2556" t="s">
        <v>3028</v>
      </c>
      <c r="V10" s="2577"/>
      <c r="W10" s="2577" t="s">
        <v>3043</v>
      </c>
      <c r="X10" s="2587"/>
      <c r="Y10" s="2577" t="s">
        <v>3044</v>
      </c>
      <c r="Z10" s="2577"/>
      <c r="AA10" s="2577" t="s">
        <v>3045</v>
      </c>
      <c r="AB10" s="2577"/>
      <c r="AC10" s="2577"/>
    </row>
    <row r="11" spans="1:29" x14ac:dyDescent="0.2">
      <c r="A11" s="58"/>
      <c r="B11" s="2588"/>
      <c r="C11" s="2588"/>
      <c r="D11" s="2585"/>
      <c r="E11" s="2588"/>
      <c r="F11" s="2588"/>
      <c r="G11" s="2588" t="s">
        <v>175</v>
      </c>
      <c r="H11" s="2591"/>
      <c r="I11" s="2588"/>
      <c r="K11" s="2566" t="s">
        <v>1669</v>
      </c>
      <c r="L11" s="2592" t="s">
        <v>3029</v>
      </c>
      <c r="M11" s="2556" t="s">
        <v>2217</v>
      </c>
      <c r="N11" s="2556" t="s">
        <v>3030</v>
      </c>
      <c r="O11" s="2556" t="s">
        <v>2218</v>
      </c>
      <c r="P11" s="2556" t="s">
        <v>2217</v>
      </c>
      <c r="Q11" s="2556" t="s">
        <v>3029</v>
      </c>
      <c r="R11" s="2556"/>
      <c r="S11" s="2556" t="s">
        <v>2217</v>
      </c>
      <c r="T11" s="2556" t="s">
        <v>3029</v>
      </c>
      <c r="V11" s="2566" t="s">
        <v>1669</v>
      </c>
      <c r="W11" s="2556" t="s">
        <v>2217</v>
      </c>
      <c r="X11" s="2587"/>
      <c r="Y11" s="2556" t="s">
        <v>3046</v>
      </c>
      <c r="Z11" s="2556" t="s">
        <v>174</v>
      </c>
      <c r="AA11" s="2556" t="s">
        <v>2217</v>
      </c>
      <c r="AB11" s="2588"/>
      <c r="AC11" s="2588"/>
    </row>
    <row r="12" spans="1:29" x14ac:dyDescent="0.2">
      <c r="A12" s="58"/>
      <c r="B12" s="2593" t="s">
        <v>121</v>
      </c>
      <c r="C12" s="46"/>
      <c r="D12" s="2594"/>
      <c r="E12" s="46"/>
      <c r="F12" s="46"/>
      <c r="G12" s="46"/>
      <c r="H12" s="2594"/>
      <c r="I12" s="37"/>
      <c r="K12" s="2577"/>
      <c r="L12" s="2592"/>
      <c r="M12" s="2556"/>
      <c r="N12" s="2556"/>
      <c r="O12" s="2556"/>
      <c r="P12" s="2556"/>
      <c r="Q12" s="2556"/>
      <c r="R12" s="2556"/>
      <c r="S12" s="2556"/>
      <c r="T12" s="2556"/>
      <c r="V12" s="2590"/>
      <c r="W12" s="2588"/>
      <c r="X12" s="2561"/>
      <c r="Y12" s="2588"/>
      <c r="Z12" s="2588"/>
      <c r="AA12" s="2588"/>
      <c r="AB12" s="2588"/>
      <c r="AC12" s="2588"/>
    </row>
    <row r="13" spans="1:29" ht="45" x14ac:dyDescent="0.2">
      <c r="A13" s="58"/>
      <c r="B13" s="2595" t="s">
        <v>3139</v>
      </c>
      <c r="C13" s="2596"/>
      <c r="D13" s="2597"/>
      <c r="E13" s="2598"/>
      <c r="F13" s="2599"/>
      <c r="G13" s="2577" t="s">
        <v>734</v>
      </c>
      <c r="H13" s="2579"/>
      <c r="I13" s="2600" t="s">
        <v>3140</v>
      </c>
      <c r="K13" s="2593" t="s">
        <v>121</v>
      </c>
      <c r="L13" s="2601"/>
      <c r="M13" s="2588"/>
      <c r="N13" s="2588"/>
      <c r="O13" s="2588"/>
      <c r="P13" s="2588"/>
      <c r="Q13" s="2588"/>
      <c r="R13" s="2588"/>
      <c r="S13" s="2588"/>
      <c r="T13" s="2588"/>
      <c r="V13" s="2593" t="s">
        <v>121</v>
      </c>
      <c r="W13" s="2588"/>
      <c r="X13" s="2561"/>
      <c r="Y13" s="2588"/>
      <c r="Z13" s="2588"/>
      <c r="AA13" s="2588"/>
      <c r="AB13" s="2588"/>
      <c r="AC13" s="2588"/>
    </row>
    <row r="14" spans="1:29" ht="45" x14ac:dyDescent="0.2">
      <c r="A14" s="58"/>
      <c r="B14" s="2590"/>
      <c r="C14" s="2596" t="s">
        <v>2990</v>
      </c>
      <c r="D14" s="2597" t="s">
        <v>573</v>
      </c>
      <c r="E14" s="2598"/>
      <c r="F14" s="2599" t="s">
        <v>1489</v>
      </c>
      <c r="G14" s="2602">
        <v>40546</v>
      </c>
      <c r="H14" s="2556" t="s">
        <v>285</v>
      </c>
      <c r="I14" s="2588"/>
      <c r="K14" s="2595" t="s">
        <v>3139</v>
      </c>
      <c r="L14" s="2603" t="s">
        <v>3154</v>
      </c>
      <c r="M14" s="2604" t="s">
        <v>3155</v>
      </c>
      <c r="N14" s="2605" t="s">
        <v>3156</v>
      </c>
      <c r="O14" s="2605">
        <v>40729</v>
      </c>
      <c r="P14" s="2604" t="s">
        <v>3157</v>
      </c>
      <c r="Q14" s="2604" t="s">
        <v>3158</v>
      </c>
      <c r="R14" s="2606"/>
      <c r="S14" s="2604" t="s">
        <v>179</v>
      </c>
      <c r="T14" s="2605" t="s">
        <v>3159</v>
      </c>
      <c r="V14" s="2595" t="s">
        <v>3139</v>
      </c>
      <c r="W14" s="2556" t="s">
        <v>3164</v>
      </c>
      <c r="X14" s="2587"/>
      <c r="Y14" s="2556" t="s">
        <v>179</v>
      </c>
      <c r="Z14" s="2607">
        <v>40551</v>
      </c>
      <c r="AA14" s="2602" t="s">
        <v>694</v>
      </c>
      <c r="AB14" s="2556" t="s">
        <v>3048</v>
      </c>
      <c r="AC14" s="2556" t="s">
        <v>3049</v>
      </c>
    </row>
    <row r="15" spans="1:29" ht="30" x14ac:dyDescent="0.2">
      <c r="B15" s="2595" t="s">
        <v>3141</v>
      </c>
      <c r="C15" s="2608"/>
      <c r="D15" s="2609"/>
      <c r="E15" s="2588"/>
      <c r="F15" s="2561"/>
      <c r="G15" s="2577" t="s">
        <v>734</v>
      </c>
      <c r="H15" s="2588"/>
      <c r="I15" s="2600" t="s">
        <v>3140</v>
      </c>
      <c r="K15" s="2590"/>
      <c r="L15" s="2556"/>
      <c r="M15" s="2556" t="s">
        <v>3037</v>
      </c>
      <c r="N15" s="2556"/>
      <c r="O15" s="2556"/>
      <c r="P15" s="2556"/>
      <c r="Q15" s="2556"/>
      <c r="R15" s="2585"/>
      <c r="S15" s="2556" t="s">
        <v>179</v>
      </c>
      <c r="T15" s="2556"/>
      <c r="V15" s="2590"/>
      <c r="W15" s="38"/>
      <c r="X15" s="21"/>
      <c r="Y15" s="38"/>
      <c r="Z15" s="38"/>
      <c r="AA15" s="38"/>
      <c r="AB15" s="38"/>
      <c r="AC15" s="38"/>
    </row>
    <row r="16" spans="1:29" ht="30" x14ac:dyDescent="0.2">
      <c r="B16" s="2610" t="s">
        <v>3142</v>
      </c>
      <c r="C16" s="2597" t="s">
        <v>2993</v>
      </c>
      <c r="D16" s="2597" t="s">
        <v>602</v>
      </c>
      <c r="E16" s="2590"/>
      <c r="F16" s="2611" t="s">
        <v>1489</v>
      </c>
      <c r="G16" s="2602">
        <v>40546</v>
      </c>
      <c r="H16" s="2556" t="s">
        <v>285</v>
      </c>
      <c r="I16" s="2588"/>
      <c r="J16" s="58"/>
      <c r="K16" s="2595" t="s">
        <v>3160</v>
      </c>
      <c r="L16" s="2603" t="s">
        <v>3154</v>
      </c>
      <c r="M16" s="2604" t="s">
        <v>3155</v>
      </c>
      <c r="N16" s="2605" t="s">
        <v>3156</v>
      </c>
      <c r="O16" s="2605">
        <v>40729</v>
      </c>
      <c r="P16" s="2604" t="s">
        <v>3157</v>
      </c>
      <c r="Q16" s="2604" t="s">
        <v>3158</v>
      </c>
      <c r="R16" s="2612"/>
      <c r="S16" s="38"/>
      <c r="T16" s="2605" t="s">
        <v>3159</v>
      </c>
      <c r="V16" s="2595" t="s">
        <v>3160</v>
      </c>
      <c r="W16" s="2556" t="s">
        <v>3164</v>
      </c>
      <c r="X16" s="2587"/>
      <c r="Y16" s="2556" t="s">
        <v>179</v>
      </c>
      <c r="Z16" s="2607">
        <v>40551</v>
      </c>
      <c r="AA16" s="2602" t="s">
        <v>694</v>
      </c>
      <c r="AB16" s="2613" t="s">
        <v>3165</v>
      </c>
      <c r="AC16" s="2556" t="s">
        <v>3049</v>
      </c>
    </row>
    <row r="17" spans="1:29" ht="60" x14ac:dyDescent="0.2">
      <c r="B17" s="2595" t="s">
        <v>3143</v>
      </c>
      <c r="C17" s="2561"/>
      <c r="D17" s="2614"/>
      <c r="E17" s="2614"/>
      <c r="F17" s="2561"/>
      <c r="G17" s="2577" t="s">
        <v>734</v>
      </c>
      <c r="H17" s="2614"/>
      <c r="I17" s="2600" t="s">
        <v>3140</v>
      </c>
      <c r="J17" s="58"/>
      <c r="K17" s="2610"/>
      <c r="L17" s="2615"/>
      <c r="M17" s="2556" t="s">
        <v>3037</v>
      </c>
      <c r="N17" s="2602"/>
      <c r="O17" s="2556"/>
      <c r="P17" s="2556"/>
      <c r="Q17" s="2556"/>
      <c r="R17" s="2612"/>
      <c r="S17" s="2556" t="s">
        <v>179</v>
      </c>
      <c r="T17" s="2602"/>
      <c r="V17" s="2610"/>
      <c r="W17" s="38"/>
      <c r="X17" s="2587"/>
      <c r="Y17" s="2556"/>
      <c r="Z17" s="38"/>
      <c r="AA17" s="38"/>
      <c r="AB17" s="2556"/>
      <c r="AC17" s="38"/>
    </row>
    <row r="18" spans="1:29" ht="60" x14ac:dyDescent="0.2">
      <c r="B18" s="2595"/>
      <c r="C18" s="2616" t="s">
        <v>2993</v>
      </c>
      <c r="D18" s="2609" t="s">
        <v>605</v>
      </c>
      <c r="E18" s="2588"/>
      <c r="F18" s="2611" t="s">
        <v>1489</v>
      </c>
      <c r="G18" s="2602">
        <v>40546</v>
      </c>
      <c r="H18" s="2556" t="s">
        <v>285</v>
      </c>
      <c r="I18" s="2588"/>
      <c r="K18" s="2595" t="s">
        <v>3143</v>
      </c>
      <c r="L18" s="2603" t="s">
        <v>3154</v>
      </c>
      <c r="M18" s="2604" t="s">
        <v>3155</v>
      </c>
      <c r="N18" s="2605" t="s">
        <v>3156</v>
      </c>
      <c r="O18" s="2605">
        <v>40729</v>
      </c>
      <c r="P18" s="2604" t="s">
        <v>3157</v>
      </c>
      <c r="Q18" s="2617" t="s">
        <v>3158</v>
      </c>
      <c r="R18" s="2612"/>
      <c r="S18" s="2604" t="s">
        <v>179</v>
      </c>
      <c r="T18" s="2605" t="s">
        <v>3159</v>
      </c>
      <c r="V18" s="2595" t="s">
        <v>3143</v>
      </c>
      <c r="W18" s="2556" t="s">
        <v>3164</v>
      </c>
      <c r="X18" s="2587"/>
      <c r="Y18" s="2556" t="s">
        <v>179</v>
      </c>
      <c r="Z18" s="2607">
        <v>40551</v>
      </c>
      <c r="AA18" s="2602" t="s">
        <v>694</v>
      </c>
      <c r="AB18" s="2556" t="s">
        <v>3053</v>
      </c>
      <c r="AC18" s="2556" t="s">
        <v>3049</v>
      </c>
    </row>
    <row r="19" spans="1:29" x14ac:dyDescent="0.2">
      <c r="B19" s="2610"/>
      <c r="C19" s="2618"/>
      <c r="D19" s="2597"/>
      <c r="E19" s="2590"/>
      <c r="F19" s="2599"/>
      <c r="G19" s="2577" t="s">
        <v>734</v>
      </c>
      <c r="H19" s="2588"/>
      <c r="I19" s="2590"/>
      <c r="K19" s="46"/>
      <c r="M19" s="2556" t="s">
        <v>3037</v>
      </c>
      <c r="N19" s="2619"/>
      <c r="O19" s="2619"/>
      <c r="P19" s="2619"/>
      <c r="R19" s="2612"/>
      <c r="S19" s="38"/>
      <c r="T19" s="2619"/>
      <c r="V19" s="2595"/>
      <c r="W19" s="38"/>
      <c r="X19" s="2587"/>
      <c r="Y19" s="2556"/>
      <c r="Z19" s="38"/>
      <c r="AA19" s="38"/>
      <c r="AB19" s="2556"/>
      <c r="AC19" s="38"/>
    </row>
    <row r="20" spans="1:29" ht="30" x14ac:dyDescent="0.2">
      <c r="A20" s="58"/>
      <c r="B20" s="2620" t="s">
        <v>3144</v>
      </c>
      <c r="C20" s="2616"/>
      <c r="D20" s="2609"/>
      <c r="E20" s="2588"/>
      <c r="F20" s="2611"/>
      <c r="G20" s="2577" t="s">
        <v>734</v>
      </c>
      <c r="H20" s="2590"/>
      <c r="I20" s="2600" t="s">
        <v>3140</v>
      </c>
      <c r="K20" s="2620" t="s">
        <v>3161</v>
      </c>
      <c r="L20" s="2603" t="s">
        <v>3154</v>
      </c>
      <c r="M20" s="2604" t="s">
        <v>3155</v>
      </c>
      <c r="N20" s="2605" t="s">
        <v>3156</v>
      </c>
      <c r="O20" s="2605">
        <v>40729</v>
      </c>
      <c r="P20" s="2604" t="s">
        <v>3157</v>
      </c>
      <c r="Q20" s="2604" t="s">
        <v>3158</v>
      </c>
      <c r="R20" s="2612"/>
      <c r="S20" s="2556" t="s">
        <v>179</v>
      </c>
      <c r="T20" s="2605" t="s">
        <v>3159</v>
      </c>
      <c r="V20" s="2620" t="s">
        <v>3144</v>
      </c>
      <c r="W20" s="2556" t="s">
        <v>3164</v>
      </c>
      <c r="X20" s="2587"/>
      <c r="Y20" s="2556" t="s">
        <v>179</v>
      </c>
      <c r="Z20" s="2607">
        <v>40551</v>
      </c>
      <c r="AA20" s="2602" t="s">
        <v>694</v>
      </c>
      <c r="AB20" s="2556" t="s">
        <v>3166</v>
      </c>
      <c r="AC20" s="2556" t="s">
        <v>3049</v>
      </c>
    </row>
    <row r="21" spans="1:29" x14ac:dyDescent="0.2">
      <c r="B21" s="2610" t="s">
        <v>3145</v>
      </c>
      <c r="C21" s="2616" t="s">
        <v>2993</v>
      </c>
      <c r="D21" s="2609" t="s">
        <v>619</v>
      </c>
      <c r="E21" s="2588"/>
      <c r="F21" s="2611" t="s">
        <v>1489</v>
      </c>
      <c r="G21" s="2602">
        <v>40546</v>
      </c>
      <c r="H21" s="2556" t="s">
        <v>285</v>
      </c>
      <c r="I21" s="2588"/>
      <c r="K21" s="2610"/>
      <c r="M21" s="2556" t="s">
        <v>3037</v>
      </c>
      <c r="R21" s="2612"/>
      <c r="S21" s="38"/>
      <c r="T21" s="2619"/>
      <c r="V21" s="2610" t="s">
        <v>3145</v>
      </c>
      <c r="W21" s="2556"/>
      <c r="X21" s="2587"/>
      <c r="Y21" s="2556"/>
      <c r="Z21" s="2607"/>
      <c r="AA21" s="2602"/>
      <c r="AB21" s="2556"/>
      <c r="AC21" s="38"/>
    </row>
    <row r="22" spans="1:29" ht="30" x14ac:dyDescent="0.2">
      <c r="B22" s="2620" t="s">
        <v>3146</v>
      </c>
      <c r="C22" s="2561"/>
      <c r="D22" s="2589"/>
      <c r="E22" s="2589"/>
      <c r="F22" s="2561"/>
      <c r="G22" s="2577" t="s">
        <v>734</v>
      </c>
      <c r="H22" s="2588"/>
      <c r="I22" s="2600" t="s">
        <v>3140</v>
      </c>
      <c r="K22" s="2620" t="s">
        <v>3146</v>
      </c>
      <c r="L22" s="2603" t="s">
        <v>3154</v>
      </c>
      <c r="M22" s="2604" t="s">
        <v>3155</v>
      </c>
      <c r="N22" s="2605" t="s">
        <v>3156</v>
      </c>
      <c r="O22" s="2605">
        <v>40729</v>
      </c>
      <c r="P22" s="2604" t="s">
        <v>3157</v>
      </c>
      <c r="Q22" s="2604" t="s">
        <v>3158</v>
      </c>
      <c r="R22" s="2612"/>
      <c r="S22" s="2556" t="s">
        <v>179</v>
      </c>
      <c r="T22" s="2605" t="s">
        <v>3159</v>
      </c>
      <c r="V22" s="2620" t="s">
        <v>3146</v>
      </c>
      <c r="W22" s="2556" t="s">
        <v>3164</v>
      </c>
      <c r="X22" s="2587"/>
      <c r="Y22" s="2556" t="s">
        <v>179</v>
      </c>
      <c r="Z22" s="2607">
        <v>40551</v>
      </c>
      <c r="AA22" s="2602" t="s">
        <v>694</v>
      </c>
      <c r="AB22" s="2556" t="s">
        <v>3051</v>
      </c>
      <c r="AC22" s="2556" t="s">
        <v>3049</v>
      </c>
    </row>
    <row r="23" spans="1:29" x14ac:dyDescent="0.2">
      <c r="B23" s="2610"/>
      <c r="C23" s="2616" t="s">
        <v>2993</v>
      </c>
      <c r="D23" s="2609" t="s">
        <v>629</v>
      </c>
      <c r="E23" s="2588"/>
      <c r="F23" s="2611" t="s">
        <v>1489</v>
      </c>
      <c r="G23" s="2602">
        <v>40546</v>
      </c>
      <c r="H23" s="2556" t="s">
        <v>285</v>
      </c>
      <c r="I23" s="2588"/>
      <c r="K23" s="2610"/>
      <c r="M23" s="2556" t="s">
        <v>3037</v>
      </c>
      <c r="N23" s="37"/>
      <c r="O23" s="2621"/>
      <c r="P23" s="2621"/>
      <c r="R23" s="2612"/>
      <c r="S23" s="38"/>
      <c r="T23" s="2621"/>
      <c r="V23" s="2610"/>
      <c r="W23" s="2556"/>
      <c r="X23" s="2587"/>
      <c r="Y23" s="2556"/>
      <c r="Z23" s="2607"/>
      <c r="AA23" s="2602"/>
      <c r="AB23" s="2556"/>
      <c r="AC23" s="38"/>
    </row>
    <row r="24" spans="1:29" x14ac:dyDescent="0.2">
      <c r="B24" s="2595" t="s">
        <v>3147</v>
      </c>
      <c r="C24" s="2616"/>
      <c r="D24" s="2609"/>
      <c r="E24" s="2588"/>
      <c r="F24" s="2611"/>
      <c r="G24" s="2577" t="s">
        <v>734</v>
      </c>
      <c r="H24" s="2588"/>
      <c r="I24" s="2600" t="s">
        <v>3140</v>
      </c>
      <c r="K24" s="2595" t="s">
        <v>3147</v>
      </c>
      <c r="L24" s="2603" t="s">
        <v>3154</v>
      </c>
      <c r="M24" s="2604" t="s">
        <v>3155</v>
      </c>
      <c r="N24" s="2605" t="s">
        <v>3156</v>
      </c>
      <c r="O24" s="2605">
        <v>40729</v>
      </c>
      <c r="P24" s="2604" t="s">
        <v>3157</v>
      </c>
      <c r="Q24" s="2617" t="s">
        <v>3158</v>
      </c>
      <c r="R24" s="2612"/>
      <c r="S24" s="2556" t="s">
        <v>179</v>
      </c>
      <c r="T24" s="2605" t="s">
        <v>3159</v>
      </c>
      <c r="V24" s="2595" t="s">
        <v>3147</v>
      </c>
      <c r="W24" s="2556" t="s">
        <v>3164</v>
      </c>
      <c r="X24" s="2587"/>
      <c r="Y24" s="2556" t="s">
        <v>179</v>
      </c>
      <c r="Z24" s="2607">
        <v>40551</v>
      </c>
      <c r="AA24" s="2602" t="s">
        <v>694</v>
      </c>
      <c r="AB24" s="2556" t="s">
        <v>3051</v>
      </c>
      <c r="AC24" s="2556" t="s">
        <v>3049</v>
      </c>
    </row>
    <row r="25" spans="1:29" x14ac:dyDescent="0.2">
      <c r="A25" s="2622"/>
      <c r="B25" s="2599"/>
      <c r="C25" s="2616" t="s">
        <v>2993</v>
      </c>
      <c r="D25" s="2609" t="s">
        <v>636</v>
      </c>
      <c r="E25" s="2588"/>
      <c r="F25" s="2611" t="s">
        <v>1489</v>
      </c>
      <c r="G25" s="2602">
        <v>40546</v>
      </c>
      <c r="H25" s="2556" t="s">
        <v>285</v>
      </c>
      <c r="I25" s="2588"/>
      <c r="K25" s="2599"/>
      <c r="L25" s="2615"/>
      <c r="M25" s="2556" t="s">
        <v>3037</v>
      </c>
      <c r="N25" s="37"/>
      <c r="O25" s="2619"/>
      <c r="P25" s="46"/>
      <c r="R25" s="2612"/>
      <c r="S25" s="38"/>
      <c r="T25" s="2605"/>
      <c r="V25" s="2599"/>
      <c r="W25" s="2556"/>
      <c r="X25" s="2587"/>
      <c r="Y25" s="2556"/>
      <c r="Z25" s="2607"/>
      <c r="AA25" s="2602"/>
      <c r="AB25" s="2556"/>
      <c r="AC25" s="38"/>
    </row>
    <row r="26" spans="1:29" x14ac:dyDescent="0.2">
      <c r="A26" s="2622"/>
      <c r="B26" s="2561" t="s">
        <v>3148</v>
      </c>
      <c r="C26" s="2588"/>
      <c r="D26" s="2588"/>
      <c r="E26" s="2588"/>
      <c r="F26" s="2585"/>
      <c r="G26" s="2577" t="s">
        <v>734</v>
      </c>
      <c r="H26" s="2588"/>
      <c r="I26" s="2600" t="s">
        <v>3140</v>
      </c>
      <c r="K26" s="2614" t="s">
        <v>3162</v>
      </c>
      <c r="L26" s="2604" t="s">
        <v>3154</v>
      </c>
      <c r="M26" s="2604" t="s">
        <v>3155</v>
      </c>
      <c r="N26" s="2605" t="s">
        <v>3156</v>
      </c>
      <c r="O26" s="2605">
        <v>40729</v>
      </c>
      <c r="P26" s="2617" t="s">
        <v>3157</v>
      </c>
      <c r="Q26" s="2604" t="s">
        <v>3158</v>
      </c>
      <c r="R26" s="2612"/>
      <c r="S26" s="2556" t="s">
        <v>179</v>
      </c>
      <c r="T26" s="2605" t="s">
        <v>3159</v>
      </c>
      <c r="V26" s="2561" t="s">
        <v>3148</v>
      </c>
      <c r="W26" s="2556" t="s">
        <v>3164</v>
      </c>
      <c r="X26" s="2587"/>
      <c r="Y26" s="2556" t="s">
        <v>179</v>
      </c>
      <c r="Z26" s="2607">
        <v>40551</v>
      </c>
      <c r="AA26" s="2602" t="s">
        <v>694</v>
      </c>
      <c r="AB26" s="2556" t="s">
        <v>3048</v>
      </c>
      <c r="AC26" s="2556" t="s">
        <v>3049</v>
      </c>
    </row>
    <row r="27" spans="1:29" x14ac:dyDescent="0.2">
      <c r="B27" s="2610"/>
      <c r="C27" s="2623" t="s">
        <v>2993</v>
      </c>
      <c r="D27" s="2597" t="s">
        <v>644</v>
      </c>
      <c r="E27" s="2590"/>
      <c r="F27" s="2599" t="s">
        <v>1489</v>
      </c>
      <c r="G27" s="2602">
        <v>40546</v>
      </c>
      <c r="H27" s="2556" t="s">
        <v>285</v>
      </c>
      <c r="I27" s="2588"/>
      <c r="K27" s="2610" t="s">
        <v>3163</v>
      </c>
      <c r="L27" s="2615"/>
      <c r="M27" s="2556" t="s">
        <v>3037</v>
      </c>
      <c r="N27" s="2605"/>
      <c r="O27" s="2605"/>
      <c r="P27" s="2604"/>
      <c r="Q27" s="2604"/>
      <c r="R27" s="2612"/>
      <c r="S27" s="38"/>
      <c r="T27" s="2605"/>
      <c r="V27" s="2610"/>
      <c r="W27" s="2556"/>
      <c r="X27" s="2587"/>
      <c r="Y27" s="2556"/>
      <c r="Z27" s="2607"/>
      <c r="AA27" s="2602"/>
      <c r="AB27" s="2556"/>
      <c r="AC27" s="38"/>
    </row>
    <row r="28" spans="1:29" ht="30" x14ac:dyDescent="0.2">
      <c r="B28" s="2620" t="s">
        <v>3149</v>
      </c>
      <c r="C28" s="2624"/>
      <c r="D28" s="2609"/>
      <c r="E28" s="2588"/>
      <c r="F28" s="2611"/>
      <c r="G28" s="2577" t="s">
        <v>734</v>
      </c>
      <c r="H28" s="2588"/>
      <c r="I28" s="2600" t="s">
        <v>3140</v>
      </c>
      <c r="K28" s="2620" t="s">
        <v>3149</v>
      </c>
      <c r="L28" s="2603" t="s">
        <v>3154</v>
      </c>
      <c r="M28" s="2604" t="s">
        <v>3155</v>
      </c>
      <c r="N28" s="2605" t="s">
        <v>3156</v>
      </c>
      <c r="O28" s="2605">
        <v>40729</v>
      </c>
      <c r="P28" s="2604" t="s">
        <v>3157</v>
      </c>
      <c r="Q28" s="2604" t="s">
        <v>3158</v>
      </c>
      <c r="R28" s="2612"/>
      <c r="S28" s="2556" t="s">
        <v>179</v>
      </c>
      <c r="T28" s="2605" t="s">
        <v>3159</v>
      </c>
      <c r="V28" s="2620" t="s">
        <v>3149</v>
      </c>
      <c r="W28" s="2556" t="s">
        <v>3164</v>
      </c>
      <c r="X28" s="2587"/>
      <c r="Y28" s="2556" t="s">
        <v>179</v>
      </c>
      <c r="Z28" s="2607">
        <v>40551</v>
      </c>
      <c r="AA28" s="2602" t="s">
        <v>694</v>
      </c>
      <c r="AB28" s="2556" t="s">
        <v>3167</v>
      </c>
      <c r="AC28" s="2556" t="s">
        <v>3055</v>
      </c>
    </row>
    <row r="29" spans="1:29" x14ac:dyDescent="0.2">
      <c r="A29" s="58"/>
      <c r="B29" s="2590"/>
      <c r="C29" s="2618" t="s">
        <v>2993</v>
      </c>
      <c r="D29" s="2597" t="s">
        <v>652</v>
      </c>
      <c r="E29" s="2590"/>
      <c r="F29" s="2599" t="s">
        <v>1489</v>
      </c>
      <c r="G29" s="2602">
        <v>40546</v>
      </c>
      <c r="H29" s="2556" t="s">
        <v>285</v>
      </c>
      <c r="I29" s="2588"/>
      <c r="K29" s="2590"/>
      <c r="L29" s="2625"/>
      <c r="M29" s="2556" t="s">
        <v>3037</v>
      </c>
      <c r="N29" s="2605"/>
      <c r="O29" s="2605"/>
      <c r="P29" s="2604"/>
      <c r="Q29" s="2604"/>
      <c r="R29" s="2612"/>
      <c r="S29" s="38"/>
      <c r="T29" s="2605"/>
      <c r="V29" s="2590"/>
      <c r="W29" s="2556"/>
      <c r="X29" s="2587"/>
      <c r="Y29" s="2556"/>
      <c r="Z29" s="2607"/>
      <c r="AA29" s="2602"/>
      <c r="AB29" s="2556"/>
      <c r="AC29" s="38"/>
    </row>
    <row r="30" spans="1:29" ht="30" x14ac:dyDescent="0.2">
      <c r="B30" s="2620" t="s">
        <v>3150</v>
      </c>
      <c r="C30" s="2561"/>
      <c r="D30" s="2589"/>
      <c r="E30" s="2589"/>
      <c r="F30" s="2561"/>
      <c r="G30" s="2577" t="s">
        <v>734</v>
      </c>
      <c r="H30" s="2588"/>
      <c r="I30" s="2600" t="s">
        <v>3140</v>
      </c>
      <c r="K30" s="2620" t="s">
        <v>3150</v>
      </c>
      <c r="L30" s="2603" t="s">
        <v>3154</v>
      </c>
      <c r="M30" s="2604" t="s">
        <v>3155</v>
      </c>
      <c r="N30" s="2605" t="s">
        <v>3156</v>
      </c>
      <c r="O30" s="2605">
        <v>40729</v>
      </c>
      <c r="P30" s="2604" t="s">
        <v>3157</v>
      </c>
      <c r="Q30" s="2604" t="s">
        <v>3158</v>
      </c>
      <c r="R30" s="2612"/>
      <c r="S30" s="2556" t="s">
        <v>179</v>
      </c>
      <c r="T30" s="2605" t="s">
        <v>3159</v>
      </c>
      <c r="V30" s="2620" t="s">
        <v>3150</v>
      </c>
      <c r="W30" s="2556" t="s">
        <v>3164</v>
      </c>
      <c r="X30" s="2587"/>
      <c r="Y30" s="2556" t="s">
        <v>179</v>
      </c>
      <c r="Z30" s="2607">
        <v>40551</v>
      </c>
      <c r="AA30" s="2602" t="s">
        <v>694</v>
      </c>
      <c r="AB30" s="2556" t="s">
        <v>3168</v>
      </c>
      <c r="AC30" s="2556" t="s">
        <v>3055</v>
      </c>
    </row>
    <row r="31" spans="1:29" x14ac:dyDescent="0.2">
      <c r="B31" s="2610"/>
      <c r="C31" s="2624" t="s">
        <v>2993</v>
      </c>
      <c r="D31" s="2609" t="s">
        <v>655</v>
      </c>
      <c r="E31" s="2588"/>
      <c r="F31" s="2611" t="s">
        <v>1489</v>
      </c>
      <c r="G31" s="2602">
        <v>40546</v>
      </c>
      <c r="H31" s="2556" t="s">
        <v>285</v>
      </c>
      <c r="I31" s="2588"/>
      <c r="K31" s="2610"/>
      <c r="L31" s="2603"/>
      <c r="M31" s="2556" t="s">
        <v>3037</v>
      </c>
      <c r="N31" s="2605"/>
      <c r="O31" s="2605"/>
      <c r="P31" s="2604"/>
      <c r="Q31" s="2604"/>
      <c r="R31" s="2612"/>
      <c r="S31" s="38"/>
      <c r="T31" s="2605"/>
      <c r="V31" s="2610"/>
      <c r="W31" s="2556"/>
      <c r="X31" s="2587"/>
      <c r="Y31" s="2556"/>
      <c r="Z31" s="2607"/>
      <c r="AA31" s="2602"/>
      <c r="AB31" s="2556"/>
      <c r="AC31" s="38"/>
    </row>
    <row r="32" spans="1:29" ht="30" x14ac:dyDescent="0.2">
      <c r="B32" s="2620" t="s">
        <v>3151</v>
      </c>
      <c r="C32" s="2561"/>
      <c r="D32" s="2589"/>
      <c r="E32" s="2589"/>
      <c r="F32" s="2561"/>
      <c r="G32" s="2577" t="s">
        <v>734</v>
      </c>
      <c r="H32" s="2588"/>
      <c r="I32" s="2600" t="s">
        <v>3140</v>
      </c>
      <c r="K32" s="2620" t="s">
        <v>3151</v>
      </c>
      <c r="L32" s="2603" t="s">
        <v>3154</v>
      </c>
      <c r="M32" s="2604" t="s">
        <v>3155</v>
      </c>
      <c r="N32" s="2605" t="s">
        <v>3156</v>
      </c>
      <c r="O32" s="2605">
        <v>40729</v>
      </c>
      <c r="P32" s="2604" t="s">
        <v>3157</v>
      </c>
      <c r="Q32" s="2604" t="s">
        <v>3158</v>
      </c>
      <c r="R32" s="2612"/>
      <c r="S32" s="2556" t="s">
        <v>179</v>
      </c>
      <c r="T32" s="2605" t="s">
        <v>3159</v>
      </c>
      <c r="V32" s="2620" t="s">
        <v>3151</v>
      </c>
      <c r="W32" s="2556" t="s">
        <v>3164</v>
      </c>
      <c r="X32" s="2587"/>
      <c r="Y32" s="2556" t="s">
        <v>179</v>
      </c>
      <c r="Z32" s="2607">
        <v>40551</v>
      </c>
      <c r="AA32" s="2602" t="s">
        <v>694</v>
      </c>
      <c r="AB32" s="2556" t="s">
        <v>3168</v>
      </c>
      <c r="AC32" s="2556" t="s">
        <v>3055</v>
      </c>
    </row>
    <row r="33" spans="2:30" x14ac:dyDescent="0.2">
      <c r="B33" s="2610"/>
      <c r="C33" s="2616" t="s">
        <v>2993</v>
      </c>
      <c r="D33" s="2609" t="s">
        <v>3002</v>
      </c>
      <c r="E33" s="2588"/>
      <c r="F33" s="2611" t="s">
        <v>1489</v>
      </c>
      <c r="G33" s="2602">
        <v>40546</v>
      </c>
      <c r="H33" s="2556" t="s">
        <v>285</v>
      </c>
      <c r="I33" s="2588"/>
      <c r="K33" s="2610"/>
      <c r="M33" s="2556" t="s">
        <v>3037</v>
      </c>
      <c r="N33" s="37"/>
      <c r="O33" s="37"/>
      <c r="P33" s="37"/>
      <c r="R33" s="2612"/>
      <c r="S33" s="2619"/>
      <c r="T33" s="2619"/>
      <c r="V33" s="2610"/>
      <c r="W33" s="2556"/>
      <c r="X33" s="2587"/>
      <c r="Y33" s="2556"/>
      <c r="Z33" s="2607"/>
      <c r="AA33" s="2602"/>
      <c r="AB33" s="2556"/>
      <c r="AC33" s="38"/>
    </row>
    <row r="34" spans="2:30" ht="30" x14ac:dyDescent="0.2">
      <c r="B34" s="2595" t="s">
        <v>3152</v>
      </c>
      <c r="C34" s="2561"/>
      <c r="D34" s="2589"/>
      <c r="E34" s="2589"/>
      <c r="F34" s="2561"/>
      <c r="G34" s="2577" t="s">
        <v>734</v>
      </c>
      <c r="H34" s="2588"/>
      <c r="I34" s="2600" t="s">
        <v>3140</v>
      </c>
      <c r="K34" s="2595" t="s">
        <v>3152</v>
      </c>
      <c r="L34" s="2603" t="s">
        <v>3154</v>
      </c>
      <c r="M34" s="2604" t="s">
        <v>3155</v>
      </c>
      <c r="N34" s="2605" t="s">
        <v>3156</v>
      </c>
      <c r="O34" s="2605">
        <v>40729</v>
      </c>
      <c r="P34" s="2604" t="s">
        <v>3157</v>
      </c>
      <c r="Q34" s="2604" t="s">
        <v>3158</v>
      </c>
      <c r="R34" s="2612"/>
      <c r="S34" s="2556" t="s">
        <v>179</v>
      </c>
      <c r="T34" s="2605" t="s">
        <v>3159</v>
      </c>
      <c r="V34" s="2595" t="s">
        <v>3152</v>
      </c>
      <c r="W34" s="2556" t="s">
        <v>3164</v>
      </c>
      <c r="X34" s="2587"/>
      <c r="Y34" s="2556" t="s">
        <v>179</v>
      </c>
      <c r="Z34" s="2607">
        <v>40551</v>
      </c>
      <c r="AA34" s="2602" t="s">
        <v>694</v>
      </c>
      <c r="AB34" s="2556" t="s">
        <v>3168</v>
      </c>
      <c r="AC34" s="2556" t="s">
        <v>3055</v>
      </c>
    </row>
    <row r="35" spans="2:30" x14ac:dyDescent="0.2">
      <c r="B35" s="2590"/>
      <c r="C35" s="2616" t="s">
        <v>2993</v>
      </c>
      <c r="D35" s="2609" t="s">
        <v>1110</v>
      </c>
      <c r="E35" s="2588"/>
      <c r="F35" s="2611" t="s">
        <v>1489</v>
      </c>
      <c r="G35" s="2602">
        <v>40546</v>
      </c>
      <c r="H35" s="2556" t="s">
        <v>285</v>
      </c>
      <c r="I35" s="2588"/>
      <c r="K35" s="2610"/>
      <c r="M35" s="2556" t="s">
        <v>3037</v>
      </c>
      <c r="N35" s="2605"/>
      <c r="O35" s="2605"/>
      <c r="P35" s="2604"/>
      <c r="Q35" s="2604"/>
      <c r="R35" s="37"/>
      <c r="S35" s="37"/>
      <c r="T35" s="46"/>
      <c r="V35" s="2590"/>
      <c r="W35" s="2556"/>
      <c r="X35" s="2587"/>
      <c r="Y35" s="2556"/>
      <c r="Z35" s="2556"/>
      <c r="AA35" s="2556"/>
      <c r="AB35" s="2556"/>
      <c r="AC35" s="38"/>
    </row>
    <row r="36" spans="2:30" x14ac:dyDescent="0.2">
      <c r="B36" s="2626" t="s">
        <v>3004</v>
      </c>
      <c r="C36" s="2588"/>
      <c r="D36" s="2588"/>
      <c r="E36" s="2588"/>
      <c r="F36" s="2588"/>
      <c r="H36" s="2588"/>
      <c r="I36" s="2600" t="s">
        <v>3140</v>
      </c>
      <c r="J36" s="58"/>
      <c r="K36" s="2622" t="s">
        <v>3004</v>
      </c>
      <c r="L36" s="38"/>
      <c r="M36" s="2556"/>
      <c r="N36" s="2556"/>
      <c r="O36" s="2556"/>
      <c r="P36" s="2556"/>
      <c r="Q36" s="2556"/>
      <c r="R36" s="2612"/>
      <c r="S36" s="38"/>
      <c r="T36" s="38"/>
      <c r="V36" s="2622" t="s">
        <v>3004</v>
      </c>
      <c r="W36" s="2566"/>
      <c r="X36" s="2587"/>
      <c r="Y36" s="2566"/>
      <c r="Z36" s="2566"/>
      <c r="AA36" s="2566"/>
      <c r="AB36" s="2566"/>
      <c r="AC36" s="2566"/>
    </row>
    <row r="37" spans="2:30" x14ac:dyDescent="0.2">
      <c r="B37" s="37"/>
      <c r="C37" s="37"/>
      <c r="D37" s="37"/>
      <c r="E37" s="37"/>
      <c r="F37" s="37"/>
      <c r="G37" s="2588"/>
      <c r="H37" s="2588"/>
      <c r="I37" s="2588"/>
      <c r="J37" s="58"/>
      <c r="K37" s="2594"/>
      <c r="L37" s="38"/>
      <c r="M37" s="2556"/>
      <c r="N37" s="2556"/>
      <c r="O37" s="2556"/>
      <c r="P37" s="2556"/>
      <c r="Q37" s="2556"/>
      <c r="R37" s="37"/>
      <c r="S37" s="38"/>
      <c r="T37" s="38"/>
      <c r="V37" s="46"/>
      <c r="W37" s="37"/>
      <c r="X37" s="37"/>
      <c r="Y37" s="37"/>
      <c r="Z37" s="37"/>
      <c r="AA37" s="37"/>
      <c r="AB37" s="37"/>
      <c r="AC37" s="37"/>
    </row>
    <row r="39" spans="2:30" x14ac:dyDescent="0.2">
      <c r="B39" s="2627" t="s">
        <v>310</v>
      </c>
    </row>
    <row r="40" spans="2:30" x14ac:dyDescent="0.2">
      <c r="B40" s="1910" t="s">
        <v>6450</v>
      </c>
      <c r="C40" s="1910"/>
      <c r="D40" s="1910"/>
      <c r="E40" s="1910"/>
      <c r="J40" s="2628" t="s">
        <v>3060</v>
      </c>
      <c r="K40" s="2573"/>
      <c r="L40" s="2588" t="s">
        <v>3061</v>
      </c>
    </row>
    <row r="41" spans="2:30" x14ac:dyDescent="0.2">
      <c r="B41" s="58"/>
      <c r="C41" s="58"/>
      <c r="D41" s="2564"/>
      <c r="E41" s="2565" t="s">
        <v>6446</v>
      </c>
      <c r="F41" s="2565"/>
      <c r="G41" s="2565"/>
      <c r="H41" s="2565"/>
      <c r="I41" s="2612"/>
      <c r="J41" s="2629" t="s">
        <v>3062</v>
      </c>
      <c r="K41" s="2598"/>
      <c r="L41" s="2566" t="s">
        <v>3063</v>
      </c>
      <c r="N41" s="2594"/>
      <c r="O41" s="2559" t="s">
        <v>3091</v>
      </c>
      <c r="P41" s="2612"/>
      <c r="Q41" s="2630" t="s">
        <v>3092</v>
      </c>
      <c r="R41" s="2612"/>
      <c r="S41" s="2631" t="s">
        <v>3093</v>
      </c>
      <c r="T41" s="2559"/>
      <c r="U41" s="2584"/>
      <c r="V41" s="2598"/>
      <c r="W41" s="2588"/>
      <c r="Y41" s="2594"/>
      <c r="Z41" s="2559" t="s">
        <v>3127</v>
      </c>
      <c r="AA41" s="2612"/>
      <c r="AB41" s="2626"/>
      <c r="AC41" s="2632"/>
      <c r="AD41" s="2555"/>
    </row>
    <row r="42" spans="2:30" x14ac:dyDescent="0.2">
      <c r="B42" s="2566" t="s">
        <v>479</v>
      </c>
      <c r="C42" s="2566" t="s">
        <v>2974</v>
      </c>
      <c r="D42" s="2566" t="s">
        <v>3064</v>
      </c>
      <c r="E42" s="2566" t="s">
        <v>3065</v>
      </c>
      <c r="F42" s="2566" t="s">
        <v>2976</v>
      </c>
      <c r="G42" s="2566" t="s">
        <v>3169</v>
      </c>
      <c r="H42" s="2566" t="s">
        <v>3066</v>
      </c>
      <c r="I42" s="2575" t="s">
        <v>2977</v>
      </c>
      <c r="J42" s="2566" t="s">
        <v>2979</v>
      </c>
      <c r="K42" s="2566" t="s">
        <v>3067</v>
      </c>
      <c r="L42" s="2557" t="s">
        <v>3013</v>
      </c>
      <c r="N42" s="2566" t="s">
        <v>479</v>
      </c>
      <c r="O42" s="2586" t="s">
        <v>3016</v>
      </c>
      <c r="P42" s="2566" t="s">
        <v>3017</v>
      </c>
      <c r="Q42" s="2566" t="s">
        <v>2985</v>
      </c>
      <c r="R42" s="2566" t="s">
        <v>3014</v>
      </c>
      <c r="S42" s="2575" t="s">
        <v>3094</v>
      </c>
      <c r="T42" s="2562" t="s">
        <v>104</v>
      </c>
      <c r="U42" s="2566" t="s">
        <v>3095</v>
      </c>
      <c r="V42" s="2633" t="s">
        <v>3019</v>
      </c>
      <c r="W42" s="2614" t="s">
        <v>3039</v>
      </c>
      <c r="Y42" s="2566" t="s">
        <v>479</v>
      </c>
      <c r="Z42" s="2586" t="s">
        <v>3128</v>
      </c>
      <c r="AA42" s="2566" t="s">
        <v>3042</v>
      </c>
      <c r="AB42" s="2566" t="s">
        <v>3042</v>
      </c>
      <c r="AC42" s="2566" t="s">
        <v>112</v>
      </c>
      <c r="AD42" s="2566" t="s">
        <v>113</v>
      </c>
    </row>
    <row r="43" spans="2:30" x14ac:dyDescent="0.2">
      <c r="B43" s="2557"/>
      <c r="C43" s="2557" t="s">
        <v>2980</v>
      </c>
      <c r="D43" s="2557" t="s">
        <v>2980</v>
      </c>
      <c r="E43" s="2557" t="s">
        <v>3068</v>
      </c>
      <c r="F43" s="2557" t="s">
        <v>2982</v>
      </c>
      <c r="G43" s="2557" t="s">
        <v>3069</v>
      </c>
      <c r="H43" s="2557" t="s">
        <v>3026</v>
      </c>
      <c r="I43" s="2557" t="s">
        <v>2983</v>
      </c>
      <c r="J43" s="2557" t="s">
        <v>2985</v>
      </c>
      <c r="K43" s="2557" t="s">
        <v>2977</v>
      </c>
      <c r="L43" s="2557" t="s">
        <v>3070</v>
      </c>
      <c r="N43" s="2557"/>
      <c r="O43" s="2557" t="s">
        <v>3019</v>
      </c>
      <c r="P43" s="2557" t="s">
        <v>3021</v>
      </c>
      <c r="Q43" s="2557" t="s">
        <v>3096</v>
      </c>
      <c r="R43" s="2557" t="s">
        <v>2977</v>
      </c>
      <c r="S43" s="2557" t="s">
        <v>6448</v>
      </c>
      <c r="T43" s="2613"/>
      <c r="U43" s="2557" t="s">
        <v>3025</v>
      </c>
      <c r="V43" s="2600" t="s">
        <v>3025</v>
      </c>
      <c r="W43" s="2589" t="s">
        <v>3041</v>
      </c>
      <c r="Y43" s="2557"/>
      <c r="Z43" s="2557" t="s">
        <v>3129</v>
      </c>
      <c r="AA43" s="2557" t="s">
        <v>3045</v>
      </c>
      <c r="AB43" s="2557" t="s">
        <v>3130</v>
      </c>
      <c r="AC43" s="2557"/>
      <c r="AD43" s="2557"/>
    </row>
    <row r="44" spans="2:30" x14ac:dyDescent="0.2">
      <c r="B44" s="2598"/>
      <c r="C44" s="2590"/>
      <c r="D44" s="2598"/>
      <c r="E44" s="2590"/>
      <c r="F44" s="2590"/>
      <c r="G44" s="2577" t="s">
        <v>3071</v>
      </c>
      <c r="H44" s="2590"/>
      <c r="I44" s="2598"/>
      <c r="J44" s="2577" t="s">
        <v>2986</v>
      </c>
      <c r="K44" s="2590"/>
      <c r="L44" s="2590"/>
      <c r="N44" s="2598"/>
      <c r="O44" s="2598"/>
      <c r="P44" s="2590"/>
      <c r="Q44" s="2590"/>
      <c r="R44" s="2577"/>
      <c r="S44" s="2598"/>
      <c r="T44" s="2562"/>
      <c r="U44" s="2577" t="s">
        <v>3028</v>
      </c>
      <c r="V44" s="2634" t="s">
        <v>3043</v>
      </c>
      <c r="W44" s="2590" t="s">
        <v>3044</v>
      </c>
      <c r="Y44" s="2598"/>
      <c r="Z44" s="2598"/>
      <c r="AA44" s="2590"/>
      <c r="AB44" s="2590"/>
      <c r="AC44" s="2577"/>
      <c r="AD44" s="2577"/>
    </row>
    <row r="45" spans="2:30" x14ac:dyDescent="0.2">
      <c r="B45" s="2579" t="s">
        <v>1669</v>
      </c>
      <c r="C45" s="2589"/>
      <c r="D45" s="2579"/>
      <c r="E45" s="2589"/>
      <c r="F45" s="2589"/>
      <c r="G45" s="2557"/>
      <c r="H45" s="2589" t="s">
        <v>170</v>
      </c>
      <c r="I45" s="2563"/>
      <c r="J45" s="2588"/>
      <c r="K45" s="2588"/>
      <c r="L45" s="2588"/>
      <c r="N45" s="2635" t="s">
        <v>2987</v>
      </c>
      <c r="O45" s="2556" t="s">
        <v>3097</v>
      </c>
      <c r="P45" s="2556" t="s">
        <v>2218</v>
      </c>
      <c r="Q45" s="2556" t="s">
        <v>3046</v>
      </c>
      <c r="R45" s="2556" t="s">
        <v>3029</v>
      </c>
      <c r="S45" s="2574"/>
      <c r="T45" s="2592" t="s">
        <v>3030</v>
      </c>
      <c r="U45" s="2556" t="s">
        <v>3029</v>
      </c>
      <c r="V45" s="2556" t="s">
        <v>3174</v>
      </c>
      <c r="W45" s="2556"/>
      <c r="Y45" s="2636" t="s">
        <v>2987</v>
      </c>
      <c r="Z45" s="2556"/>
      <c r="AA45" s="2556" t="s">
        <v>226</v>
      </c>
      <c r="AB45" s="2556"/>
      <c r="AC45" s="2556"/>
      <c r="AD45" s="2556"/>
    </row>
    <row r="46" spans="2:30" x14ac:dyDescent="0.2">
      <c r="B46" s="2585"/>
      <c r="C46" s="2588"/>
      <c r="D46" s="2585"/>
      <c r="E46" s="2588"/>
      <c r="F46" s="2588"/>
      <c r="G46" s="2588"/>
      <c r="H46" s="2588" t="s">
        <v>175</v>
      </c>
      <c r="I46" s="2591"/>
      <c r="J46" s="2588"/>
      <c r="K46" s="2588"/>
      <c r="L46" s="2588"/>
      <c r="N46" s="2637" t="s">
        <v>121</v>
      </c>
      <c r="O46" s="2622"/>
      <c r="P46" s="46"/>
      <c r="Q46" s="46"/>
      <c r="R46" s="46"/>
      <c r="S46" s="2594"/>
      <c r="T46" s="2632"/>
      <c r="U46" s="46"/>
      <c r="V46" s="2588"/>
      <c r="W46" s="2588"/>
      <c r="Y46" s="2637" t="s">
        <v>121</v>
      </c>
      <c r="Z46" s="2579"/>
      <c r="AA46" s="2590"/>
      <c r="AB46" s="2590"/>
      <c r="AC46" s="2590"/>
      <c r="AD46" s="46"/>
    </row>
    <row r="47" spans="2:30" ht="45" x14ac:dyDescent="0.2">
      <c r="B47" s="2593" t="s">
        <v>121</v>
      </c>
      <c r="C47" s="37"/>
      <c r="D47" s="2622"/>
      <c r="E47" s="46"/>
      <c r="F47" s="37"/>
      <c r="G47" s="46"/>
      <c r="H47" s="2590" t="s">
        <v>2218</v>
      </c>
      <c r="I47" s="2594"/>
      <c r="J47" s="37"/>
      <c r="K47" s="2588"/>
      <c r="L47" s="2588"/>
      <c r="N47" s="2638" t="s">
        <v>3170</v>
      </c>
      <c r="O47" s="2639" t="s">
        <v>179</v>
      </c>
      <c r="P47" s="2640" t="s">
        <v>179</v>
      </c>
      <c r="Q47" s="2641" t="s">
        <v>179</v>
      </c>
      <c r="R47" s="2642" t="s">
        <v>3175</v>
      </c>
      <c r="S47" s="2638" t="s">
        <v>3176</v>
      </c>
      <c r="T47" s="2600" t="s">
        <v>3175</v>
      </c>
      <c r="U47" s="2643" t="s">
        <v>3177</v>
      </c>
      <c r="V47" s="2644" t="s">
        <v>3178</v>
      </c>
      <c r="W47" s="2604" t="s">
        <v>2937</v>
      </c>
      <c r="Y47" s="2638" t="s">
        <v>3170</v>
      </c>
      <c r="Z47" s="2645" t="s">
        <v>3179</v>
      </c>
      <c r="AA47" s="2646">
        <v>41285</v>
      </c>
      <c r="AB47" s="2647" t="s">
        <v>3180</v>
      </c>
      <c r="AC47" s="2642" t="s">
        <v>3049</v>
      </c>
      <c r="AD47" s="2604" t="s">
        <v>3132</v>
      </c>
    </row>
    <row r="48" spans="2:30" ht="45" x14ac:dyDescent="0.2">
      <c r="B48" s="2638" t="s">
        <v>3170</v>
      </c>
      <c r="C48" s="2639" t="s">
        <v>179</v>
      </c>
      <c r="D48" s="2645" t="s">
        <v>179</v>
      </c>
      <c r="E48" s="2648" t="s">
        <v>1675</v>
      </c>
      <c r="F48" s="2640" t="s">
        <v>3171</v>
      </c>
      <c r="G48" s="2649">
        <v>2320644454</v>
      </c>
      <c r="H48" s="2650" t="s">
        <v>179</v>
      </c>
      <c r="I48" s="2651" t="s">
        <v>576</v>
      </c>
      <c r="J48" s="2600"/>
      <c r="K48" s="2605" t="s">
        <v>3172</v>
      </c>
      <c r="L48" s="2604" t="s">
        <v>3173</v>
      </c>
      <c r="N48" s="46"/>
      <c r="O48" s="2609"/>
      <c r="P48" s="2594"/>
      <c r="Q48" s="2652"/>
      <c r="R48" s="2599"/>
      <c r="S48" s="2556"/>
      <c r="T48" s="2588"/>
      <c r="U48" s="2588"/>
      <c r="V48" s="2588"/>
      <c r="W48" s="2588"/>
      <c r="Y48" s="2621" t="s">
        <v>144</v>
      </c>
      <c r="Z48" s="2653"/>
      <c r="AA48" s="2654"/>
      <c r="AB48" s="2653"/>
      <c r="AC48" s="2606"/>
      <c r="AD48" s="2643"/>
    </row>
    <row r="49" spans="2:30" x14ac:dyDescent="0.2">
      <c r="B49" s="2655"/>
      <c r="C49" s="2592"/>
      <c r="D49" s="2609"/>
      <c r="E49" s="2594"/>
      <c r="F49" s="2610"/>
      <c r="G49" s="2599"/>
      <c r="H49" s="2602"/>
      <c r="I49" s="2556"/>
      <c r="J49" s="2588"/>
      <c r="K49" s="2556"/>
      <c r="L49" s="2588"/>
      <c r="N49" s="2621" t="s">
        <v>3004</v>
      </c>
      <c r="O49" s="37"/>
      <c r="P49" s="37"/>
      <c r="Q49" s="37"/>
      <c r="R49" s="37"/>
      <c r="S49" s="37"/>
      <c r="T49" s="2589"/>
      <c r="U49" s="37"/>
      <c r="V49" s="37"/>
      <c r="W49" s="37"/>
      <c r="Y49" s="46"/>
      <c r="Z49" s="2653"/>
      <c r="AA49" s="2654"/>
      <c r="AB49" s="2653"/>
      <c r="AC49" s="2606"/>
      <c r="AD49" s="2606"/>
    </row>
    <row r="50" spans="2:30" x14ac:dyDescent="0.2">
      <c r="O50" s="46"/>
      <c r="P50" s="37"/>
      <c r="Q50" s="37"/>
      <c r="R50" s="37"/>
      <c r="S50" s="2556" t="s">
        <v>31</v>
      </c>
      <c r="T50" s="37"/>
      <c r="U50" s="2588"/>
      <c r="V50" s="37"/>
      <c r="W50" s="37"/>
      <c r="X50" s="37"/>
    </row>
  </sheetData>
  <pageMargins left="0.25" right="0.25" top="0.75" bottom="0.75" header="0.3" footer="0.3"/>
  <pageSetup paperSize="8" scale="2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Z865"/>
  <sheetViews>
    <sheetView zoomScale="69" zoomScaleNormal="69" workbookViewId="0">
      <selection activeCell="I12" sqref="I12"/>
    </sheetView>
  </sheetViews>
  <sheetFormatPr defaultColWidth="22.140625" defaultRowHeight="15" x14ac:dyDescent="0.2"/>
  <cols>
    <col min="1" max="1" width="52.7109375" style="1677" customWidth="1"/>
    <col min="2" max="2" width="21.5703125" style="1677" customWidth="1"/>
    <col min="3" max="3" width="11" style="1677" customWidth="1"/>
    <col min="4" max="4" width="22.85546875" style="1677" bestFit="1" customWidth="1"/>
    <col min="5" max="5" width="19.5703125" style="1677" customWidth="1"/>
    <col min="6" max="6" width="30.28515625" style="1742" customWidth="1"/>
    <col min="7" max="7" width="18.42578125" style="1677" customWidth="1"/>
    <col min="8" max="8" width="16.28515625" style="1677" customWidth="1"/>
    <col min="9" max="10" width="22.140625" style="1677"/>
    <col min="11" max="11" width="22.28515625" style="1677" bestFit="1" customWidth="1"/>
    <col min="12" max="14" width="22.140625" style="1677"/>
    <col min="15" max="15" width="25" style="1677" bestFit="1" customWidth="1"/>
    <col min="16" max="16" width="22.28515625" style="1677" bestFit="1" customWidth="1"/>
    <col min="17" max="17" width="21.28515625" style="1677" customWidth="1"/>
    <col min="18" max="18" width="22.140625" style="1677"/>
    <col min="19" max="19" width="17.7109375" style="1677" customWidth="1"/>
    <col min="20" max="20" width="22.28515625" style="1677" bestFit="1" customWidth="1"/>
    <col min="21" max="22" width="22.140625" style="1677"/>
    <col min="23" max="23" width="24.28515625" style="1677" customWidth="1"/>
    <col min="24" max="24" width="12.85546875" style="1677" customWidth="1"/>
    <col min="25" max="25" width="14.5703125" style="1677" customWidth="1"/>
    <col min="26" max="16384" width="22.140625" style="1677"/>
  </cols>
  <sheetData>
    <row r="1" spans="1:24" x14ac:dyDescent="0.2">
      <c r="A1" s="2147"/>
      <c r="B1" s="2148"/>
      <c r="C1" s="2148"/>
      <c r="D1" s="2148"/>
      <c r="E1" s="2148"/>
      <c r="F1" s="2153"/>
      <c r="G1" s="2148"/>
    </row>
    <row r="2" spans="1:24" ht="18" x14ac:dyDescent="0.25">
      <c r="A2" s="2956" t="s">
        <v>5872</v>
      </c>
      <c r="B2" s="2956"/>
      <c r="C2" s="2956"/>
      <c r="D2" s="2956"/>
      <c r="E2" s="2149"/>
      <c r="F2" s="2154"/>
      <c r="G2" s="2149"/>
    </row>
    <row r="3" spans="1:24" ht="18" x14ac:dyDescent="0.25">
      <c r="A3" s="1670" t="s">
        <v>5873</v>
      </c>
      <c r="B3" s="1670"/>
      <c r="C3" s="1670"/>
      <c r="D3" s="1670"/>
      <c r="E3" s="2149"/>
      <c r="F3" s="2154"/>
      <c r="G3" s="2149"/>
    </row>
    <row r="4" spans="1:24" ht="18" x14ac:dyDescent="0.25">
      <c r="A4" s="2149"/>
      <c r="B4" s="2149"/>
      <c r="C4" s="2149"/>
      <c r="D4" s="2149"/>
      <c r="E4" s="2149"/>
      <c r="F4" s="2154"/>
      <c r="G4" s="2149"/>
    </row>
    <row r="5" spans="1:24" ht="18" x14ac:dyDescent="0.25">
      <c r="A5" s="2150" t="s">
        <v>5188</v>
      </c>
      <c r="B5" s="2151"/>
      <c r="C5" s="1539"/>
      <c r="D5" s="1539"/>
      <c r="E5" s="1613"/>
      <c r="F5" s="1540"/>
      <c r="G5" s="1540"/>
      <c r="H5" s="97"/>
      <c r="I5" s="97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1"/>
      <c r="V5" s="62"/>
      <c r="W5" s="62"/>
      <c r="X5" s="62"/>
    </row>
    <row r="6" spans="1:24" ht="18" x14ac:dyDescent="0.25">
      <c r="A6" s="1704" t="s">
        <v>540</v>
      </c>
      <c r="B6" s="2152"/>
      <c r="C6" s="1600"/>
      <c r="D6" s="1600"/>
      <c r="E6" s="1600"/>
      <c r="F6" s="2155"/>
      <c r="G6" s="1600"/>
      <c r="H6" s="2845" t="s">
        <v>147</v>
      </c>
      <c r="I6" s="2846"/>
      <c r="J6" s="76" t="s">
        <v>509</v>
      </c>
      <c r="K6" s="70"/>
      <c r="L6" s="71"/>
      <c r="M6" s="62"/>
      <c r="N6" s="62"/>
      <c r="O6" s="62"/>
      <c r="P6" s="62"/>
      <c r="Q6" s="62"/>
      <c r="R6" s="62"/>
      <c r="S6" s="62"/>
      <c r="T6" s="62"/>
      <c r="U6" s="62"/>
      <c r="V6" s="62"/>
    </row>
    <row r="7" spans="1:24" ht="30" x14ac:dyDescent="0.2">
      <c r="A7" s="95" t="s">
        <v>571</v>
      </c>
      <c r="B7" s="65"/>
      <c r="C7" s="2909" t="s">
        <v>149</v>
      </c>
      <c r="D7" s="2902"/>
      <c r="E7" s="2902"/>
      <c r="F7" s="2902"/>
      <c r="G7" s="2903"/>
      <c r="H7" s="2847"/>
      <c r="I7" s="2848"/>
      <c r="J7" s="1692" t="s">
        <v>150</v>
      </c>
      <c r="K7" s="2902" t="s">
        <v>151</v>
      </c>
      <c r="L7" s="2903"/>
      <c r="M7" s="2909" t="s">
        <v>152</v>
      </c>
      <c r="N7" s="2903"/>
      <c r="O7" s="2909" t="s">
        <v>84</v>
      </c>
      <c r="P7" s="2902"/>
      <c r="Q7" s="2902"/>
      <c r="R7" s="2902"/>
      <c r="S7" s="1672"/>
      <c r="T7" s="1671" t="s">
        <v>85</v>
      </c>
      <c r="U7" s="1673"/>
    </row>
    <row r="8" spans="1:24" ht="60.75" thickBot="1" x14ac:dyDescent="0.25">
      <c r="A8" s="470" t="s">
        <v>512</v>
      </c>
      <c r="B8" s="453" t="s">
        <v>153</v>
      </c>
      <c r="C8" s="453" t="s">
        <v>154</v>
      </c>
      <c r="D8" s="453" t="s">
        <v>5189</v>
      </c>
      <c r="E8" s="453" t="s">
        <v>156</v>
      </c>
      <c r="F8" s="1832" t="s">
        <v>220</v>
      </c>
      <c r="G8" s="451" t="s">
        <v>730</v>
      </c>
      <c r="H8" s="437" t="s">
        <v>92</v>
      </c>
      <c r="I8" s="437" t="s">
        <v>685</v>
      </c>
      <c r="J8" s="453" t="s">
        <v>159</v>
      </c>
      <c r="K8" s="453" t="s">
        <v>160</v>
      </c>
      <c r="L8" s="453" t="s">
        <v>161</v>
      </c>
      <c r="M8" s="453" t="s">
        <v>162</v>
      </c>
      <c r="N8" s="437" t="s">
        <v>5190</v>
      </c>
      <c r="O8" s="437" t="s">
        <v>4325</v>
      </c>
      <c r="P8" s="437" t="s">
        <v>104</v>
      </c>
      <c r="Q8" s="437" t="s">
        <v>165</v>
      </c>
      <c r="R8" s="457" t="s">
        <v>166</v>
      </c>
      <c r="S8" s="1683" t="s">
        <v>167</v>
      </c>
      <c r="T8" s="1692" t="s">
        <v>168</v>
      </c>
      <c r="U8" s="1692" t="s">
        <v>169</v>
      </c>
    </row>
    <row r="9" spans="1:24" ht="15.75" thickTop="1" x14ac:dyDescent="0.2">
      <c r="A9" s="2825" t="s">
        <v>114</v>
      </c>
      <c r="B9" s="160"/>
      <c r="C9" s="380"/>
      <c r="D9" s="380"/>
      <c r="E9" s="160"/>
      <c r="F9" s="160" t="s">
        <v>170</v>
      </c>
      <c r="G9" s="160"/>
      <c r="H9" s="160" t="s">
        <v>171</v>
      </c>
      <c r="I9" s="160" t="s">
        <v>116</v>
      </c>
      <c r="J9" s="160" t="s">
        <v>117</v>
      </c>
      <c r="K9" s="231" t="s">
        <v>1705</v>
      </c>
      <c r="L9" s="231" t="s">
        <v>173</v>
      </c>
      <c r="M9" s="231" t="s">
        <v>171</v>
      </c>
      <c r="N9" s="231" t="s">
        <v>116</v>
      </c>
      <c r="O9" s="380"/>
      <c r="P9" s="231" t="s">
        <v>117</v>
      </c>
      <c r="Q9" s="231" t="s">
        <v>116</v>
      </c>
      <c r="R9" s="231" t="s">
        <v>693</v>
      </c>
      <c r="S9" s="160"/>
      <c r="T9" s="160"/>
      <c r="U9" s="160"/>
    </row>
    <row r="10" spans="1:24" x14ac:dyDescent="0.2">
      <c r="A10" s="2842"/>
      <c r="B10" s="166"/>
      <c r="C10" s="167"/>
      <c r="D10" s="167"/>
      <c r="E10" s="166"/>
      <c r="F10" s="160" t="s">
        <v>175</v>
      </c>
      <c r="G10" s="166"/>
      <c r="H10" s="160"/>
      <c r="I10" s="166"/>
      <c r="J10" s="166"/>
      <c r="K10" s="166"/>
      <c r="L10" s="166"/>
      <c r="M10" s="166"/>
      <c r="N10" s="166"/>
      <c r="O10" s="167"/>
      <c r="P10" s="166"/>
      <c r="Q10" s="166"/>
      <c r="R10" s="166"/>
      <c r="S10" s="160"/>
      <c r="T10" s="160"/>
      <c r="U10" s="160"/>
    </row>
    <row r="11" spans="1:24" ht="15.75" thickBot="1" x14ac:dyDescent="0.25">
      <c r="A11" s="500" t="s">
        <v>121</v>
      </c>
      <c r="B11" s="460"/>
      <c r="C11" s="402"/>
      <c r="D11" s="402"/>
      <c r="E11" s="460"/>
      <c r="F11" s="460"/>
      <c r="G11" s="460"/>
      <c r="H11" s="460"/>
      <c r="I11" s="460"/>
      <c r="J11" s="461"/>
      <c r="K11" s="461"/>
      <c r="L11" s="460"/>
      <c r="M11" s="460"/>
      <c r="N11" s="460"/>
      <c r="O11" s="402"/>
      <c r="P11" s="460"/>
      <c r="Q11" s="460"/>
      <c r="R11" s="460"/>
      <c r="S11" s="460"/>
      <c r="T11" s="460"/>
      <c r="U11" s="460"/>
    </row>
    <row r="12" spans="1:24" x14ac:dyDescent="0.2">
      <c r="A12" s="2936" t="s">
        <v>5191</v>
      </c>
      <c r="B12" s="2938" t="s">
        <v>5192</v>
      </c>
      <c r="C12" s="2938" t="s">
        <v>178</v>
      </c>
      <c r="D12" s="485">
        <v>10.4</v>
      </c>
      <c r="E12" s="476" t="s">
        <v>7</v>
      </c>
      <c r="F12" s="476" t="s">
        <v>2076</v>
      </c>
      <c r="G12" s="160" t="s">
        <v>5193</v>
      </c>
      <c r="H12" s="476" t="s">
        <v>5194</v>
      </c>
      <c r="I12" s="476" t="s">
        <v>5194</v>
      </c>
      <c r="J12" s="476" t="s">
        <v>5194</v>
      </c>
      <c r="K12" s="476" t="s">
        <v>5195</v>
      </c>
      <c r="L12" s="476" t="s">
        <v>5196</v>
      </c>
      <c r="M12" s="476" t="s">
        <v>5194</v>
      </c>
      <c r="N12" s="476" t="s">
        <v>5197</v>
      </c>
      <c r="O12" s="476" t="s">
        <v>5198</v>
      </c>
      <c r="P12" s="476" t="s">
        <v>5194</v>
      </c>
      <c r="Q12" s="476" t="s">
        <v>5199</v>
      </c>
      <c r="R12" s="476" t="s">
        <v>5200</v>
      </c>
      <c r="S12" s="160" t="s">
        <v>5194</v>
      </c>
      <c r="T12" s="160" t="s">
        <v>5201</v>
      </c>
      <c r="U12" s="160" t="s">
        <v>5202</v>
      </c>
    </row>
    <row r="13" spans="1:24" x14ac:dyDescent="0.2">
      <c r="A13" s="2937"/>
      <c r="B13" s="2939"/>
      <c r="C13" s="2940"/>
      <c r="D13" s="449" t="s">
        <v>365</v>
      </c>
      <c r="E13" s="449"/>
      <c r="F13" s="449"/>
      <c r="G13" s="166"/>
      <c r="H13" s="476" t="s">
        <v>365</v>
      </c>
      <c r="I13" s="476" t="s">
        <v>365</v>
      </c>
      <c r="J13" s="476"/>
      <c r="K13" s="476"/>
      <c r="L13" s="476" t="s">
        <v>365</v>
      </c>
      <c r="M13" s="476" t="s">
        <v>365</v>
      </c>
      <c r="N13" s="476" t="s">
        <v>365</v>
      </c>
      <c r="O13" s="449" t="s">
        <v>365</v>
      </c>
      <c r="P13" s="476" t="s">
        <v>365</v>
      </c>
      <c r="Q13" s="476" t="s">
        <v>365</v>
      </c>
      <c r="R13" s="476"/>
      <c r="S13" s="166"/>
      <c r="T13" s="166"/>
      <c r="U13" s="166"/>
    </row>
    <row r="14" spans="1:24" ht="15.75" thickBot="1" x14ac:dyDescent="0.25">
      <c r="A14" s="156"/>
      <c r="B14" s="156"/>
      <c r="C14" s="158"/>
      <c r="D14" s="1954"/>
      <c r="E14" s="1954"/>
      <c r="F14" s="1954"/>
      <c r="G14" s="156"/>
      <c r="H14" s="1954"/>
      <c r="I14" s="1954"/>
      <c r="J14" s="1954"/>
      <c r="K14" s="1954"/>
      <c r="L14" s="1954"/>
      <c r="M14" s="1954"/>
      <c r="N14" s="1954"/>
      <c r="O14" s="1954"/>
      <c r="P14" s="1954"/>
      <c r="Q14" s="1954"/>
      <c r="R14" s="1954"/>
      <c r="S14" s="156"/>
      <c r="T14" s="156"/>
      <c r="U14" s="156"/>
    </row>
    <row r="15" spans="1:24" ht="15.75" thickTop="1" x14ac:dyDescent="0.2">
      <c r="A15" s="174" t="s">
        <v>144</v>
      </c>
      <c r="B15" s="176"/>
      <c r="C15" s="176"/>
      <c r="D15" s="1955" t="s">
        <v>5203</v>
      </c>
      <c r="E15" s="153"/>
      <c r="F15" s="2156"/>
      <c r="G15" s="176"/>
      <c r="H15" s="175"/>
      <c r="I15" s="176"/>
      <c r="J15" s="176"/>
      <c r="K15" s="176"/>
      <c r="L15" s="176"/>
      <c r="M15" s="176"/>
      <c r="N15" s="176"/>
      <c r="O15" s="176" t="s">
        <v>5198</v>
      </c>
      <c r="P15" s="176"/>
      <c r="Q15" s="176"/>
      <c r="R15" s="176"/>
      <c r="S15" s="163"/>
      <c r="T15" s="163"/>
      <c r="U15" s="163"/>
    </row>
    <row r="16" spans="1:24" x14ac:dyDescent="0.2">
      <c r="A16" s="177" t="s">
        <v>144</v>
      </c>
      <c r="B16" s="177"/>
      <c r="C16" s="177"/>
      <c r="D16" s="177"/>
      <c r="E16" s="177"/>
      <c r="F16" s="2157"/>
      <c r="G16" s="177"/>
      <c r="H16" s="168"/>
      <c r="I16" s="177"/>
      <c r="J16" s="177"/>
      <c r="K16" s="177"/>
      <c r="L16" s="177"/>
      <c r="M16" s="177"/>
      <c r="N16" s="177"/>
      <c r="O16" s="177" t="s">
        <v>821</v>
      </c>
      <c r="P16" s="177"/>
      <c r="Q16" s="177"/>
      <c r="R16" s="177"/>
      <c r="S16" s="156"/>
      <c r="T16" s="156"/>
      <c r="U16" s="156"/>
    </row>
    <row r="19" spans="1:21" x14ac:dyDescent="0.2">
      <c r="A19" s="1679" t="s">
        <v>5204</v>
      </c>
      <c r="B19" s="149"/>
      <c r="C19" s="62"/>
      <c r="D19" s="62"/>
      <c r="E19" s="62"/>
      <c r="F19" s="1743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</row>
    <row r="20" spans="1:21" x14ac:dyDescent="0.2">
      <c r="A20" s="1675" t="s">
        <v>508</v>
      </c>
      <c r="B20" s="63"/>
      <c r="C20" s="62"/>
      <c r="D20" s="62"/>
      <c r="E20" s="62"/>
      <c r="F20" s="1743"/>
      <c r="G20" s="62"/>
      <c r="H20" s="2845" t="s">
        <v>147</v>
      </c>
      <c r="I20" s="2846"/>
      <c r="J20" s="76" t="s">
        <v>509</v>
      </c>
      <c r="K20" s="70"/>
      <c r="L20" s="71"/>
      <c r="M20" s="62"/>
      <c r="N20" s="62"/>
      <c r="O20" s="62"/>
      <c r="P20" s="62"/>
      <c r="Q20" s="62"/>
      <c r="R20" s="62"/>
      <c r="S20" s="62"/>
      <c r="T20" s="62"/>
      <c r="U20" s="62"/>
    </row>
    <row r="21" spans="1:21" ht="30" x14ac:dyDescent="0.2">
      <c r="A21" s="95" t="s">
        <v>571</v>
      </c>
      <c r="B21" s="65"/>
      <c r="C21" s="2909" t="s">
        <v>149</v>
      </c>
      <c r="D21" s="2902"/>
      <c r="E21" s="2902"/>
      <c r="F21" s="2902"/>
      <c r="G21" s="2903"/>
      <c r="H21" s="2847"/>
      <c r="I21" s="2848"/>
      <c r="J21" s="1692" t="s">
        <v>150</v>
      </c>
      <c r="K21" s="2902" t="s">
        <v>151</v>
      </c>
      <c r="L21" s="2903"/>
      <c r="M21" s="2909" t="s">
        <v>152</v>
      </c>
      <c r="N21" s="2903"/>
      <c r="O21" s="2909" t="s">
        <v>84</v>
      </c>
      <c r="P21" s="2902"/>
      <c r="Q21" s="2902"/>
      <c r="R21" s="2902"/>
      <c r="S21" s="1672"/>
      <c r="T21" s="1671" t="s">
        <v>85</v>
      </c>
      <c r="U21" s="1673"/>
    </row>
    <row r="22" spans="1:21" ht="45.75" thickBot="1" x14ac:dyDescent="0.25">
      <c r="A22" s="907" t="s">
        <v>5205</v>
      </c>
      <c r="B22" s="453" t="s">
        <v>153</v>
      </c>
      <c r="C22" s="453" t="s">
        <v>154</v>
      </c>
      <c r="D22" s="453" t="s">
        <v>155</v>
      </c>
      <c r="E22" s="453" t="s">
        <v>156</v>
      </c>
      <c r="F22" s="453" t="s">
        <v>220</v>
      </c>
      <c r="G22" s="451" t="s">
        <v>483</v>
      </c>
      <c r="H22" s="437" t="s">
        <v>92</v>
      </c>
      <c r="I22" s="437" t="s">
        <v>685</v>
      </c>
      <c r="J22" s="453" t="s">
        <v>159</v>
      </c>
      <c r="K22" s="453" t="s">
        <v>160</v>
      </c>
      <c r="L22" s="453" t="s">
        <v>161</v>
      </c>
      <c r="M22" s="453" t="s">
        <v>162</v>
      </c>
      <c r="N22" s="437" t="s">
        <v>685</v>
      </c>
      <c r="O22" s="437" t="s">
        <v>4325</v>
      </c>
      <c r="P22" s="437" t="s">
        <v>104</v>
      </c>
      <c r="Q22" s="437" t="s">
        <v>165</v>
      </c>
      <c r="R22" s="437" t="s">
        <v>166</v>
      </c>
      <c r="S22" s="1674" t="s">
        <v>167</v>
      </c>
      <c r="T22" s="506" t="s">
        <v>168</v>
      </c>
      <c r="U22" s="506" t="s">
        <v>169</v>
      </c>
    </row>
    <row r="23" spans="1:21" ht="15.75" thickTop="1" x14ac:dyDescent="0.2">
      <c r="A23" s="2825" t="s">
        <v>114</v>
      </c>
      <c r="B23" s="160"/>
      <c r="C23" s="380"/>
      <c r="D23" s="380"/>
      <c r="E23" s="160"/>
      <c r="F23" s="160" t="s">
        <v>170</v>
      </c>
      <c r="G23" s="160"/>
      <c r="H23" s="160" t="s">
        <v>171</v>
      </c>
      <c r="I23" s="160" t="s">
        <v>116</v>
      </c>
      <c r="J23" s="160" t="s">
        <v>117</v>
      </c>
      <c r="K23" s="231" t="s">
        <v>1705</v>
      </c>
      <c r="L23" s="231" t="s">
        <v>173</v>
      </c>
      <c r="M23" s="231" t="s">
        <v>171</v>
      </c>
      <c r="N23" s="231" t="s">
        <v>116</v>
      </c>
      <c r="O23" s="380"/>
      <c r="P23" s="231" t="s">
        <v>117</v>
      </c>
      <c r="Q23" s="231" t="s">
        <v>116</v>
      </c>
      <c r="R23" s="231" t="s">
        <v>693</v>
      </c>
      <c r="S23" s="459"/>
      <c r="T23" s="459"/>
      <c r="U23" s="459"/>
    </row>
    <row r="24" spans="1:21" x14ac:dyDescent="0.2">
      <c r="A24" s="2826"/>
      <c r="B24" s="166"/>
      <c r="C24" s="167"/>
      <c r="D24" s="167"/>
      <c r="E24" s="166"/>
      <c r="F24" s="160" t="s">
        <v>175</v>
      </c>
      <c r="G24" s="166"/>
      <c r="H24" s="160"/>
      <c r="I24" s="166"/>
      <c r="J24" s="166"/>
      <c r="K24" s="166"/>
      <c r="L24" s="166"/>
      <c r="M24" s="166"/>
      <c r="N24" s="166"/>
      <c r="O24" s="167"/>
      <c r="P24" s="166"/>
      <c r="Q24" s="166"/>
      <c r="R24" s="166"/>
      <c r="S24" s="160"/>
      <c r="T24" s="160"/>
      <c r="U24" s="160"/>
    </row>
    <row r="25" spans="1:21" ht="15.75" thickBot="1" x14ac:dyDescent="0.25">
      <c r="A25" s="500" t="s">
        <v>121</v>
      </c>
      <c r="B25" s="460"/>
      <c r="C25" s="402"/>
      <c r="D25" s="402"/>
      <c r="E25" s="460"/>
      <c r="F25" s="460"/>
      <c r="G25" s="460"/>
      <c r="H25" s="460"/>
      <c r="I25" s="460"/>
      <c r="J25" s="461"/>
      <c r="K25" s="461"/>
      <c r="L25" s="460"/>
      <c r="M25" s="460"/>
      <c r="N25" s="460"/>
      <c r="O25" s="402"/>
      <c r="P25" s="460"/>
      <c r="Q25" s="460"/>
      <c r="R25" s="460"/>
      <c r="S25" s="460"/>
      <c r="T25" s="460"/>
      <c r="U25" s="460"/>
    </row>
    <row r="26" spans="1:21" x14ac:dyDescent="0.2">
      <c r="A26" s="2932" t="s">
        <v>6386</v>
      </c>
      <c r="B26" s="160"/>
      <c r="C26" s="380"/>
      <c r="D26" s="38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380"/>
      <c r="P26" s="160"/>
      <c r="Q26" s="160"/>
      <c r="R26" s="160"/>
      <c r="S26" s="160"/>
      <c r="T26" s="160"/>
      <c r="U26" s="160"/>
    </row>
    <row r="27" spans="1:21" ht="45" x14ac:dyDescent="0.2">
      <c r="A27" s="2933"/>
      <c r="B27" s="353" t="s">
        <v>1026</v>
      </c>
      <c r="C27" s="357" t="s">
        <v>3411</v>
      </c>
      <c r="D27" s="357">
        <v>2000000</v>
      </c>
      <c r="E27" s="1695" t="s">
        <v>5206</v>
      </c>
      <c r="F27" s="355"/>
      <c r="G27" s="353"/>
      <c r="H27" s="355" t="s">
        <v>2088</v>
      </c>
      <c r="I27" s="353" t="s">
        <v>5207</v>
      </c>
      <c r="J27" s="353"/>
      <c r="K27" s="353" t="s">
        <v>2261</v>
      </c>
      <c r="L27" s="353" t="s">
        <v>2311</v>
      </c>
      <c r="M27" s="353" t="s">
        <v>1943</v>
      </c>
      <c r="N27" s="353" t="s">
        <v>2107</v>
      </c>
      <c r="O27" s="357">
        <v>2000000</v>
      </c>
      <c r="P27" s="353" t="s">
        <v>179</v>
      </c>
      <c r="Q27" s="353" t="s">
        <v>1834</v>
      </c>
      <c r="R27" s="353"/>
      <c r="S27" s="353" t="s">
        <v>5208</v>
      </c>
      <c r="T27" s="353" t="s">
        <v>1892</v>
      </c>
      <c r="U27" s="353"/>
    </row>
    <row r="28" spans="1:21" x14ac:dyDescent="0.2">
      <c r="A28" s="156"/>
      <c r="B28" s="156"/>
      <c r="C28" s="158"/>
      <c r="D28" s="158"/>
      <c r="E28" s="156"/>
      <c r="F28" s="156"/>
      <c r="G28" s="156"/>
      <c r="H28" s="156"/>
      <c r="I28" s="156"/>
      <c r="J28" s="169"/>
      <c r="K28" s="169"/>
      <c r="L28" s="156"/>
      <c r="M28" s="156"/>
      <c r="N28" s="156"/>
      <c r="O28" s="158"/>
      <c r="P28" s="170"/>
      <c r="Q28" s="170"/>
      <c r="R28" s="156"/>
      <c r="S28" s="156"/>
      <c r="T28" s="156"/>
      <c r="U28" s="156"/>
    </row>
    <row r="29" spans="1:21" x14ac:dyDescent="0.2">
      <c r="A29" s="2934" t="s">
        <v>5209</v>
      </c>
      <c r="B29" s="166"/>
      <c r="C29" s="167"/>
      <c r="D29" s="167"/>
      <c r="E29" s="166"/>
      <c r="F29" s="160"/>
      <c r="G29" s="166"/>
      <c r="H29" s="160"/>
      <c r="I29" s="166"/>
      <c r="J29" s="166"/>
      <c r="K29" s="166"/>
      <c r="L29" s="166"/>
      <c r="M29" s="166"/>
      <c r="N29" s="166"/>
      <c r="O29" s="167"/>
      <c r="P29" s="166"/>
      <c r="Q29" s="166"/>
      <c r="R29" s="166"/>
      <c r="S29" s="166"/>
      <c r="T29" s="166"/>
      <c r="U29" s="166"/>
    </row>
    <row r="30" spans="1:21" ht="45" x14ac:dyDescent="0.2">
      <c r="A30" s="2933"/>
      <c r="B30" s="353" t="s">
        <v>1039</v>
      </c>
      <c r="C30" s="357" t="s">
        <v>3413</v>
      </c>
      <c r="D30" s="357">
        <v>2000000</v>
      </c>
      <c r="E30" s="1695" t="s">
        <v>5206</v>
      </c>
      <c r="F30" s="355"/>
      <c r="G30" s="353"/>
      <c r="H30" s="355" t="s">
        <v>5210</v>
      </c>
      <c r="I30" s="353" t="s">
        <v>1716</v>
      </c>
      <c r="J30" s="353"/>
      <c r="K30" s="353" t="s">
        <v>1876</v>
      </c>
      <c r="L30" s="353" t="s">
        <v>2132</v>
      </c>
      <c r="M30" s="353" t="s">
        <v>1943</v>
      </c>
      <c r="N30" s="353" t="s">
        <v>2133</v>
      </c>
      <c r="O30" s="357">
        <v>2000000</v>
      </c>
      <c r="P30" s="353" t="s">
        <v>179</v>
      </c>
      <c r="Q30" s="353" t="s">
        <v>1834</v>
      </c>
      <c r="R30" s="353"/>
      <c r="S30" s="353"/>
      <c r="T30" s="353" t="s">
        <v>5211</v>
      </c>
      <c r="U30" s="353"/>
    </row>
    <row r="31" spans="1:21" x14ac:dyDescent="0.2">
      <c r="A31" s="1956"/>
      <c r="B31" s="353"/>
      <c r="C31" s="357"/>
      <c r="D31" s="357"/>
      <c r="E31" s="1695"/>
      <c r="F31" s="355"/>
      <c r="G31" s="353"/>
      <c r="H31" s="355"/>
      <c r="I31" s="353"/>
      <c r="J31" s="505"/>
      <c r="K31" s="505"/>
      <c r="L31" s="353"/>
      <c r="M31" s="353"/>
      <c r="N31" s="353"/>
      <c r="O31" s="357"/>
      <c r="P31" s="353"/>
      <c r="Q31" s="353"/>
      <c r="R31" s="353"/>
      <c r="S31" s="353"/>
      <c r="T31" s="353"/>
      <c r="U31" s="353"/>
    </row>
    <row r="32" spans="1:21" x14ac:dyDescent="0.2">
      <c r="A32" s="2935" t="s">
        <v>6387</v>
      </c>
      <c r="B32" s="166"/>
      <c r="C32" s="167"/>
      <c r="D32" s="167"/>
      <c r="E32" s="166"/>
      <c r="F32" s="160"/>
      <c r="G32" s="166"/>
      <c r="H32" s="160"/>
      <c r="I32" s="166"/>
      <c r="J32" s="166"/>
      <c r="K32" s="166"/>
      <c r="L32" s="166"/>
      <c r="M32" s="166"/>
      <c r="N32" s="166"/>
      <c r="O32" s="167"/>
      <c r="P32" s="166"/>
      <c r="Q32" s="166"/>
      <c r="R32" s="166"/>
      <c r="S32" s="166"/>
      <c r="T32" s="166"/>
      <c r="U32" s="166"/>
    </row>
    <row r="33" spans="1:21" ht="45" x14ac:dyDescent="0.2">
      <c r="A33" s="2933"/>
      <c r="B33" s="353" t="s">
        <v>1042</v>
      </c>
      <c r="C33" s="357" t="s">
        <v>5212</v>
      </c>
      <c r="D33" s="357">
        <v>2000000</v>
      </c>
      <c r="E33" s="1695" t="s">
        <v>5206</v>
      </c>
      <c r="F33" s="355"/>
      <c r="G33" s="353"/>
      <c r="H33" s="355" t="s">
        <v>5210</v>
      </c>
      <c r="I33" s="353" t="s">
        <v>1716</v>
      </c>
      <c r="J33" s="353"/>
      <c r="K33" s="353" t="s">
        <v>1876</v>
      </c>
      <c r="L33" s="353" t="s">
        <v>2132</v>
      </c>
      <c r="M33" s="353" t="s">
        <v>1943</v>
      </c>
      <c r="N33" s="353" t="s">
        <v>2133</v>
      </c>
      <c r="O33" s="357">
        <v>2000000</v>
      </c>
      <c r="P33" s="353" t="s">
        <v>179</v>
      </c>
      <c r="Q33" s="353" t="s">
        <v>1834</v>
      </c>
      <c r="R33" s="353"/>
      <c r="S33" s="353"/>
      <c r="T33" s="353" t="s">
        <v>5211</v>
      </c>
      <c r="U33" s="353"/>
    </row>
    <row r="34" spans="1:21" x14ac:dyDescent="0.2">
      <c r="A34" s="156"/>
      <c r="B34" s="156"/>
      <c r="C34" s="158"/>
      <c r="D34" s="158"/>
      <c r="E34" s="156"/>
      <c r="F34" s="156"/>
      <c r="G34" s="156"/>
      <c r="H34" s="156"/>
      <c r="I34" s="156"/>
      <c r="J34" s="169"/>
      <c r="K34" s="169"/>
      <c r="L34" s="156"/>
      <c r="M34" s="156"/>
      <c r="N34" s="156"/>
      <c r="O34" s="158"/>
      <c r="P34" s="156"/>
      <c r="Q34" s="156"/>
      <c r="R34" s="156"/>
      <c r="S34" s="156"/>
      <c r="T34" s="156"/>
      <c r="U34" s="156"/>
    </row>
    <row r="35" spans="1:21" x14ac:dyDescent="0.2">
      <c r="A35" s="2935" t="s">
        <v>6388</v>
      </c>
      <c r="B35" s="166"/>
      <c r="C35" s="167"/>
      <c r="D35" s="167"/>
      <c r="E35" s="166"/>
      <c r="F35" s="160"/>
      <c r="G35" s="166"/>
      <c r="H35" s="160"/>
      <c r="I35" s="166"/>
      <c r="J35" s="166"/>
      <c r="K35" s="166"/>
      <c r="L35" s="166"/>
      <c r="M35" s="166"/>
      <c r="N35" s="166"/>
      <c r="O35" s="167"/>
      <c r="P35" s="166"/>
      <c r="Q35" s="166"/>
      <c r="R35" s="166"/>
      <c r="S35" s="166"/>
      <c r="T35" s="166"/>
      <c r="U35" s="166"/>
    </row>
    <row r="36" spans="1:21" ht="45" x14ac:dyDescent="0.2">
      <c r="A36" s="2945"/>
      <c r="B36" s="353" t="s">
        <v>1046</v>
      </c>
      <c r="C36" s="357" t="s">
        <v>5213</v>
      </c>
      <c r="D36" s="357">
        <v>2000000</v>
      </c>
      <c r="E36" s="1695" t="s">
        <v>5206</v>
      </c>
      <c r="F36" s="355"/>
      <c r="G36" s="353"/>
      <c r="H36" s="355" t="s">
        <v>5210</v>
      </c>
      <c r="I36" s="353" t="s">
        <v>1716</v>
      </c>
      <c r="J36" s="353"/>
      <c r="K36" s="353" t="s">
        <v>2131</v>
      </c>
      <c r="L36" s="353" t="s">
        <v>1877</v>
      </c>
      <c r="M36" s="353" t="s">
        <v>1943</v>
      </c>
      <c r="N36" s="353" t="s">
        <v>5214</v>
      </c>
      <c r="O36" s="357">
        <v>2000000</v>
      </c>
      <c r="P36" s="353" t="s">
        <v>179</v>
      </c>
      <c r="Q36" s="353" t="s">
        <v>1834</v>
      </c>
      <c r="R36" s="353"/>
      <c r="S36" s="353"/>
      <c r="T36" s="353" t="s">
        <v>1892</v>
      </c>
      <c r="U36" s="353"/>
    </row>
    <row r="37" spans="1:21" x14ac:dyDescent="0.2">
      <c r="A37" s="156"/>
      <c r="B37" s="156"/>
      <c r="C37" s="158"/>
      <c r="D37" s="158"/>
      <c r="E37" s="156"/>
      <c r="F37" s="156"/>
      <c r="G37" s="156"/>
      <c r="H37" s="156"/>
      <c r="I37" s="156"/>
      <c r="J37" s="169"/>
      <c r="K37" s="169"/>
      <c r="L37" s="156"/>
      <c r="M37" s="156"/>
      <c r="N37" s="156"/>
      <c r="O37" s="158"/>
      <c r="P37" s="156"/>
      <c r="Q37" s="156"/>
      <c r="R37" s="156"/>
      <c r="S37" s="156"/>
      <c r="T37" s="156"/>
      <c r="U37" s="156"/>
    </row>
    <row r="38" spans="1:21" x14ac:dyDescent="0.2">
      <c r="A38" s="2935" t="s">
        <v>6389</v>
      </c>
      <c r="B38" s="166"/>
      <c r="C38" s="167"/>
      <c r="D38" s="167"/>
      <c r="E38" s="166"/>
      <c r="F38" s="160"/>
      <c r="G38" s="166"/>
      <c r="H38" s="160"/>
      <c r="I38" s="166"/>
      <c r="J38" s="166"/>
      <c r="K38" s="166"/>
      <c r="L38" s="166"/>
      <c r="M38" s="166"/>
      <c r="N38" s="166"/>
      <c r="O38" s="167"/>
      <c r="P38" s="166"/>
      <c r="Q38" s="166"/>
      <c r="R38" s="166"/>
      <c r="S38" s="166"/>
      <c r="T38" s="166"/>
      <c r="U38" s="166"/>
    </row>
    <row r="39" spans="1:21" ht="45" x14ac:dyDescent="0.2">
      <c r="A39" s="2933"/>
      <c r="B39" s="353" t="s">
        <v>1049</v>
      </c>
      <c r="C39" s="357" t="s">
        <v>5215</v>
      </c>
      <c r="D39" s="357">
        <v>2000000</v>
      </c>
      <c r="E39" s="1695" t="s">
        <v>5206</v>
      </c>
      <c r="F39" s="355"/>
      <c r="G39" s="353"/>
      <c r="H39" s="355" t="s">
        <v>5210</v>
      </c>
      <c r="I39" s="353" t="s">
        <v>1716</v>
      </c>
      <c r="J39" s="353"/>
      <c r="K39" s="353" t="s">
        <v>1876</v>
      </c>
      <c r="L39" s="353" t="s">
        <v>2132</v>
      </c>
      <c r="M39" s="353" t="s">
        <v>1943</v>
      </c>
      <c r="N39" s="353" t="s">
        <v>2133</v>
      </c>
      <c r="O39" s="357">
        <v>2000000</v>
      </c>
      <c r="P39" s="353" t="s">
        <v>179</v>
      </c>
      <c r="Q39" s="353" t="s">
        <v>1834</v>
      </c>
      <c r="R39" s="353"/>
      <c r="S39" s="353"/>
      <c r="T39" s="353" t="s">
        <v>5211</v>
      </c>
      <c r="U39" s="353"/>
    </row>
    <row r="40" spans="1:21" x14ac:dyDescent="0.2">
      <c r="A40" s="156"/>
      <c r="B40" s="156"/>
      <c r="C40" s="158"/>
      <c r="D40" s="158"/>
      <c r="E40" s="156"/>
      <c r="F40" s="156"/>
      <c r="G40" s="156"/>
      <c r="H40" s="156"/>
      <c r="I40" s="156"/>
      <c r="J40" s="169"/>
      <c r="K40" s="169"/>
      <c r="L40" s="156"/>
      <c r="M40" s="156"/>
      <c r="N40" s="156"/>
      <c r="O40" s="158"/>
      <c r="P40" s="156"/>
      <c r="Q40" s="156"/>
      <c r="R40" s="156"/>
      <c r="S40" s="156"/>
      <c r="T40" s="156"/>
      <c r="U40" s="156"/>
    </row>
    <row r="41" spans="1:21" x14ac:dyDescent="0.2">
      <c r="A41" s="2934" t="s">
        <v>5216</v>
      </c>
      <c r="B41" s="166"/>
      <c r="C41" s="167"/>
      <c r="D41" s="167"/>
      <c r="E41" s="166"/>
      <c r="F41" s="160"/>
      <c r="G41" s="166"/>
      <c r="H41" s="160"/>
      <c r="I41" s="166"/>
      <c r="J41" s="166"/>
      <c r="K41" s="166"/>
      <c r="L41" s="166"/>
      <c r="M41" s="166"/>
      <c r="N41" s="166"/>
      <c r="O41" s="167"/>
      <c r="P41" s="166"/>
      <c r="Q41" s="166"/>
      <c r="R41" s="166"/>
      <c r="S41" s="166"/>
      <c r="T41" s="166"/>
      <c r="U41" s="166"/>
    </row>
    <row r="42" spans="1:21" ht="45" x14ac:dyDescent="0.2">
      <c r="A42" s="2945"/>
      <c r="B42" s="353" t="s">
        <v>1052</v>
      </c>
      <c r="C42" s="357" t="s">
        <v>5217</v>
      </c>
      <c r="D42" s="357">
        <v>3000000</v>
      </c>
      <c r="E42" s="1695" t="s">
        <v>5206</v>
      </c>
      <c r="F42" s="355"/>
      <c r="G42" s="353"/>
      <c r="H42" s="355" t="s">
        <v>5210</v>
      </c>
      <c r="I42" s="353" t="s">
        <v>1716</v>
      </c>
      <c r="J42" s="353"/>
      <c r="K42" s="353" t="s">
        <v>2131</v>
      </c>
      <c r="L42" s="353" t="s">
        <v>1877</v>
      </c>
      <c r="M42" s="353" t="s">
        <v>1943</v>
      </c>
      <c r="N42" s="353" t="s">
        <v>5214</v>
      </c>
      <c r="O42" s="357">
        <v>3000000</v>
      </c>
      <c r="P42" s="353" t="s">
        <v>179</v>
      </c>
      <c r="Q42" s="353" t="s">
        <v>1834</v>
      </c>
      <c r="R42" s="353"/>
      <c r="S42" s="353"/>
      <c r="T42" s="353" t="s">
        <v>1892</v>
      </c>
      <c r="U42" s="353"/>
    </row>
    <row r="43" spans="1:21" x14ac:dyDescent="0.2">
      <c r="A43" s="156"/>
      <c r="B43" s="156"/>
      <c r="C43" s="158"/>
      <c r="D43" s="158"/>
      <c r="E43" s="156"/>
      <c r="F43" s="156"/>
      <c r="G43" s="156"/>
      <c r="H43" s="156"/>
      <c r="I43" s="156"/>
      <c r="J43" s="169"/>
      <c r="K43" s="169"/>
      <c r="L43" s="156"/>
      <c r="M43" s="156"/>
      <c r="N43" s="156"/>
      <c r="O43" s="158"/>
      <c r="P43" s="156"/>
      <c r="Q43" s="156"/>
      <c r="R43" s="156"/>
      <c r="S43" s="156"/>
      <c r="T43" s="156"/>
      <c r="U43" s="156"/>
    </row>
    <row r="44" spans="1:21" x14ac:dyDescent="0.2">
      <c r="A44" s="2935" t="s">
        <v>6390</v>
      </c>
      <c r="B44" s="166"/>
      <c r="C44" s="167"/>
      <c r="D44" s="167"/>
      <c r="E44" s="166"/>
      <c r="F44" s="160"/>
      <c r="G44" s="166"/>
      <c r="H44" s="160"/>
      <c r="I44" s="166"/>
      <c r="J44" s="166"/>
      <c r="K44" s="166"/>
      <c r="L44" s="166"/>
      <c r="M44" s="166"/>
      <c r="N44" s="166"/>
      <c r="O44" s="167"/>
      <c r="P44" s="166"/>
      <c r="Q44" s="166"/>
      <c r="R44" s="166"/>
      <c r="S44" s="166"/>
      <c r="T44" s="166"/>
      <c r="U44" s="166"/>
    </row>
    <row r="45" spans="1:21" ht="45" x14ac:dyDescent="0.2">
      <c r="A45" s="2945"/>
      <c r="B45" s="353" t="s">
        <v>1055</v>
      </c>
      <c r="C45" s="357" t="s">
        <v>5218</v>
      </c>
      <c r="D45" s="357">
        <v>2000000</v>
      </c>
      <c r="E45" s="1695" t="s">
        <v>5206</v>
      </c>
      <c r="F45" s="355"/>
      <c r="G45" s="353"/>
      <c r="H45" s="355" t="s">
        <v>5219</v>
      </c>
      <c r="I45" s="353" t="s">
        <v>5219</v>
      </c>
      <c r="J45" s="353"/>
      <c r="K45" s="353" t="s">
        <v>5220</v>
      </c>
      <c r="L45" s="353" t="s">
        <v>5220</v>
      </c>
      <c r="M45" s="353" t="s">
        <v>5221</v>
      </c>
      <c r="N45" s="353" t="s">
        <v>5221</v>
      </c>
      <c r="O45" s="357">
        <v>2000000</v>
      </c>
      <c r="P45" s="353" t="s">
        <v>179</v>
      </c>
      <c r="Q45" s="353" t="s">
        <v>5222</v>
      </c>
      <c r="R45" s="353"/>
      <c r="S45" s="353"/>
      <c r="T45" s="353" t="s">
        <v>5222</v>
      </c>
      <c r="U45" s="353"/>
    </row>
    <row r="46" spans="1:21" x14ac:dyDescent="0.2">
      <c r="A46" s="156"/>
      <c r="B46" s="156"/>
      <c r="C46" s="158"/>
      <c r="D46" s="158"/>
      <c r="E46" s="156"/>
      <c r="F46" s="156"/>
      <c r="G46" s="156"/>
      <c r="H46" s="156"/>
      <c r="I46" s="156"/>
      <c r="J46" s="169"/>
      <c r="K46" s="169"/>
      <c r="L46" s="156"/>
      <c r="M46" s="156"/>
      <c r="N46" s="156"/>
      <c r="O46" s="158"/>
      <c r="P46" s="156"/>
      <c r="Q46" s="156"/>
      <c r="R46" s="156"/>
      <c r="S46" s="156"/>
      <c r="T46" s="156"/>
      <c r="U46" s="156"/>
    </row>
    <row r="47" spans="1:21" x14ac:dyDescent="0.2">
      <c r="A47" s="2934" t="s">
        <v>5223</v>
      </c>
      <c r="B47" s="166"/>
      <c r="C47" s="167"/>
      <c r="D47" s="167"/>
      <c r="E47" s="166"/>
      <c r="F47" s="160"/>
      <c r="G47" s="166"/>
      <c r="H47" s="160"/>
      <c r="I47" s="166"/>
      <c r="J47" s="166"/>
      <c r="K47" s="166"/>
      <c r="L47" s="166"/>
      <c r="M47" s="166"/>
      <c r="N47" s="166"/>
      <c r="O47" s="167"/>
      <c r="P47" s="166"/>
      <c r="Q47" s="166"/>
      <c r="R47" s="166"/>
      <c r="S47" s="166"/>
      <c r="T47" s="166"/>
      <c r="U47" s="166"/>
    </row>
    <row r="48" spans="1:21" ht="45" x14ac:dyDescent="0.2">
      <c r="A48" s="2945"/>
      <c r="B48" s="353" t="s">
        <v>1055</v>
      </c>
      <c r="C48" s="357" t="s">
        <v>5224</v>
      </c>
      <c r="D48" s="357">
        <v>6000000</v>
      </c>
      <c r="E48" s="1695" t="s">
        <v>5206</v>
      </c>
      <c r="F48" s="355"/>
      <c r="G48" s="353"/>
      <c r="H48" s="355" t="s">
        <v>5219</v>
      </c>
      <c r="I48" s="353" t="s">
        <v>5219</v>
      </c>
      <c r="J48" s="353"/>
      <c r="K48" s="353" t="s">
        <v>5220</v>
      </c>
      <c r="L48" s="353" t="s">
        <v>5220</v>
      </c>
      <c r="M48" s="353" t="s">
        <v>5221</v>
      </c>
      <c r="N48" s="353" t="s">
        <v>5221</v>
      </c>
      <c r="O48" s="357">
        <v>6000000</v>
      </c>
      <c r="P48" s="353" t="s">
        <v>179</v>
      </c>
      <c r="Q48" s="353" t="s">
        <v>5222</v>
      </c>
      <c r="R48" s="353"/>
      <c r="S48" s="353"/>
      <c r="T48" s="353" t="s">
        <v>5222</v>
      </c>
      <c r="U48" s="353"/>
    </row>
    <row r="49" spans="1:21" x14ac:dyDescent="0.2">
      <c r="A49" s="156"/>
      <c r="B49" s="156"/>
      <c r="C49" s="158"/>
      <c r="D49" s="158"/>
      <c r="E49" s="156"/>
      <c r="F49" s="156"/>
      <c r="G49" s="156"/>
      <c r="H49" s="156"/>
      <c r="I49" s="156"/>
      <c r="J49" s="169"/>
      <c r="K49" s="169"/>
      <c r="L49" s="156"/>
      <c r="M49" s="156"/>
      <c r="N49" s="156"/>
      <c r="O49" s="158"/>
      <c r="P49" s="156"/>
      <c r="Q49" s="156"/>
      <c r="R49" s="156"/>
      <c r="S49" s="156"/>
      <c r="T49" s="156"/>
      <c r="U49" s="156"/>
    </row>
    <row r="50" spans="1:21" x14ac:dyDescent="0.2">
      <c r="A50" s="2941" t="s">
        <v>6391</v>
      </c>
      <c r="B50" s="166"/>
      <c r="C50" s="167"/>
      <c r="D50" s="167"/>
      <c r="E50" s="166"/>
      <c r="F50" s="160"/>
      <c r="G50" s="166"/>
      <c r="H50" s="160"/>
      <c r="I50" s="166"/>
      <c r="J50" s="166"/>
      <c r="K50" s="166"/>
      <c r="L50" s="166"/>
      <c r="M50" s="166"/>
      <c r="N50" s="166"/>
      <c r="O50" s="167"/>
      <c r="P50" s="166"/>
      <c r="Q50" s="166"/>
      <c r="R50" s="166"/>
      <c r="S50" s="166"/>
      <c r="T50" s="166"/>
      <c r="U50" s="166"/>
    </row>
    <row r="51" spans="1:21" ht="45" x14ac:dyDescent="0.2">
      <c r="A51" s="2942"/>
      <c r="B51" s="353" t="s">
        <v>1058</v>
      </c>
      <c r="C51" s="357" t="s">
        <v>5225</v>
      </c>
      <c r="D51" s="357">
        <v>1000000</v>
      </c>
      <c r="E51" s="1695" t="s">
        <v>5206</v>
      </c>
      <c r="F51" s="355"/>
      <c r="G51" s="353"/>
      <c r="H51" s="355" t="s">
        <v>1832</v>
      </c>
      <c r="I51" s="353" t="s">
        <v>1943</v>
      </c>
      <c r="J51" s="353"/>
      <c r="K51" s="353" t="s">
        <v>5226</v>
      </c>
      <c r="L51" s="353" t="s">
        <v>5227</v>
      </c>
      <c r="M51" s="353" t="s">
        <v>1836</v>
      </c>
      <c r="N51" s="353" t="s">
        <v>5228</v>
      </c>
      <c r="O51" s="357">
        <v>1000000</v>
      </c>
      <c r="P51" s="353" t="s">
        <v>179</v>
      </c>
      <c r="Q51" s="353" t="s">
        <v>1892</v>
      </c>
      <c r="R51" s="353"/>
      <c r="S51" s="353"/>
      <c r="T51" s="353" t="s">
        <v>5229</v>
      </c>
      <c r="U51" s="353"/>
    </row>
    <row r="52" spans="1:21" x14ac:dyDescent="0.2">
      <c r="A52" s="156"/>
      <c r="B52" s="156"/>
      <c r="C52" s="158"/>
      <c r="D52" s="158"/>
      <c r="E52" s="156"/>
      <c r="F52" s="156"/>
      <c r="G52" s="156"/>
      <c r="H52" s="156"/>
      <c r="I52" s="156"/>
      <c r="J52" s="169"/>
      <c r="K52" s="169"/>
      <c r="L52" s="156"/>
      <c r="M52" s="156"/>
      <c r="N52" s="156"/>
      <c r="O52" s="158"/>
      <c r="P52" s="156"/>
      <c r="Q52" s="156"/>
      <c r="R52" s="156"/>
      <c r="S52" s="156"/>
      <c r="T52" s="156"/>
      <c r="U52" s="156"/>
    </row>
    <row r="53" spans="1:21" x14ac:dyDescent="0.2">
      <c r="A53" s="2941" t="s">
        <v>5230</v>
      </c>
      <c r="B53" s="166"/>
      <c r="C53" s="167"/>
      <c r="D53" s="167"/>
      <c r="E53" s="166"/>
      <c r="F53" s="160"/>
      <c r="G53" s="166"/>
      <c r="H53" s="160"/>
      <c r="I53" s="166"/>
      <c r="J53" s="166"/>
      <c r="K53" s="166"/>
      <c r="L53" s="166"/>
      <c r="M53" s="166"/>
      <c r="N53" s="166"/>
      <c r="O53" s="167"/>
      <c r="P53" s="166"/>
      <c r="Q53" s="166"/>
      <c r="R53" s="166"/>
      <c r="S53" s="166"/>
      <c r="T53" s="166"/>
      <c r="U53" s="166"/>
    </row>
    <row r="54" spans="1:21" ht="45.75" thickBot="1" x14ac:dyDescent="0.25">
      <c r="A54" s="2942"/>
      <c r="B54" s="353" t="s">
        <v>1064</v>
      </c>
      <c r="C54" s="357" t="s">
        <v>5231</v>
      </c>
      <c r="D54" s="357">
        <v>2000000</v>
      </c>
      <c r="E54" s="1695" t="s">
        <v>5206</v>
      </c>
      <c r="F54" s="355"/>
      <c r="G54" s="353"/>
      <c r="H54" s="355" t="s">
        <v>5232</v>
      </c>
      <c r="I54" s="353" t="s">
        <v>5219</v>
      </c>
      <c r="J54" s="353"/>
      <c r="K54" s="353" t="s">
        <v>5233</v>
      </c>
      <c r="L54" s="353" t="s">
        <v>5234</v>
      </c>
      <c r="M54" s="353" t="s">
        <v>5220</v>
      </c>
      <c r="N54" s="353" t="s">
        <v>5235</v>
      </c>
      <c r="O54" s="357">
        <v>2000000</v>
      </c>
      <c r="P54" s="353" t="s">
        <v>179</v>
      </c>
      <c r="Q54" s="353" t="s">
        <v>5236</v>
      </c>
      <c r="R54" s="353"/>
      <c r="S54" s="353"/>
      <c r="T54" s="353" t="s">
        <v>5237</v>
      </c>
      <c r="U54" s="353"/>
    </row>
    <row r="55" spans="1:21" ht="15.75" thickTop="1" x14ac:dyDescent="0.2">
      <c r="A55" s="2943" t="s">
        <v>144</v>
      </c>
      <c r="B55" s="176"/>
      <c r="C55" s="173"/>
      <c r="D55" s="173"/>
      <c r="E55" s="153"/>
      <c r="F55" s="2156"/>
      <c r="G55" s="176"/>
      <c r="H55" s="175"/>
      <c r="I55" s="176"/>
      <c r="J55" s="176"/>
      <c r="K55" s="176"/>
      <c r="L55" s="176"/>
      <c r="M55" s="176"/>
      <c r="N55" s="176"/>
      <c r="O55" s="173"/>
      <c r="P55" s="176"/>
      <c r="Q55" s="176"/>
      <c r="R55" s="176"/>
      <c r="S55" s="163"/>
      <c r="T55" s="163"/>
      <c r="U55" s="163"/>
    </row>
    <row r="56" spans="1:21" x14ac:dyDescent="0.2">
      <c r="A56" s="2944"/>
      <c r="B56" s="177"/>
      <c r="C56" s="1957" t="s">
        <v>5238</v>
      </c>
      <c r="D56" s="167">
        <f>D27+D30+D36+D51+D54+D45+D33+D48+D42+D39</f>
        <v>24000000</v>
      </c>
      <c r="E56" s="177"/>
      <c r="F56" s="2157"/>
      <c r="G56" s="177"/>
      <c r="H56" s="168"/>
      <c r="I56" s="177"/>
      <c r="J56" s="177"/>
      <c r="K56" s="177"/>
      <c r="L56" s="177"/>
      <c r="M56" s="177"/>
      <c r="N56" s="177"/>
      <c r="O56" s="167">
        <f>O27+O30+O36+O51+O54+O45+O33+O48+O42+O39</f>
        <v>24000000</v>
      </c>
      <c r="P56" s="177"/>
      <c r="Q56" s="177"/>
      <c r="R56" s="177"/>
      <c r="S56" s="156"/>
      <c r="T56" s="156"/>
      <c r="U56" s="156"/>
    </row>
    <row r="57" spans="1:21" x14ac:dyDescent="0.2">
      <c r="A57" s="1958" t="s">
        <v>5239</v>
      </c>
      <c r="B57" s="534"/>
      <c r="C57" s="1959"/>
      <c r="D57" s="380"/>
      <c r="E57" s="405"/>
      <c r="F57" s="2158"/>
      <c r="G57" s="405"/>
      <c r="H57" s="168"/>
      <c r="I57" s="177"/>
      <c r="J57" s="177"/>
      <c r="K57" s="177"/>
      <c r="L57" s="177"/>
      <c r="M57" s="177"/>
      <c r="N57" s="177"/>
      <c r="O57" s="167"/>
      <c r="P57" s="177"/>
      <c r="Q57" s="177"/>
      <c r="R57" s="177"/>
      <c r="S57" s="156"/>
      <c r="T57" s="156"/>
      <c r="U57" s="156"/>
    </row>
    <row r="58" spans="1:21" ht="75" x14ac:dyDescent="0.2">
      <c r="A58" s="1960" t="s">
        <v>5240</v>
      </c>
      <c r="B58" s="1961"/>
      <c r="C58" s="1961" t="s">
        <v>3411</v>
      </c>
      <c r="D58" s="1962">
        <v>25000000</v>
      </c>
      <c r="E58" s="1963" t="s">
        <v>5241</v>
      </c>
      <c r="F58" s="1699"/>
      <c r="G58" s="1961"/>
      <c r="H58" s="1964">
        <v>40579</v>
      </c>
      <c r="I58" s="1700" t="s">
        <v>2293</v>
      </c>
      <c r="J58" s="1961"/>
      <c r="K58" s="1964">
        <v>40608</v>
      </c>
      <c r="L58" s="1700" t="s">
        <v>1805</v>
      </c>
      <c r="M58" s="1700" t="s">
        <v>1892</v>
      </c>
      <c r="N58" s="1700" t="s">
        <v>1892</v>
      </c>
      <c r="O58" s="1965">
        <f t="shared" ref="O58:O76" si="0">D58</f>
        <v>25000000</v>
      </c>
      <c r="P58" s="1690" t="s">
        <v>297</v>
      </c>
      <c r="Q58" s="1940" t="s">
        <v>2199</v>
      </c>
      <c r="R58" s="1690"/>
      <c r="S58" s="1690"/>
      <c r="T58" s="1940" t="s">
        <v>5242</v>
      </c>
      <c r="U58" s="1690" t="s">
        <v>5242</v>
      </c>
    </row>
    <row r="59" spans="1:21" x14ac:dyDescent="0.2">
      <c r="A59" s="156"/>
      <c r="B59" s="156"/>
      <c r="C59" s="158"/>
      <c r="D59" s="158"/>
      <c r="E59" s="156"/>
      <c r="F59" s="156"/>
      <c r="G59" s="156"/>
      <c r="H59" s="156"/>
      <c r="I59" s="156"/>
      <c r="J59" s="169"/>
      <c r="K59" s="169"/>
      <c r="L59" s="156"/>
      <c r="M59" s="156"/>
      <c r="N59" s="156"/>
      <c r="O59" s="156"/>
      <c r="P59" s="156"/>
      <c r="Q59" s="169"/>
      <c r="R59" s="169"/>
      <c r="S59" s="156"/>
      <c r="T59" s="156"/>
      <c r="U59" s="385"/>
    </row>
    <row r="60" spans="1:21" ht="75" x14ac:dyDescent="0.2">
      <c r="A60" s="1966" t="s">
        <v>5243</v>
      </c>
      <c r="B60" s="1690"/>
      <c r="C60" s="1690" t="s">
        <v>3413</v>
      </c>
      <c r="D60" s="1967">
        <v>15100000</v>
      </c>
      <c r="E60" s="155" t="s">
        <v>5241</v>
      </c>
      <c r="F60" s="2144"/>
      <c r="G60" s="1690"/>
      <c r="H60" s="1940" t="s">
        <v>1879</v>
      </c>
      <c r="I60" s="1940" t="s">
        <v>2044</v>
      </c>
      <c r="J60" s="1690"/>
      <c r="K60" s="1968">
        <v>40579</v>
      </c>
      <c r="L60" s="1940" t="s">
        <v>2293</v>
      </c>
      <c r="M60" s="1940" t="s">
        <v>2302</v>
      </c>
      <c r="N60" s="1940" t="s">
        <v>2302</v>
      </c>
      <c r="O60" s="1965">
        <f t="shared" si="0"/>
        <v>15100000</v>
      </c>
      <c r="P60" s="1690" t="s">
        <v>297</v>
      </c>
      <c r="Q60" s="1968">
        <v>40580</v>
      </c>
      <c r="R60" s="1690"/>
      <c r="S60" s="1690"/>
      <c r="T60" s="1940" t="s">
        <v>1805</v>
      </c>
      <c r="U60" s="1940" t="s">
        <v>1805</v>
      </c>
    </row>
    <row r="61" spans="1:21" x14ac:dyDescent="0.2">
      <c r="A61" s="156"/>
      <c r="B61" s="156"/>
      <c r="C61" s="158"/>
      <c r="D61" s="158"/>
      <c r="E61" s="156"/>
      <c r="F61" s="156"/>
      <c r="G61" s="156"/>
      <c r="H61" s="156"/>
      <c r="I61" s="156"/>
      <c r="J61" s="169"/>
      <c r="K61" s="169"/>
      <c r="L61" s="156"/>
      <c r="M61" s="156"/>
      <c r="N61" s="156"/>
      <c r="O61" s="156"/>
      <c r="P61" s="156"/>
      <c r="Q61" s="169"/>
      <c r="R61" s="169"/>
      <c r="S61" s="156"/>
      <c r="T61" s="156"/>
      <c r="U61" s="385"/>
    </row>
    <row r="62" spans="1:21" ht="90" x14ac:dyDescent="0.2">
      <c r="A62" s="1966" t="s">
        <v>5244</v>
      </c>
      <c r="B62" s="1690"/>
      <c r="C62" s="1690" t="s">
        <v>3415</v>
      </c>
      <c r="D62" s="1967">
        <v>20000000</v>
      </c>
      <c r="E62" s="155" t="s">
        <v>5241</v>
      </c>
      <c r="F62" s="2144"/>
      <c r="G62" s="1690"/>
      <c r="H62" s="1940" t="s">
        <v>1879</v>
      </c>
      <c r="I62" s="1940" t="s">
        <v>2044</v>
      </c>
      <c r="J62" s="1690"/>
      <c r="K62" s="1968">
        <v>40579</v>
      </c>
      <c r="L62" s="1940" t="s">
        <v>2293</v>
      </c>
      <c r="M62" s="1940" t="s">
        <v>2302</v>
      </c>
      <c r="N62" s="1940" t="s">
        <v>2302</v>
      </c>
      <c r="O62" s="1965">
        <f t="shared" si="0"/>
        <v>20000000</v>
      </c>
      <c r="P62" s="1690" t="s">
        <v>297</v>
      </c>
      <c r="Q62" s="1968">
        <v>40580</v>
      </c>
      <c r="R62" s="1690"/>
      <c r="S62" s="1690"/>
      <c r="T62" s="1940" t="s">
        <v>1805</v>
      </c>
      <c r="U62" s="1940" t="s">
        <v>1805</v>
      </c>
    </row>
    <row r="63" spans="1:21" x14ac:dyDescent="0.2">
      <c r="A63" s="156"/>
      <c r="B63" s="156"/>
      <c r="C63" s="158"/>
      <c r="D63" s="158"/>
      <c r="E63" s="156"/>
      <c r="F63" s="156"/>
      <c r="G63" s="156"/>
      <c r="H63" s="156"/>
      <c r="I63" s="156"/>
      <c r="J63" s="169"/>
      <c r="K63" s="169"/>
      <c r="L63" s="156"/>
      <c r="M63" s="156"/>
      <c r="N63" s="156"/>
      <c r="O63" s="156"/>
      <c r="P63" s="156"/>
      <c r="Q63" s="169"/>
      <c r="R63" s="169"/>
      <c r="S63" s="156"/>
      <c r="T63" s="156"/>
      <c r="U63" s="385"/>
    </row>
    <row r="64" spans="1:21" ht="75" x14ac:dyDescent="0.2">
      <c r="A64" s="1966" t="s">
        <v>5245</v>
      </c>
      <c r="B64" s="1690"/>
      <c r="C64" s="1690" t="s">
        <v>3417</v>
      </c>
      <c r="D64" s="1967">
        <v>24000000</v>
      </c>
      <c r="E64" s="155" t="s">
        <v>5241</v>
      </c>
      <c r="F64" s="2144"/>
      <c r="G64" s="1690"/>
      <c r="H64" s="1940" t="s">
        <v>1879</v>
      </c>
      <c r="I64" s="1940" t="s">
        <v>2044</v>
      </c>
      <c r="J64" s="1690"/>
      <c r="K64" s="1968">
        <v>40214</v>
      </c>
      <c r="L64" s="1940" t="s">
        <v>2293</v>
      </c>
      <c r="M64" s="1940" t="s">
        <v>2302</v>
      </c>
      <c r="N64" s="1940" t="s">
        <v>2302</v>
      </c>
      <c r="O64" s="1965">
        <f t="shared" si="0"/>
        <v>24000000</v>
      </c>
      <c r="P64" s="1690" t="s">
        <v>297</v>
      </c>
      <c r="Q64" s="1968">
        <v>40580</v>
      </c>
      <c r="R64" s="1690"/>
      <c r="S64" s="1690"/>
      <c r="T64" s="1940" t="s">
        <v>1805</v>
      </c>
      <c r="U64" s="1940" t="s">
        <v>1805</v>
      </c>
    </row>
    <row r="65" spans="1:21" x14ac:dyDescent="0.2">
      <c r="A65" s="156"/>
      <c r="B65" s="156"/>
      <c r="C65" s="158"/>
      <c r="D65" s="158"/>
      <c r="E65" s="156"/>
      <c r="F65" s="156"/>
      <c r="G65" s="156"/>
      <c r="H65" s="156"/>
      <c r="I65" s="156"/>
      <c r="J65" s="169"/>
      <c r="K65" s="169"/>
      <c r="L65" s="156"/>
      <c r="M65" s="156"/>
      <c r="N65" s="156"/>
      <c r="O65" s="156"/>
      <c r="P65" s="156"/>
      <c r="Q65" s="169"/>
      <c r="R65" s="169"/>
      <c r="S65" s="156"/>
      <c r="T65" s="156"/>
      <c r="U65" s="385"/>
    </row>
    <row r="66" spans="1:21" ht="75" x14ac:dyDescent="0.2">
      <c r="A66" s="1966" t="s">
        <v>5246</v>
      </c>
      <c r="B66" s="1690"/>
      <c r="C66" s="1690" t="s">
        <v>3419</v>
      </c>
      <c r="D66" s="1967">
        <v>2000000</v>
      </c>
      <c r="E66" s="155" t="s">
        <v>5241</v>
      </c>
      <c r="F66" s="2144"/>
      <c r="G66" s="1690"/>
      <c r="H66" s="1690" t="s">
        <v>5247</v>
      </c>
      <c r="I66" s="1940" t="s">
        <v>2044</v>
      </c>
      <c r="J66" s="1690"/>
      <c r="K66" s="1968">
        <v>40579</v>
      </c>
      <c r="L66" s="1940" t="s">
        <v>2293</v>
      </c>
      <c r="M66" s="1940" t="s">
        <v>2302</v>
      </c>
      <c r="N66" s="1940" t="s">
        <v>2302</v>
      </c>
      <c r="O66" s="1965">
        <f t="shared" si="0"/>
        <v>2000000</v>
      </c>
      <c r="P66" s="1690" t="s">
        <v>297</v>
      </c>
      <c r="Q66" s="1968">
        <v>40580</v>
      </c>
      <c r="R66" s="1690"/>
      <c r="S66" s="1690"/>
      <c r="T66" s="1940" t="s">
        <v>1805</v>
      </c>
      <c r="U66" s="1940" t="s">
        <v>1805</v>
      </c>
    </row>
    <row r="67" spans="1:21" x14ac:dyDescent="0.2">
      <c r="A67" s="156"/>
      <c r="B67" s="156"/>
      <c r="C67" s="158"/>
      <c r="D67" s="158"/>
      <c r="E67" s="156"/>
      <c r="F67" s="156"/>
      <c r="G67" s="156"/>
      <c r="H67" s="156"/>
      <c r="I67" s="156"/>
      <c r="J67" s="169"/>
      <c r="K67" s="169"/>
      <c r="L67" s="156"/>
      <c r="M67" s="156"/>
      <c r="N67" s="156"/>
      <c r="O67" s="156"/>
      <c r="P67" s="156"/>
      <c r="Q67" s="169"/>
      <c r="R67" s="169"/>
      <c r="S67" s="156"/>
      <c r="T67" s="156"/>
      <c r="U67" s="385"/>
    </row>
    <row r="68" spans="1:21" ht="45" x14ac:dyDescent="0.2">
      <c r="A68" s="1966" t="s">
        <v>5248</v>
      </c>
      <c r="B68" s="1690"/>
      <c r="C68" s="1690" t="s">
        <v>3421</v>
      </c>
      <c r="D68" s="1967">
        <v>6000000</v>
      </c>
      <c r="E68" s="155" t="s">
        <v>2976</v>
      </c>
      <c r="F68" s="2144"/>
      <c r="G68" s="1690"/>
      <c r="H68" s="1940" t="s">
        <v>1879</v>
      </c>
      <c r="I68" s="1940" t="s">
        <v>2044</v>
      </c>
      <c r="J68" s="1690"/>
      <c r="K68" s="1968">
        <v>40579</v>
      </c>
      <c r="L68" s="1940" t="s">
        <v>2293</v>
      </c>
      <c r="M68" s="1940" t="s">
        <v>2302</v>
      </c>
      <c r="N68" s="1940" t="s">
        <v>2302</v>
      </c>
      <c r="O68" s="1965">
        <f t="shared" si="0"/>
        <v>6000000</v>
      </c>
      <c r="P68" s="1690" t="s">
        <v>297</v>
      </c>
      <c r="Q68" s="1968">
        <v>40580</v>
      </c>
      <c r="R68" s="1690"/>
      <c r="S68" s="1690"/>
      <c r="T68" s="1940" t="s">
        <v>1805</v>
      </c>
      <c r="U68" s="1940" t="s">
        <v>1805</v>
      </c>
    </row>
    <row r="69" spans="1:21" x14ac:dyDescent="0.2">
      <c r="A69" s="1966"/>
      <c r="B69" s="1690"/>
      <c r="C69" s="1690"/>
      <c r="D69" s="1967"/>
      <c r="E69" s="155"/>
      <c r="F69" s="2144"/>
      <c r="G69" s="1690"/>
      <c r="H69" s="1940"/>
      <c r="I69" s="1940"/>
      <c r="J69" s="1690"/>
      <c r="K69" s="1968"/>
      <c r="L69" s="1940"/>
      <c r="M69" s="1940"/>
      <c r="N69" s="1940"/>
      <c r="O69" s="1965"/>
      <c r="P69" s="1690"/>
      <c r="Q69" s="1968"/>
      <c r="R69" s="1690"/>
      <c r="S69" s="1690"/>
      <c r="T69" s="1940"/>
      <c r="U69" s="1940"/>
    </row>
    <row r="70" spans="1:21" ht="45" x14ac:dyDescent="0.2">
      <c r="A70" s="1966" t="s">
        <v>5249</v>
      </c>
      <c r="B70" s="1690"/>
      <c r="C70" s="1690" t="s">
        <v>3423</v>
      </c>
      <c r="D70" s="1967">
        <v>6250000</v>
      </c>
      <c r="E70" s="155" t="s">
        <v>2976</v>
      </c>
      <c r="F70" s="2144"/>
      <c r="G70" s="1690"/>
      <c r="H70" s="1940" t="s">
        <v>1879</v>
      </c>
      <c r="I70" s="1940" t="s">
        <v>2044</v>
      </c>
      <c r="J70" s="1690"/>
      <c r="K70" s="1968">
        <v>40579</v>
      </c>
      <c r="L70" s="1940" t="s">
        <v>2293</v>
      </c>
      <c r="M70" s="1940" t="s">
        <v>2302</v>
      </c>
      <c r="N70" s="1940" t="s">
        <v>2302</v>
      </c>
      <c r="O70" s="1965">
        <f t="shared" si="0"/>
        <v>6250000</v>
      </c>
      <c r="P70" s="1690" t="s">
        <v>297</v>
      </c>
      <c r="Q70" s="1968">
        <v>40580</v>
      </c>
      <c r="R70" s="1690"/>
      <c r="S70" s="1690"/>
      <c r="T70" s="1940" t="s">
        <v>1805</v>
      </c>
      <c r="U70" s="1940" t="s">
        <v>1805</v>
      </c>
    </row>
    <row r="71" spans="1:21" x14ac:dyDescent="0.2">
      <c r="A71" s="156"/>
      <c r="B71" s="156"/>
      <c r="C71" s="158"/>
      <c r="D71" s="158"/>
      <c r="E71" s="156"/>
      <c r="F71" s="156"/>
      <c r="G71" s="156"/>
      <c r="H71" s="156"/>
      <c r="I71" s="156"/>
      <c r="J71" s="169"/>
      <c r="K71" s="169"/>
      <c r="L71" s="156"/>
      <c r="M71" s="156"/>
      <c r="N71" s="156"/>
      <c r="O71" s="156"/>
      <c r="P71" s="156"/>
      <c r="Q71" s="169"/>
      <c r="R71" s="169"/>
      <c r="S71" s="156"/>
      <c r="T71" s="156"/>
      <c r="U71" s="385"/>
    </row>
    <row r="72" spans="1:21" ht="45" x14ac:dyDescent="0.2">
      <c r="A72" s="1966" t="s">
        <v>5250</v>
      </c>
      <c r="B72" s="1690"/>
      <c r="C72" s="1690" t="s">
        <v>3425</v>
      </c>
      <c r="D72" s="1967">
        <v>6250000</v>
      </c>
      <c r="E72" s="155" t="s">
        <v>2976</v>
      </c>
      <c r="F72" s="2144"/>
      <c r="G72" s="1690"/>
      <c r="H72" s="1940" t="s">
        <v>5251</v>
      </c>
      <c r="I72" s="1940" t="s">
        <v>5252</v>
      </c>
      <c r="J72" s="1690"/>
      <c r="K72" s="1968">
        <v>40579</v>
      </c>
      <c r="L72" s="1940" t="s">
        <v>2293</v>
      </c>
      <c r="M72" s="1940" t="s">
        <v>2302</v>
      </c>
      <c r="N72" s="1940" t="s">
        <v>2302</v>
      </c>
      <c r="O72" s="1965">
        <f t="shared" si="0"/>
        <v>6250000</v>
      </c>
      <c r="P72" s="1690" t="s">
        <v>297</v>
      </c>
      <c r="Q72" s="1968">
        <v>40580</v>
      </c>
      <c r="R72" s="1690"/>
      <c r="S72" s="1690"/>
      <c r="T72" s="1940" t="s">
        <v>1805</v>
      </c>
      <c r="U72" s="1940" t="s">
        <v>1805</v>
      </c>
    </row>
    <row r="73" spans="1:21" x14ac:dyDescent="0.2">
      <c r="A73" s="156"/>
      <c r="B73" s="156"/>
      <c r="C73" s="158"/>
      <c r="D73" s="158"/>
      <c r="E73" s="156"/>
      <c r="F73" s="156"/>
      <c r="G73" s="156"/>
      <c r="H73" s="156"/>
      <c r="I73" s="156"/>
      <c r="J73" s="169"/>
      <c r="K73" s="169"/>
      <c r="L73" s="156"/>
      <c r="M73" s="156"/>
      <c r="N73" s="156"/>
      <c r="O73" s="156"/>
      <c r="P73" s="156"/>
      <c r="Q73" s="169"/>
      <c r="R73" s="169"/>
      <c r="S73" s="156"/>
      <c r="T73" s="156"/>
      <c r="U73" s="385"/>
    </row>
    <row r="74" spans="1:21" ht="45" x14ac:dyDescent="0.2">
      <c r="A74" s="1966" t="s">
        <v>5253</v>
      </c>
      <c r="B74" s="1690"/>
      <c r="C74" s="1690" t="s">
        <v>3427</v>
      </c>
      <c r="D74" s="1967">
        <v>6250000</v>
      </c>
      <c r="E74" s="155" t="s">
        <v>2976</v>
      </c>
      <c r="F74" s="2144"/>
      <c r="G74" s="1690"/>
      <c r="H74" s="1940" t="s">
        <v>5254</v>
      </c>
      <c r="I74" s="1940" t="s">
        <v>5255</v>
      </c>
      <c r="J74" s="1690"/>
      <c r="K74" s="1968">
        <v>40579</v>
      </c>
      <c r="L74" s="1940" t="s">
        <v>2293</v>
      </c>
      <c r="M74" s="1940" t="s">
        <v>2302</v>
      </c>
      <c r="N74" s="1940" t="s">
        <v>2302</v>
      </c>
      <c r="O74" s="1965">
        <f t="shared" si="0"/>
        <v>6250000</v>
      </c>
      <c r="P74" s="1690" t="s">
        <v>297</v>
      </c>
      <c r="Q74" s="1968">
        <v>40580</v>
      </c>
      <c r="R74" s="1690"/>
      <c r="S74" s="1690"/>
      <c r="T74" s="1940" t="s">
        <v>1805</v>
      </c>
      <c r="U74" s="1940" t="s">
        <v>1805</v>
      </c>
    </row>
    <row r="75" spans="1:21" x14ac:dyDescent="0.2">
      <c r="A75" s="156"/>
      <c r="B75" s="156"/>
      <c r="C75" s="158"/>
      <c r="D75" s="158"/>
      <c r="E75" s="156"/>
      <c r="F75" s="156"/>
      <c r="G75" s="156"/>
      <c r="H75" s="156"/>
      <c r="I75" s="156"/>
      <c r="J75" s="169"/>
      <c r="K75" s="169"/>
      <c r="L75" s="156"/>
      <c r="M75" s="156"/>
      <c r="N75" s="156"/>
      <c r="O75" s="156"/>
      <c r="P75" s="156"/>
      <c r="Q75" s="169"/>
      <c r="R75" s="169"/>
      <c r="S75" s="156"/>
      <c r="T75" s="156"/>
      <c r="U75" s="385"/>
    </row>
    <row r="76" spans="1:21" x14ac:dyDescent="0.2">
      <c r="A76" s="1969" t="s">
        <v>3004</v>
      </c>
      <c r="B76" s="1969"/>
      <c r="C76" s="1969"/>
      <c r="D76" s="1970">
        <f>SUM(D58:D74)</f>
        <v>110850000</v>
      </c>
      <c r="E76" s="1969"/>
      <c r="F76" s="2159"/>
      <c r="G76" s="1969"/>
      <c r="H76" s="1969"/>
      <c r="I76" s="1969"/>
      <c r="J76" s="1969"/>
      <c r="K76" s="1969"/>
      <c r="L76" s="1969"/>
      <c r="M76" s="1969"/>
      <c r="N76" s="1969"/>
      <c r="O76" s="1971">
        <f t="shared" si="0"/>
        <v>110850000</v>
      </c>
      <c r="P76" s="1969"/>
      <c r="Q76" s="1969"/>
      <c r="R76" s="1969"/>
      <c r="S76" s="1969"/>
      <c r="T76" s="1969"/>
      <c r="U76" s="1969"/>
    </row>
    <row r="77" spans="1:21" x14ac:dyDescent="0.2">
      <c r="A77" s="156"/>
      <c r="B77" s="156"/>
      <c r="C77" s="158"/>
      <c r="D77" s="158"/>
      <c r="E77" s="156"/>
      <c r="F77" s="156"/>
      <c r="G77" s="156"/>
      <c r="H77" s="156"/>
      <c r="I77" s="156"/>
      <c r="J77" s="169"/>
      <c r="K77" s="169"/>
      <c r="L77" s="156"/>
      <c r="M77" s="156"/>
      <c r="N77" s="156"/>
      <c r="O77" s="156"/>
      <c r="P77" s="156"/>
      <c r="Q77" s="169"/>
      <c r="R77" s="169"/>
      <c r="S77" s="156"/>
      <c r="T77" s="156"/>
      <c r="U77" s="385"/>
    </row>
    <row r="78" spans="1:21" x14ac:dyDescent="0.2">
      <c r="A78" s="152" t="s">
        <v>5256</v>
      </c>
      <c r="B78" s="62"/>
      <c r="C78" s="62"/>
      <c r="D78" s="62"/>
      <c r="E78" s="62"/>
      <c r="F78" s="1743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</row>
    <row r="79" spans="1:21" ht="75" x14ac:dyDescent="0.2">
      <c r="A79" s="1966" t="s">
        <v>5257</v>
      </c>
      <c r="B79" s="1961"/>
      <c r="C79" s="1961" t="s">
        <v>3411</v>
      </c>
      <c r="D79" s="1972" t="s">
        <v>5258</v>
      </c>
      <c r="E79" s="1701" t="s">
        <v>5259</v>
      </c>
      <c r="F79" s="1699"/>
      <c r="G79" s="1961"/>
      <c r="H79" s="1964">
        <v>40665</v>
      </c>
      <c r="I79" s="1961" t="s">
        <v>5260</v>
      </c>
      <c r="J79" s="1961"/>
      <c r="K79" s="1964">
        <v>40608</v>
      </c>
      <c r="L79" s="1961" t="s">
        <v>1805</v>
      </c>
      <c r="M79" s="1961" t="s">
        <v>1892</v>
      </c>
      <c r="N79" s="1961" t="s">
        <v>1892</v>
      </c>
      <c r="O79" s="1965" t="str">
        <f>D79</f>
        <v>28.0m</v>
      </c>
      <c r="P79" s="1690" t="s">
        <v>297</v>
      </c>
      <c r="Q79" s="1690" t="s">
        <v>179</v>
      </c>
      <c r="R79" s="1690"/>
      <c r="S79" s="1690"/>
      <c r="T79" s="1690" t="s">
        <v>5242</v>
      </c>
      <c r="U79" s="1690" t="s">
        <v>5242</v>
      </c>
    </row>
    <row r="80" spans="1:21" x14ac:dyDescent="0.2">
      <c r="A80" s="156"/>
      <c r="B80" s="156"/>
      <c r="C80" s="158"/>
      <c r="D80" s="158"/>
      <c r="E80" s="156"/>
      <c r="F80" s="156"/>
      <c r="G80" s="156"/>
      <c r="H80" s="156"/>
      <c r="I80" s="156"/>
      <c r="J80" s="169"/>
      <c r="K80" s="169"/>
      <c r="L80" s="156"/>
      <c r="M80" s="156"/>
      <c r="N80" s="156"/>
      <c r="O80" s="156"/>
      <c r="P80" s="156"/>
      <c r="Q80" s="169"/>
      <c r="R80" s="169"/>
      <c r="S80" s="156"/>
      <c r="T80" s="156"/>
      <c r="U80" s="385"/>
    </row>
    <row r="81" spans="1:21" x14ac:dyDescent="0.2">
      <c r="A81" s="1969" t="s">
        <v>3004</v>
      </c>
      <c r="B81" s="1969"/>
      <c r="C81" s="1969"/>
      <c r="D81" s="1970">
        <v>28000000</v>
      </c>
      <c r="E81" s="1969"/>
      <c r="F81" s="2159"/>
      <c r="G81" s="1969"/>
      <c r="H81" s="1969"/>
      <c r="I81" s="1969"/>
      <c r="J81" s="1969"/>
      <c r="K81" s="1969"/>
      <c r="L81" s="1969"/>
      <c r="M81" s="1969"/>
      <c r="N81" s="1969"/>
      <c r="O81" s="1971">
        <f>D81</f>
        <v>28000000</v>
      </c>
      <c r="P81" s="1969"/>
      <c r="Q81" s="1969"/>
      <c r="R81" s="1969"/>
      <c r="S81" s="1969"/>
      <c r="T81" s="1969"/>
      <c r="U81" s="1969"/>
    </row>
    <row r="82" spans="1:21" x14ac:dyDescent="0.2">
      <c r="A82" s="156"/>
      <c r="B82" s="156"/>
      <c r="C82" s="158"/>
      <c r="D82" s="158"/>
      <c r="E82" s="156"/>
      <c r="F82" s="156"/>
      <c r="G82" s="156"/>
      <c r="H82" s="156"/>
      <c r="I82" s="156"/>
      <c r="J82" s="169"/>
      <c r="K82" s="169"/>
      <c r="L82" s="156"/>
      <c r="M82" s="156"/>
      <c r="N82" s="156"/>
      <c r="O82" s="156"/>
      <c r="P82" s="156"/>
      <c r="Q82" s="169"/>
      <c r="R82" s="169"/>
      <c r="S82" s="156"/>
      <c r="T82" s="156"/>
      <c r="U82" s="385"/>
    </row>
    <row r="83" spans="1:21" x14ac:dyDescent="0.2">
      <c r="A83" s="152" t="s">
        <v>5261</v>
      </c>
      <c r="B83" s="62"/>
      <c r="C83" s="62"/>
      <c r="D83" s="62"/>
      <c r="E83" s="62"/>
      <c r="F83" s="174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</row>
    <row r="84" spans="1:21" ht="60" x14ac:dyDescent="0.2">
      <c r="A84" s="1966" t="s">
        <v>5262</v>
      </c>
      <c r="B84" s="1961"/>
      <c r="C84" s="1961" t="s">
        <v>3411</v>
      </c>
      <c r="D84" s="1962">
        <v>5600000</v>
      </c>
      <c r="E84" s="1701" t="s">
        <v>5259</v>
      </c>
      <c r="F84" s="1699"/>
      <c r="G84" s="1961"/>
      <c r="H84" s="1964">
        <v>40579</v>
      </c>
      <c r="I84" s="1961" t="s">
        <v>2293</v>
      </c>
      <c r="J84" s="1961"/>
      <c r="K84" s="1964">
        <v>40608</v>
      </c>
      <c r="L84" s="1961" t="s">
        <v>1805</v>
      </c>
      <c r="M84" s="1961" t="s">
        <v>1892</v>
      </c>
      <c r="N84" s="1961" t="s">
        <v>1892</v>
      </c>
      <c r="O84" s="1965">
        <f>D84</f>
        <v>5600000</v>
      </c>
      <c r="P84" s="1690" t="s">
        <v>297</v>
      </c>
      <c r="Q84" s="1690" t="s">
        <v>2199</v>
      </c>
      <c r="R84" s="1690"/>
      <c r="S84" s="1690"/>
      <c r="T84" s="1690" t="s">
        <v>5242</v>
      </c>
      <c r="U84" s="1690" t="s">
        <v>5242</v>
      </c>
    </row>
    <row r="85" spans="1:21" x14ac:dyDescent="0.2">
      <c r="A85" s="156"/>
      <c r="B85" s="156"/>
      <c r="C85" s="158"/>
      <c r="D85" s="158"/>
      <c r="E85" s="156"/>
      <c r="F85" s="156"/>
      <c r="G85" s="156"/>
      <c r="H85" s="156"/>
      <c r="I85" s="156"/>
      <c r="J85" s="169"/>
      <c r="K85" s="169"/>
      <c r="L85" s="156"/>
      <c r="M85" s="156"/>
      <c r="N85" s="156"/>
      <c r="O85" s="156"/>
      <c r="P85" s="156"/>
      <c r="Q85" s="169"/>
      <c r="R85" s="169"/>
      <c r="S85" s="156"/>
      <c r="T85" s="156"/>
      <c r="U85" s="385"/>
    </row>
    <row r="86" spans="1:21" ht="45" x14ac:dyDescent="0.2">
      <c r="A86" s="1966" t="s">
        <v>5263</v>
      </c>
      <c r="B86" s="1690"/>
      <c r="C86" s="1690" t="s">
        <v>3413</v>
      </c>
      <c r="D86" s="1967">
        <v>3000000</v>
      </c>
      <c r="E86" s="1942" t="s">
        <v>5206</v>
      </c>
      <c r="F86" s="2144"/>
      <c r="G86" s="1690"/>
      <c r="H86" s="1690" t="s">
        <v>1879</v>
      </c>
      <c r="I86" s="1690" t="s">
        <v>2044</v>
      </c>
      <c r="J86" s="1690"/>
      <c r="K86" s="1968">
        <v>40579</v>
      </c>
      <c r="L86" s="1690" t="s">
        <v>2293</v>
      </c>
      <c r="M86" s="1690" t="s">
        <v>2302</v>
      </c>
      <c r="N86" s="1690" t="s">
        <v>2302</v>
      </c>
      <c r="O86" s="1965">
        <f>D86</f>
        <v>3000000</v>
      </c>
      <c r="P86" s="1690" t="s">
        <v>297</v>
      </c>
      <c r="Q86" s="1968">
        <v>40580</v>
      </c>
      <c r="R86" s="1690"/>
      <c r="S86" s="1690"/>
      <c r="T86" s="1690" t="s">
        <v>1805</v>
      </c>
      <c r="U86" s="1690" t="s">
        <v>1805</v>
      </c>
    </row>
    <row r="87" spans="1:21" x14ac:dyDescent="0.2">
      <c r="A87" s="156"/>
      <c r="B87" s="156"/>
      <c r="C87" s="158"/>
      <c r="D87" s="158"/>
      <c r="E87" s="156"/>
      <c r="F87" s="156"/>
      <c r="G87" s="156"/>
      <c r="H87" s="156"/>
      <c r="I87" s="156"/>
      <c r="J87" s="169"/>
      <c r="K87" s="169"/>
      <c r="L87" s="156"/>
      <c r="M87" s="156"/>
      <c r="N87" s="156"/>
      <c r="O87" s="156"/>
      <c r="P87" s="156"/>
      <c r="Q87" s="169"/>
      <c r="R87" s="169"/>
      <c r="S87" s="156"/>
      <c r="T87" s="156"/>
      <c r="U87" s="385"/>
    </row>
    <row r="88" spans="1:21" ht="45" x14ac:dyDescent="0.2">
      <c r="A88" s="1966" t="s">
        <v>5264</v>
      </c>
      <c r="B88" s="1690"/>
      <c r="C88" s="1690" t="s">
        <v>3415</v>
      </c>
      <c r="D88" s="1967">
        <v>3000000</v>
      </c>
      <c r="E88" s="1942" t="s">
        <v>5206</v>
      </c>
      <c r="F88" s="2144"/>
      <c r="G88" s="1690"/>
      <c r="H88" s="1690" t="s">
        <v>1879</v>
      </c>
      <c r="I88" s="1690" t="s">
        <v>2044</v>
      </c>
      <c r="J88" s="1690"/>
      <c r="K88" s="1968">
        <v>40579</v>
      </c>
      <c r="L88" s="1690" t="s">
        <v>2293</v>
      </c>
      <c r="M88" s="1690" t="s">
        <v>2302</v>
      </c>
      <c r="N88" s="1690" t="s">
        <v>2302</v>
      </c>
      <c r="O88" s="1965">
        <f>D88</f>
        <v>3000000</v>
      </c>
      <c r="P88" s="1690" t="s">
        <v>297</v>
      </c>
      <c r="Q88" s="1968">
        <v>40580</v>
      </c>
      <c r="R88" s="1690"/>
      <c r="S88" s="1690"/>
      <c r="T88" s="1690" t="s">
        <v>1805</v>
      </c>
      <c r="U88" s="1690" t="s">
        <v>1805</v>
      </c>
    </row>
    <row r="89" spans="1:21" x14ac:dyDescent="0.2">
      <c r="A89" s="156"/>
      <c r="B89" s="156"/>
      <c r="C89" s="158"/>
      <c r="D89" s="158"/>
      <c r="E89" s="156"/>
      <c r="F89" s="156"/>
      <c r="G89" s="156"/>
      <c r="H89" s="156"/>
      <c r="I89" s="156"/>
      <c r="J89" s="169"/>
      <c r="K89" s="169"/>
      <c r="L89" s="156"/>
      <c r="M89" s="156"/>
      <c r="N89" s="156"/>
      <c r="O89" s="156"/>
      <c r="P89" s="156"/>
      <c r="Q89" s="169"/>
      <c r="R89" s="169"/>
      <c r="S89" s="156"/>
      <c r="T89" s="156"/>
      <c r="U89" s="385"/>
    </row>
    <row r="90" spans="1:21" x14ac:dyDescent="0.2">
      <c r="A90" s="1969" t="s">
        <v>3004</v>
      </c>
      <c r="B90" s="1969"/>
      <c r="C90" s="1969"/>
      <c r="D90" s="1970">
        <v>11600000</v>
      </c>
      <c r="E90" s="1969"/>
      <c r="F90" s="2159"/>
      <c r="G90" s="1969"/>
      <c r="H90" s="1969"/>
      <c r="I90" s="1969"/>
      <c r="J90" s="1969"/>
      <c r="K90" s="1969"/>
      <c r="L90" s="1969"/>
      <c r="M90" s="1969"/>
      <c r="N90" s="1969"/>
      <c r="O90" s="1971">
        <f>D90</f>
        <v>11600000</v>
      </c>
      <c r="P90" s="1969"/>
      <c r="Q90" s="1969"/>
      <c r="R90" s="1969"/>
      <c r="S90" s="1969"/>
      <c r="T90" s="1969"/>
      <c r="U90" s="1969"/>
    </row>
    <row r="91" spans="1:21" x14ac:dyDescent="0.2">
      <c r="A91" s="156"/>
      <c r="B91" s="156"/>
      <c r="C91" s="158"/>
      <c r="D91" s="158"/>
      <c r="E91" s="156"/>
      <c r="F91" s="156"/>
      <c r="G91" s="156"/>
      <c r="H91" s="156"/>
      <c r="I91" s="156"/>
      <c r="J91" s="169"/>
      <c r="K91" s="169"/>
      <c r="L91" s="156"/>
      <c r="M91" s="156"/>
      <c r="N91" s="156"/>
      <c r="O91" s="156"/>
      <c r="P91" s="156"/>
      <c r="Q91" s="169"/>
      <c r="R91" s="169"/>
      <c r="S91" s="156"/>
      <c r="T91" s="156"/>
      <c r="U91" s="385"/>
    </row>
    <row r="92" spans="1:21" x14ac:dyDescent="0.2">
      <c r="A92" s="152" t="s">
        <v>5265</v>
      </c>
      <c r="B92" s="62"/>
      <c r="C92" s="62"/>
      <c r="D92" s="62"/>
      <c r="E92" s="62"/>
      <c r="F92" s="1743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</row>
    <row r="93" spans="1:21" ht="30" x14ac:dyDescent="0.2">
      <c r="A93" s="1966" t="s">
        <v>5266</v>
      </c>
      <c r="B93" s="1961"/>
      <c r="C93" s="1961" t="s">
        <v>3411</v>
      </c>
      <c r="D93" s="1962">
        <v>13550000</v>
      </c>
      <c r="E93" s="1701" t="s">
        <v>5259</v>
      </c>
      <c r="F93" s="1699"/>
      <c r="G93" s="1961"/>
      <c r="H93" s="1964">
        <v>40579</v>
      </c>
      <c r="I93" s="1961" t="s">
        <v>2293</v>
      </c>
      <c r="J93" s="1961"/>
      <c r="K93" s="1964">
        <v>40608</v>
      </c>
      <c r="L93" s="1961" t="s">
        <v>1805</v>
      </c>
      <c r="M93" s="1961" t="s">
        <v>1892</v>
      </c>
      <c r="N93" s="1961" t="s">
        <v>1892</v>
      </c>
      <c r="O93" s="1965">
        <f>D93</f>
        <v>13550000</v>
      </c>
      <c r="P93" s="1690" t="s">
        <v>297</v>
      </c>
      <c r="Q93" s="1690" t="s">
        <v>2199</v>
      </c>
      <c r="R93" s="1690"/>
      <c r="S93" s="1690"/>
      <c r="T93" s="1690" t="s">
        <v>5242</v>
      </c>
      <c r="U93" s="1690" t="s">
        <v>5242</v>
      </c>
    </row>
    <row r="94" spans="1:21" x14ac:dyDescent="0.2">
      <c r="A94" s="156"/>
      <c r="B94" s="156"/>
      <c r="C94" s="158"/>
      <c r="D94" s="158"/>
      <c r="E94" s="156"/>
      <c r="F94" s="156"/>
      <c r="G94" s="156"/>
      <c r="H94" s="156"/>
      <c r="I94" s="156"/>
      <c r="J94" s="169"/>
      <c r="K94" s="169"/>
      <c r="L94" s="156"/>
      <c r="M94" s="156"/>
      <c r="N94" s="156"/>
      <c r="O94" s="156"/>
      <c r="P94" s="156"/>
      <c r="Q94" s="169"/>
      <c r="R94" s="169"/>
      <c r="S94" s="156"/>
      <c r="T94" s="156"/>
      <c r="U94" s="385"/>
    </row>
    <row r="95" spans="1:21" ht="45" x14ac:dyDescent="0.2">
      <c r="A95" s="1966" t="s">
        <v>5267</v>
      </c>
      <c r="B95" s="1690"/>
      <c r="C95" s="1690" t="s">
        <v>3413</v>
      </c>
      <c r="D95" s="1967">
        <v>2000000</v>
      </c>
      <c r="E95" s="1942" t="s">
        <v>5206</v>
      </c>
      <c r="F95" s="2144"/>
      <c r="G95" s="1690"/>
      <c r="H95" s="1690" t="s">
        <v>1879</v>
      </c>
      <c r="I95" s="1690" t="s">
        <v>2044</v>
      </c>
      <c r="J95" s="1690"/>
      <c r="K95" s="1968">
        <v>40579</v>
      </c>
      <c r="L95" s="1690" t="s">
        <v>2293</v>
      </c>
      <c r="M95" s="1690" t="s">
        <v>2302</v>
      </c>
      <c r="N95" s="1690" t="s">
        <v>2302</v>
      </c>
      <c r="O95" s="1965">
        <f>D95</f>
        <v>2000000</v>
      </c>
      <c r="P95" s="1690" t="s">
        <v>297</v>
      </c>
      <c r="Q95" s="1968">
        <v>40580</v>
      </c>
      <c r="R95" s="1690"/>
      <c r="S95" s="1690"/>
      <c r="T95" s="1690" t="s">
        <v>1805</v>
      </c>
      <c r="U95" s="1690" t="s">
        <v>1805</v>
      </c>
    </row>
    <row r="96" spans="1:21" x14ac:dyDescent="0.2">
      <c r="A96" s="156"/>
      <c r="B96" s="156"/>
      <c r="C96" s="158"/>
      <c r="D96" s="158"/>
      <c r="E96" s="156"/>
      <c r="F96" s="156"/>
      <c r="G96" s="156"/>
      <c r="H96" s="156"/>
      <c r="I96" s="156"/>
      <c r="J96" s="169"/>
      <c r="K96" s="169"/>
      <c r="L96" s="156"/>
      <c r="M96" s="156"/>
      <c r="N96" s="156"/>
      <c r="O96" s="156"/>
      <c r="P96" s="156"/>
      <c r="Q96" s="169"/>
      <c r="R96" s="169"/>
      <c r="S96" s="156"/>
      <c r="T96" s="156"/>
      <c r="U96" s="385"/>
    </row>
    <row r="97" spans="1:21" ht="45" x14ac:dyDescent="0.2">
      <c r="A97" s="1966" t="s">
        <v>5268</v>
      </c>
      <c r="B97" s="1690"/>
      <c r="C97" s="1690" t="s">
        <v>3415</v>
      </c>
      <c r="D97" s="1967">
        <v>3520000</v>
      </c>
      <c r="E97" s="1942" t="s">
        <v>5206</v>
      </c>
      <c r="F97" s="2144"/>
      <c r="G97" s="1690"/>
      <c r="H97" s="1690" t="s">
        <v>1879</v>
      </c>
      <c r="I97" s="1690" t="s">
        <v>2044</v>
      </c>
      <c r="J97" s="1690"/>
      <c r="K97" s="1968">
        <v>40579</v>
      </c>
      <c r="L97" s="1690" t="s">
        <v>2293</v>
      </c>
      <c r="M97" s="1690" t="s">
        <v>2302</v>
      </c>
      <c r="N97" s="1690" t="s">
        <v>2302</v>
      </c>
      <c r="O97" s="1965">
        <f>D97</f>
        <v>3520000</v>
      </c>
      <c r="P97" s="1690" t="s">
        <v>297</v>
      </c>
      <c r="Q97" s="1968">
        <v>40580</v>
      </c>
      <c r="R97" s="1690"/>
      <c r="S97" s="1690"/>
      <c r="T97" s="1690" t="s">
        <v>1805</v>
      </c>
      <c r="U97" s="1690" t="s">
        <v>1805</v>
      </c>
    </row>
    <row r="98" spans="1:21" x14ac:dyDescent="0.2">
      <c r="A98" s="156"/>
      <c r="B98" s="156"/>
      <c r="C98" s="158"/>
      <c r="D98" s="158"/>
      <c r="E98" s="156"/>
      <c r="F98" s="156"/>
      <c r="G98" s="156"/>
      <c r="H98" s="156"/>
      <c r="I98" s="156"/>
      <c r="J98" s="169"/>
      <c r="K98" s="169"/>
      <c r="L98" s="156"/>
      <c r="M98" s="156"/>
      <c r="N98" s="156"/>
      <c r="O98" s="156"/>
      <c r="P98" s="156"/>
      <c r="Q98" s="169"/>
      <c r="R98" s="169"/>
      <c r="S98" s="156"/>
      <c r="T98" s="156"/>
      <c r="U98" s="385"/>
    </row>
    <row r="99" spans="1:21" ht="30" x14ac:dyDescent="0.2">
      <c r="A99" s="1966" t="s">
        <v>5269</v>
      </c>
      <c r="B99" s="1690"/>
      <c r="C99" s="1690" t="s">
        <v>3417</v>
      </c>
      <c r="D99" s="1967">
        <v>5000000</v>
      </c>
      <c r="E99" s="1942"/>
      <c r="F99" s="2144"/>
      <c r="G99" s="1690"/>
      <c r="H99" s="1968">
        <v>40579</v>
      </c>
      <c r="I99" s="1690" t="s">
        <v>2293</v>
      </c>
      <c r="J99" s="1690"/>
      <c r="K99" s="1973"/>
      <c r="L99" s="1968" t="s">
        <v>1805</v>
      </c>
      <c r="M99" s="1698"/>
      <c r="N99" s="1690" t="s">
        <v>1892</v>
      </c>
      <c r="O99" s="1965">
        <v>5000000</v>
      </c>
      <c r="P99" s="1690"/>
      <c r="Q99" s="1968" t="s">
        <v>2199</v>
      </c>
      <c r="R99" s="1690"/>
      <c r="S99" s="1690"/>
      <c r="T99" s="1690" t="s">
        <v>5242</v>
      </c>
      <c r="U99" s="1690" t="s">
        <v>5242</v>
      </c>
    </row>
    <row r="100" spans="1:21" x14ac:dyDescent="0.2">
      <c r="A100" s="156"/>
      <c r="B100" s="156"/>
      <c r="C100" s="158"/>
      <c r="D100" s="158"/>
      <c r="E100" s="156"/>
      <c r="F100" s="156"/>
      <c r="G100" s="156"/>
      <c r="H100" s="156"/>
      <c r="I100" s="156"/>
      <c r="J100" s="169"/>
      <c r="K100" s="169"/>
      <c r="L100" s="156"/>
      <c r="M100" s="156"/>
      <c r="N100" s="156"/>
      <c r="O100" s="156"/>
      <c r="P100" s="156"/>
      <c r="Q100" s="169"/>
      <c r="R100" s="169"/>
      <c r="S100" s="156"/>
      <c r="T100" s="156"/>
      <c r="U100" s="385"/>
    </row>
    <row r="101" spans="1:21" ht="30" x14ac:dyDescent="0.2">
      <c r="A101" s="1966" t="s">
        <v>5270</v>
      </c>
      <c r="B101" s="1690"/>
      <c r="C101" s="1690" t="s">
        <v>3419</v>
      </c>
      <c r="D101" s="1967">
        <v>2500000</v>
      </c>
      <c r="E101" s="1942"/>
      <c r="F101" s="2144"/>
      <c r="G101" s="1690"/>
      <c r="H101" s="1968">
        <v>40580</v>
      </c>
      <c r="I101" s="1690" t="s">
        <v>2293</v>
      </c>
      <c r="J101" s="1690"/>
      <c r="L101" s="1964" t="s">
        <v>1805</v>
      </c>
      <c r="N101" s="1961" t="s">
        <v>1892</v>
      </c>
      <c r="O101" s="1974">
        <v>2500000</v>
      </c>
      <c r="P101" s="1961"/>
      <c r="Q101" s="1964" t="s">
        <v>2199</v>
      </c>
      <c r="R101" s="1961"/>
      <c r="S101" s="1961"/>
      <c r="T101" s="1961" t="s">
        <v>5242</v>
      </c>
      <c r="U101" s="1961" t="s">
        <v>5242</v>
      </c>
    </row>
    <row r="102" spans="1:21" x14ac:dyDescent="0.2">
      <c r="A102" s="156"/>
      <c r="B102" s="156"/>
      <c r="C102" s="158"/>
      <c r="D102" s="158"/>
      <c r="E102" s="156"/>
      <c r="F102" s="156"/>
      <c r="G102" s="156"/>
      <c r="H102" s="156"/>
      <c r="I102" s="156"/>
      <c r="J102" s="169"/>
      <c r="K102" s="169"/>
      <c r="L102" s="156"/>
      <c r="M102" s="156"/>
      <c r="N102" s="156"/>
      <c r="O102" s="156"/>
      <c r="P102" s="156"/>
      <c r="Q102" s="169"/>
      <c r="R102" s="169"/>
      <c r="S102" s="156"/>
      <c r="T102" s="156"/>
      <c r="U102" s="385"/>
    </row>
    <row r="103" spans="1:21" x14ac:dyDescent="0.2">
      <c r="A103" s="1969" t="s">
        <v>3004</v>
      </c>
      <c r="B103" s="1969"/>
      <c r="C103" s="1969"/>
      <c r="D103" s="1970">
        <f>SUM(D93:D101)</f>
        <v>26570000</v>
      </c>
      <c r="E103" s="1969"/>
      <c r="F103" s="2159"/>
      <c r="G103" s="1969"/>
      <c r="H103" s="1969"/>
      <c r="I103" s="1969"/>
      <c r="J103" s="1969"/>
      <c r="K103" s="1969"/>
      <c r="L103" s="1969"/>
      <c r="M103" s="1969"/>
      <c r="N103" s="1969"/>
      <c r="O103" s="1971">
        <f>D103</f>
        <v>26570000</v>
      </c>
      <c r="P103" s="1969"/>
      <c r="Q103" s="1969"/>
      <c r="R103" s="1969"/>
      <c r="S103" s="1969"/>
      <c r="T103" s="1969"/>
      <c r="U103" s="1969"/>
    </row>
    <row r="104" spans="1:21" x14ac:dyDescent="0.2">
      <c r="A104" s="156"/>
      <c r="B104" s="156"/>
      <c r="C104" s="158"/>
      <c r="D104" s="158"/>
      <c r="E104" s="156"/>
      <c r="F104" s="156"/>
      <c r="G104" s="156"/>
      <c r="H104" s="156"/>
      <c r="I104" s="156"/>
      <c r="J104" s="169"/>
      <c r="K104" s="169"/>
      <c r="L104" s="156"/>
      <c r="M104" s="156"/>
      <c r="N104" s="156"/>
      <c r="O104" s="156"/>
      <c r="P104" s="156"/>
      <c r="Q104" s="169"/>
      <c r="R104" s="169"/>
      <c r="S104" s="156"/>
      <c r="T104" s="156"/>
      <c r="U104" s="385"/>
    </row>
    <row r="105" spans="1:21" x14ac:dyDescent="0.2">
      <c r="A105" s="152" t="s">
        <v>5271</v>
      </c>
      <c r="B105" s="62"/>
      <c r="C105" s="62"/>
      <c r="D105" s="62"/>
      <c r="E105" s="62"/>
      <c r="F105" s="1743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</row>
    <row r="106" spans="1:21" ht="45" x14ac:dyDescent="0.2">
      <c r="A106" s="1966" t="s">
        <v>5272</v>
      </c>
      <c r="B106" s="1961"/>
      <c r="C106" s="1961" t="s">
        <v>3411</v>
      </c>
      <c r="D106" s="1962">
        <v>9348000</v>
      </c>
      <c r="E106" s="1701" t="s">
        <v>5259</v>
      </c>
      <c r="F106" s="1699"/>
      <c r="G106" s="1961"/>
      <c r="H106" s="1964">
        <v>40579</v>
      </c>
      <c r="I106" s="1961" t="s">
        <v>2293</v>
      </c>
      <c r="J106" s="1961"/>
      <c r="K106" s="1964">
        <v>40608</v>
      </c>
      <c r="L106" s="1961" t="s">
        <v>1805</v>
      </c>
      <c r="M106" s="1961" t="s">
        <v>1892</v>
      </c>
      <c r="N106" s="1961" t="s">
        <v>1892</v>
      </c>
      <c r="O106" s="1965">
        <f>D106</f>
        <v>9348000</v>
      </c>
      <c r="P106" s="1690" t="s">
        <v>297</v>
      </c>
      <c r="Q106" s="1690" t="s">
        <v>2199</v>
      </c>
      <c r="R106" s="1690"/>
      <c r="S106" s="1690"/>
      <c r="T106" s="1690" t="s">
        <v>5242</v>
      </c>
      <c r="U106" s="1690" t="s">
        <v>5242</v>
      </c>
    </row>
    <row r="107" spans="1:21" x14ac:dyDescent="0.2">
      <c r="A107" s="156"/>
      <c r="B107" s="156"/>
      <c r="C107" s="158"/>
      <c r="D107" s="158"/>
      <c r="E107" s="156"/>
      <c r="F107" s="156"/>
      <c r="G107" s="156"/>
      <c r="H107" s="156"/>
      <c r="I107" s="156"/>
      <c r="J107" s="169"/>
      <c r="K107" s="169"/>
      <c r="L107" s="156"/>
      <c r="M107" s="156"/>
      <c r="N107" s="156"/>
      <c r="O107" s="156"/>
      <c r="P107" s="156"/>
      <c r="Q107" s="169"/>
      <c r="R107" s="169"/>
      <c r="S107" s="156"/>
      <c r="T107" s="156"/>
      <c r="U107" s="385"/>
    </row>
    <row r="108" spans="1:21" ht="45" x14ac:dyDescent="0.2">
      <c r="A108" s="1966" t="s">
        <v>5273</v>
      </c>
      <c r="B108" s="1961"/>
      <c r="C108" s="1700" t="s">
        <v>3413</v>
      </c>
      <c r="D108" s="1962">
        <v>7500000</v>
      </c>
      <c r="E108" s="1701" t="s">
        <v>5259</v>
      </c>
      <c r="F108" s="1699"/>
      <c r="G108" s="1961"/>
      <c r="H108" s="1964"/>
      <c r="I108" s="1961"/>
      <c r="J108" s="1961"/>
      <c r="K108" s="1964"/>
      <c r="L108" s="1961"/>
      <c r="M108" s="1961"/>
      <c r="N108" s="1961"/>
      <c r="O108" s="1965"/>
      <c r="P108" s="1690"/>
      <c r="Q108" s="1690"/>
      <c r="R108" s="1690"/>
      <c r="S108" s="1690"/>
      <c r="T108" s="1690"/>
      <c r="U108" s="1690"/>
    </row>
    <row r="109" spans="1:21" x14ac:dyDescent="0.2">
      <c r="A109" s="156"/>
      <c r="B109" s="156"/>
      <c r="C109" s="158"/>
      <c r="D109" s="158"/>
      <c r="E109" s="156"/>
      <c r="F109" s="156"/>
      <c r="G109" s="156"/>
      <c r="H109" s="156"/>
      <c r="I109" s="156"/>
      <c r="J109" s="169"/>
      <c r="K109" s="169"/>
      <c r="L109" s="156"/>
      <c r="M109" s="156"/>
      <c r="N109" s="156"/>
      <c r="O109" s="156"/>
      <c r="P109" s="156"/>
      <c r="Q109" s="169"/>
      <c r="R109" s="169"/>
      <c r="S109" s="156"/>
      <c r="T109" s="156"/>
      <c r="U109" s="385"/>
    </row>
    <row r="110" spans="1:21" ht="45" x14ac:dyDescent="0.2">
      <c r="A110" s="1966" t="s">
        <v>5274</v>
      </c>
      <c r="B110" s="1690"/>
      <c r="C110" s="1940" t="s">
        <v>3415</v>
      </c>
      <c r="D110" s="1967">
        <v>3288035</v>
      </c>
      <c r="E110" s="1942" t="s">
        <v>2976</v>
      </c>
      <c r="F110" s="2144"/>
      <c r="G110" s="1690"/>
      <c r="H110" s="1964">
        <v>40579</v>
      </c>
      <c r="I110" s="1961" t="s">
        <v>2293</v>
      </c>
      <c r="J110" s="1690"/>
      <c r="K110" s="1964">
        <v>40608</v>
      </c>
      <c r="L110" s="1961" t="s">
        <v>1805</v>
      </c>
      <c r="M110" s="1961" t="s">
        <v>1892</v>
      </c>
      <c r="N110" s="1961" t="s">
        <v>1892</v>
      </c>
      <c r="O110" s="1965">
        <f>D110</f>
        <v>3288035</v>
      </c>
      <c r="P110" s="1690" t="s">
        <v>297</v>
      </c>
      <c r="Q110" s="1690" t="s">
        <v>2199</v>
      </c>
      <c r="R110" s="1690"/>
      <c r="S110" s="1690"/>
      <c r="T110" s="1690" t="s">
        <v>5242</v>
      </c>
      <c r="U110" s="1690" t="s">
        <v>5242</v>
      </c>
    </row>
    <row r="111" spans="1:21" x14ac:dyDescent="0.2">
      <c r="A111" s="156"/>
      <c r="B111" s="156"/>
      <c r="C111" s="158"/>
      <c r="D111" s="158"/>
      <c r="E111" s="156"/>
      <c r="F111" s="156"/>
      <c r="G111" s="156"/>
      <c r="H111" s="156"/>
      <c r="I111" s="156"/>
      <c r="J111" s="169"/>
      <c r="K111" s="169"/>
      <c r="L111" s="156"/>
      <c r="M111" s="156"/>
      <c r="N111" s="156"/>
      <c r="O111" s="156"/>
      <c r="P111" s="156"/>
      <c r="Q111" s="169"/>
      <c r="R111" s="169"/>
      <c r="S111" s="156"/>
      <c r="T111" s="156"/>
      <c r="U111" s="385"/>
    </row>
    <row r="112" spans="1:21" ht="45" x14ac:dyDescent="0.2">
      <c r="A112" s="1966" t="s">
        <v>5275</v>
      </c>
      <c r="B112" s="1690"/>
      <c r="C112" s="1940" t="s">
        <v>3417</v>
      </c>
      <c r="D112" s="1967">
        <v>3900000</v>
      </c>
      <c r="E112" s="1942" t="s">
        <v>2976</v>
      </c>
      <c r="F112" s="2144"/>
      <c r="G112" s="1690"/>
      <c r="H112" s="1964">
        <v>40579</v>
      </c>
      <c r="I112" s="1961" t="s">
        <v>2293</v>
      </c>
      <c r="J112" s="1690"/>
      <c r="K112" s="1964">
        <v>40608</v>
      </c>
      <c r="L112" s="1961" t="s">
        <v>5276</v>
      </c>
      <c r="M112" s="1961" t="s">
        <v>1892</v>
      </c>
      <c r="N112" s="1961" t="s">
        <v>1892</v>
      </c>
      <c r="O112" s="1965">
        <f>D112</f>
        <v>3900000</v>
      </c>
      <c r="P112" s="1690" t="s">
        <v>297</v>
      </c>
      <c r="Q112" s="1690" t="s">
        <v>2199</v>
      </c>
      <c r="R112" s="1690"/>
      <c r="S112" s="1690"/>
      <c r="T112" s="1690" t="s">
        <v>5277</v>
      </c>
      <c r="U112" s="1690" t="s">
        <v>5277</v>
      </c>
    </row>
    <row r="113" spans="1:21" x14ac:dyDescent="0.2">
      <c r="A113" s="156"/>
      <c r="B113" s="156"/>
      <c r="C113" s="158"/>
      <c r="D113" s="158"/>
      <c r="E113" s="156"/>
      <c r="F113" s="156"/>
      <c r="G113" s="156"/>
      <c r="H113" s="156"/>
      <c r="I113" s="156"/>
      <c r="J113" s="169"/>
      <c r="K113" s="169"/>
      <c r="L113" s="156"/>
      <c r="M113" s="156"/>
      <c r="N113" s="156"/>
      <c r="O113" s="156"/>
      <c r="P113" s="156"/>
      <c r="Q113" s="169"/>
      <c r="R113" s="169"/>
      <c r="S113" s="156"/>
      <c r="T113" s="156"/>
      <c r="U113" s="385"/>
    </row>
    <row r="114" spans="1:21" ht="45" x14ac:dyDescent="0.2">
      <c r="A114" s="1966" t="s">
        <v>5278</v>
      </c>
      <c r="B114" s="1690"/>
      <c r="C114" s="1940" t="s">
        <v>3419</v>
      </c>
      <c r="D114" s="1967">
        <v>4382500</v>
      </c>
      <c r="E114" s="155" t="s">
        <v>5279</v>
      </c>
      <c r="F114" s="2144"/>
      <c r="G114" s="1690"/>
      <c r="H114" s="1964">
        <v>40579</v>
      </c>
      <c r="I114" s="1961" t="s">
        <v>2293</v>
      </c>
      <c r="J114" s="1690"/>
      <c r="K114" s="1964">
        <v>40608</v>
      </c>
      <c r="L114" s="1961" t="s">
        <v>5280</v>
      </c>
      <c r="M114" s="1961" t="s">
        <v>1892</v>
      </c>
      <c r="N114" s="1961" t="s">
        <v>1892</v>
      </c>
      <c r="O114" s="1965">
        <f>D114</f>
        <v>4382500</v>
      </c>
      <c r="P114" s="1690" t="s">
        <v>297</v>
      </c>
      <c r="Q114" s="1690" t="s">
        <v>2199</v>
      </c>
      <c r="R114" s="1690"/>
      <c r="S114" s="1690"/>
      <c r="T114" s="1690" t="s">
        <v>5277</v>
      </c>
      <c r="U114" s="1690" t="s">
        <v>5277</v>
      </c>
    </row>
    <row r="115" spans="1:21" x14ac:dyDescent="0.2">
      <c r="A115" s="156"/>
      <c r="B115" s="156"/>
      <c r="C115" s="158"/>
      <c r="D115" s="158"/>
      <c r="E115" s="156"/>
      <c r="F115" s="156"/>
      <c r="G115" s="156"/>
      <c r="H115" s="156"/>
      <c r="I115" s="156"/>
      <c r="J115" s="169"/>
      <c r="K115" s="169"/>
      <c r="L115" s="156"/>
      <c r="M115" s="156"/>
      <c r="N115" s="156"/>
      <c r="O115" s="156"/>
      <c r="P115" s="156"/>
      <c r="Q115" s="169"/>
      <c r="R115" s="169"/>
      <c r="S115" s="156"/>
      <c r="T115" s="156"/>
      <c r="U115" s="385"/>
    </row>
    <row r="116" spans="1:21" ht="30" x14ac:dyDescent="0.2">
      <c r="A116" s="1975" t="s">
        <v>5281</v>
      </c>
      <c r="B116" s="1690"/>
      <c r="C116" s="1940" t="s">
        <v>3421</v>
      </c>
      <c r="D116" s="1967">
        <v>2742607</v>
      </c>
      <c r="E116" s="155" t="s">
        <v>5279</v>
      </c>
      <c r="F116" s="2144"/>
      <c r="G116" s="1690"/>
      <c r="H116" s="1964">
        <v>40579</v>
      </c>
      <c r="I116" s="1961" t="s">
        <v>2293</v>
      </c>
      <c r="J116" s="1690"/>
      <c r="K116" s="1964">
        <v>40608</v>
      </c>
      <c r="L116" s="1961" t="s">
        <v>5282</v>
      </c>
      <c r="M116" s="1961" t="s">
        <v>1892</v>
      </c>
      <c r="N116" s="1961" t="s">
        <v>1892</v>
      </c>
      <c r="O116" s="1965">
        <f>D116</f>
        <v>2742607</v>
      </c>
      <c r="P116" s="1690" t="s">
        <v>297</v>
      </c>
      <c r="Q116" s="1690" t="s">
        <v>2199</v>
      </c>
      <c r="R116" s="1690"/>
      <c r="S116" s="1690"/>
      <c r="T116" s="1690" t="s">
        <v>5277</v>
      </c>
      <c r="U116" s="1690" t="s">
        <v>5277</v>
      </c>
    </row>
    <row r="117" spans="1:21" x14ac:dyDescent="0.2">
      <c r="A117" s="156"/>
      <c r="B117" s="156"/>
      <c r="C117" s="158"/>
      <c r="D117" s="158"/>
      <c r="E117" s="156"/>
      <c r="F117" s="156"/>
      <c r="G117" s="156"/>
      <c r="H117" s="156"/>
      <c r="I117" s="156"/>
      <c r="J117" s="169"/>
      <c r="K117" s="169"/>
      <c r="L117" s="156"/>
      <c r="M117" s="156"/>
      <c r="N117" s="156"/>
      <c r="O117" s="156"/>
      <c r="P117" s="156"/>
      <c r="Q117" s="169"/>
      <c r="R117" s="169"/>
      <c r="S117" s="156"/>
      <c r="T117" s="156"/>
      <c r="U117" s="385"/>
    </row>
    <row r="118" spans="1:21" x14ac:dyDescent="0.2">
      <c r="A118" s="1969" t="s">
        <v>3004</v>
      </c>
      <c r="B118" s="1969"/>
      <c r="C118" s="1969"/>
      <c r="D118" s="1970">
        <f>SUM(D106:D116)</f>
        <v>31161142</v>
      </c>
      <c r="E118" s="1969"/>
      <c r="F118" s="2159"/>
      <c r="G118" s="1969"/>
      <c r="H118" s="1969"/>
      <c r="I118" s="1969"/>
      <c r="J118" s="1969"/>
      <c r="K118" s="1969"/>
      <c r="L118" s="1969"/>
      <c r="M118" s="1969"/>
      <c r="N118" s="1969"/>
      <c r="O118" s="1971">
        <f>D118</f>
        <v>31161142</v>
      </c>
      <c r="P118" s="1969"/>
      <c r="Q118" s="1969"/>
      <c r="R118" s="1969"/>
      <c r="S118" s="1969"/>
      <c r="T118" s="1969"/>
      <c r="U118" s="1969"/>
    </row>
    <row r="119" spans="1:21" x14ac:dyDescent="0.2">
      <c r="A119" s="156"/>
      <c r="B119" s="156"/>
      <c r="C119" s="158"/>
      <c r="D119" s="158"/>
      <c r="E119" s="156"/>
      <c r="F119" s="156"/>
      <c r="G119" s="156"/>
      <c r="H119" s="156"/>
      <c r="I119" s="156"/>
      <c r="J119" s="169"/>
      <c r="K119" s="169"/>
      <c r="L119" s="156"/>
      <c r="M119" s="156"/>
      <c r="N119" s="156"/>
      <c r="O119" s="156"/>
      <c r="P119" s="156"/>
      <c r="Q119" s="169"/>
      <c r="R119" s="169"/>
      <c r="S119" s="156"/>
      <c r="T119" s="156"/>
      <c r="U119" s="385"/>
    </row>
    <row r="120" spans="1:21" x14ac:dyDescent="0.2">
      <c r="A120" s="152" t="s">
        <v>5283</v>
      </c>
      <c r="B120" s="62"/>
      <c r="C120" s="62"/>
      <c r="D120" s="62"/>
      <c r="E120" s="62"/>
      <c r="F120" s="1743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</row>
    <row r="121" spans="1:21" ht="75" x14ac:dyDescent="0.2">
      <c r="A121" s="1966" t="s">
        <v>5284</v>
      </c>
      <c r="B121" s="1961"/>
      <c r="C121" s="1961" t="s">
        <v>3411</v>
      </c>
      <c r="D121" s="1962">
        <v>25000000</v>
      </c>
      <c r="E121" s="1701" t="s">
        <v>5241</v>
      </c>
      <c r="F121" s="1699"/>
      <c r="G121" s="1961"/>
      <c r="H121" s="1964">
        <v>40579</v>
      </c>
      <c r="I121" s="1961" t="s">
        <v>2293</v>
      </c>
      <c r="J121" s="1961"/>
      <c r="K121" s="1964">
        <v>40608</v>
      </c>
      <c r="L121" s="1961" t="s">
        <v>1805</v>
      </c>
      <c r="M121" s="1961" t="s">
        <v>1892</v>
      </c>
      <c r="N121" s="1961" t="s">
        <v>1892</v>
      </c>
      <c r="O121" s="1965">
        <f>D121</f>
        <v>25000000</v>
      </c>
      <c r="P121" s="1690" t="s">
        <v>297</v>
      </c>
      <c r="Q121" s="1690" t="s">
        <v>2199</v>
      </c>
      <c r="R121" s="1690"/>
      <c r="S121" s="1690"/>
      <c r="T121" s="1690" t="s">
        <v>5242</v>
      </c>
      <c r="U121" s="1690" t="s">
        <v>5242</v>
      </c>
    </row>
    <row r="122" spans="1:21" x14ac:dyDescent="0.2">
      <c r="A122" s="156"/>
      <c r="B122" s="156"/>
      <c r="C122" s="158"/>
      <c r="D122" s="158"/>
      <c r="E122" s="156"/>
      <c r="F122" s="156"/>
      <c r="G122" s="156"/>
      <c r="H122" s="156"/>
      <c r="I122" s="156"/>
      <c r="J122" s="169"/>
      <c r="K122" s="169"/>
      <c r="L122" s="156"/>
      <c r="M122" s="156"/>
      <c r="N122" s="156"/>
      <c r="O122" s="156"/>
      <c r="P122" s="156"/>
      <c r="Q122" s="169"/>
      <c r="R122" s="169"/>
      <c r="S122" s="156"/>
      <c r="T122" s="156"/>
      <c r="U122" s="385"/>
    </row>
    <row r="123" spans="1:21" ht="75" x14ac:dyDescent="0.2">
      <c r="A123" s="1966" t="s">
        <v>5285</v>
      </c>
      <c r="B123" s="1690"/>
      <c r="C123" s="1690" t="s">
        <v>3413</v>
      </c>
      <c r="D123" s="1967">
        <v>15100000</v>
      </c>
      <c r="E123" s="1942" t="s">
        <v>5241</v>
      </c>
      <c r="F123" s="2144"/>
      <c r="G123" s="1690"/>
      <c r="H123" s="1964">
        <v>40579</v>
      </c>
      <c r="I123" s="1961" t="s">
        <v>2293</v>
      </c>
      <c r="J123" s="1690"/>
      <c r="K123" s="1964">
        <v>40608</v>
      </c>
      <c r="L123" s="1961" t="s">
        <v>1805</v>
      </c>
      <c r="M123" s="1961" t="s">
        <v>1892</v>
      </c>
      <c r="N123" s="1961" t="s">
        <v>1892</v>
      </c>
      <c r="O123" s="1965">
        <f>D123</f>
        <v>15100000</v>
      </c>
      <c r="P123" s="1690" t="s">
        <v>297</v>
      </c>
      <c r="Q123" s="1690" t="s">
        <v>2199</v>
      </c>
      <c r="R123" s="1690"/>
      <c r="S123" s="1690"/>
      <c r="T123" s="1690" t="s">
        <v>5242</v>
      </c>
      <c r="U123" s="1690" t="s">
        <v>5242</v>
      </c>
    </row>
    <row r="124" spans="1:21" x14ac:dyDescent="0.2">
      <c r="A124" s="156"/>
      <c r="B124" s="156"/>
      <c r="C124" s="158"/>
      <c r="D124" s="158"/>
      <c r="E124" s="156"/>
      <c r="F124" s="156"/>
      <c r="G124" s="156"/>
      <c r="H124" s="156"/>
      <c r="I124" s="156"/>
      <c r="J124" s="169"/>
      <c r="K124" s="169"/>
      <c r="L124" s="156"/>
      <c r="M124" s="156"/>
      <c r="N124" s="156"/>
      <c r="O124" s="156"/>
      <c r="P124" s="156"/>
      <c r="Q124" s="169"/>
      <c r="R124" s="169"/>
      <c r="S124" s="156"/>
      <c r="T124" s="156"/>
      <c r="U124" s="385"/>
    </row>
    <row r="125" spans="1:21" ht="90" x14ac:dyDescent="0.2">
      <c r="A125" s="1966" t="s">
        <v>5286</v>
      </c>
      <c r="B125" s="1690"/>
      <c r="C125" s="1690" t="s">
        <v>3415</v>
      </c>
      <c r="D125" s="1967">
        <v>20000000</v>
      </c>
      <c r="E125" s="1942" t="s">
        <v>5241</v>
      </c>
      <c r="F125" s="2144"/>
      <c r="G125" s="1690"/>
      <c r="H125" s="1964">
        <v>40579</v>
      </c>
      <c r="I125" s="1961" t="s">
        <v>2293</v>
      </c>
      <c r="J125" s="1690"/>
      <c r="K125" s="1964">
        <v>40608</v>
      </c>
      <c r="L125" s="1961" t="s">
        <v>5276</v>
      </c>
      <c r="M125" s="1961" t="s">
        <v>1892</v>
      </c>
      <c r="N125" s="1961" t="s">
        <v>1892</v>
      </c>
      <c r="O125" s="1965">
        <f>D125</f>
        <v>20000000</v>
      </c>
      <c r="P125" s="1690" t="s">
        <v>297</v>
      </c>
      <c r="Q125" s="1690" t="s">
        <v>2199</v>
      </c>
      <c r="R125" s="1690"/>
      <c r="S125" s="1690"/>
      <c r="T125" s="1690" t="s">
        <v>5277</v>
      </c>
      <c r="U125" s="1690" t="s">
        <v>5277</v>
      </c>
    </row>
    <row r="126" spans="1:21" x14ac:dyDescent="0.2">
      <c r="A126" s="1966"/>
      <c r="B126" s="1690"/>
      <c r="C126" s="1690"/>
      <c r="D126" s="1967"/>
      <c r="E126" s="1942"/>
      <c r="F126" s="2144"/>
      <c r="G126" s="1690"/>
      <c r="H126" s="1964"/>
      <c r="I126" s="1961"/>
      <c r="J126" s="1690"/>
      <c r="K126" s="1964"/>
      <c r="L126" s="1961"/>
      <c r="M126" s="1961"/>
      <c r="N126" s="1961"/>
      <c r="O126" s="1965"/>
      <c r="P126" s="1690"/>
      <c r="Q126" s="1690"/>
      <c r="R126" s="1690"/>
      <c r="S126" s="1690"/>
      <c r="T126" s="1690"/>
      <c r="U126" s="1690"/>
    </row>
    <row r="127" spans="1:21" ht="75" x14ac:dyDescent="0.2">
      <c r="A127" s="1966" t="s">
        <v>5287</v>
      </c>
      <c r="B127" s="1690"/>
      <c r="C127" s="1690" t="s">
        <v>3417</v>
      </c>
      <c r="D127" s="1967">
        <v>24000000</v>
      </c>
      <c r="E127" s="1942" t="s">
        <v>5241</v>
      </c>
      <c r="F127" s="2144"/>
      <c r="G127" s="1690"/>
      <c r="H127" s="1964">
        <v>40579</v>
      </c>
      <c r="I127" s="1961" t="s">
        <v>2293</v>
      </c>
      <c r="J127" s="1690"/>
      <c r="K127" s="1964">
        <v>40608</v>
      </c>
      <c r="L127" s="1961" t="s">
        <v>5280</v>
      </c>
      <c r="M127" s="1961" t="s">
        <v>1892</v>
      </c>
      <c r="N127" s="1961" t="s">
        <v>1892</v>
      </c>
      <c r="O127" s="1965">
        <f>D127</f>
        <v>24000000</v>
      </c>
      <c r="P127" s="1690" t="s">
        <v>297</v>
      </c>
      <c r="Q127" s="1690" t="s">
        <v>2199</v>
      </c>
      <c r="R127" s="1690"/>
      <c r="S127" s="1690"/>
      <c r="T127" s="1690" t="s">
        <v>5277</v>
      </c>
      <c r="U127" s="1690" t="s">
        <v>5277</v>
      </c>
    </row>
    <row r="128" spans="1:21" x14ac:dyDescent="0.2">
      <c r="A128" s="156"/>
      <c r="B128" s="156"/>
      <c r="C128" s="158"/>
      <c r="D128" s="158"/>
      <c r="E128" s="156"/>
      <c r="F128" s="156"/>
      <c r="G128" s="156"/>
      <c r="H128" s="156"/>
      <c r="I128" s="156"/>
      <c r="J128" s="169"/>
      <c r="K128" s="169"/>
      <c r="L128" s="156"/>
      <c r="M128" s="156"/>
      <c r="N128" s="156"/>
      <c r="O128" s="156"/>
      <c r="P128" s="156"/>
      <c r="Q128" s="169"/>
      <c r="R128" s="169"/>
      <c r="S128" s="156"/>
      <c r="T128" s="156"/>
      <c r="U128" s="385"/>
    </row>
    <row r="129" spans="1:21" ht="75" x14ac:dyDescent="0.2">
      <c r="A129" s="1976" t="s">
        <v>5288</v>
      </c>
      <c r="B129" s="1690"/>
      <c r="C129" s="1690" t="s">
        <v>3419</v>
      </c>
      <c r="D129" s="1967">
        <v>2000000</v>
      </c>
      <c r="E129" s="1942" t="s">
        <v>5241</v>
      </c>
      <c r="F129" s="2144"/>
      <c r="G129" s="1690"/>
      <c r="H129" s="1964">
        <v>40579</v>
      </c>
      <c r="I129" s="1961" t="s">
        <v>2293</v>
      </c>
      <c r="J129" s="1690"/>
      <c r="K129" s="1964">
        <v>40608</v>
      </c>
      <c r="L129" s="1961" t="s">
        <v>5282</v>
      </c>
      <c r="M129" s="1961" t="s">
        <v>1892</v>
      </c>
      <c r="N129" s="1961" t="s">
        <v>1892</v>
      </c>
      <c r="O129" s="1965">
        <f>D129</f>
        <v>2000000</v>
      </c>
      <c r="P129" s="1690" t="s">
        <v>297</v>
      </c>
      <c r="Q129" s="1690" t="s">
        <v>2199</v>
      </c>
      <c r="R129" s="1690"/>
      <c r="S129" s="1690"/>
      <c r="T129" s="1690" t="s">
        <v>5277</v>
      </c>
      <c r="U129" s="1690" t="s">
        <v>5277</v>
      </c>
    </row>
    <row r="130" spans="1:21" x14ac:dyDescent="0.2">
      <c r="A130" s="156"/>
      <c r="B130" s="156"/>
      <c r="C130" s="158"/>
      <c r="D130" s="158"/>
      <c r="E130" s="156"/>
      <c r="F130" s="156"/>
      <c r="G130" s="156"/>
      <c r="H130" s="156"/>
      <c r="I130" s="156"/>
      <c r="J130" s="169"/>
      <c r="K130" s="169"/>
      <c r="L130" s="156"/>
      <c r="M130" s="156"/>
      <c r="N130" s="156"/>
      <c r="O130" s="156"/>
      <c r="P130" s="156"/>
      <c r="Q130" s="169"/>
      <c r="R130" s="169"/>
      <c r="S130" s="156"/>
      <c r="T130" s="156"/>
      <c r="U130" s="385"/>
    </row>
    <row r="131" spans="1:21" ht="45" x14ac:dyDescent="0.2">
      <c r="A131" s="1966" t="s">
        <v>5289</v>
      </c>
      <c r="B131" s="1690"/>
      <c r="C131" s="1690" t="s">
        <v>3421</v>
      </c>
      <c r="D131" s="1967">
        <v>6000000</v>
      </c>
      <c r="E131" s="1942" t="s">
        <v>2976</v>
      </c>
      <c r="F131" s="2144"/>
      <c r="G131" s="1690"/>
      <c r="H131" s="1690" t="s">
        <v>5247</v>
      </c>
      <c r="I131" s="1690" t="s">
        <v>5290</v>
      </c>
      <c r="J131" s="1690"/>
      <c r="K131" s="1968">
        <v>40214</v>
      </c>
      <c r="L131" s="1690" t="s">
        <v>5291</v>
      </c>
      <c r="M131" s="1690" t="s">
        <v>5292</v>
      </c>
      <c r="N131" s="1690" t="s">
        <v>5292</v>
      </c>
      <c r="O131" s="1965">
        <f>D131</f>
        <v>6000000</v>
      </c>
      <c r="P131" s="1690" t="s">
        <v>297</v>
      </c>
      <c r="Q131" s="1968">
        <v>40215</v>
      </c>
      <c r="R131" s="1690"/>
      <c r="S131" s="1690"/>
      <c r="T131" s="1690" t="s">
        <v>5277</v>
      </c>
      <c r="U131" s="1690" t="s">
        <v>5277</v>
      </c>
    </row>
    <row r="132" spans="1:21" x14ac:dyDescent="0.2">
      <c r="A132" s="156"/>
      <c r="B132" s="156"/>
      <c r="C132" s="158"/>
      <c r="D132" s="158"/>
      <c r="E132" s="156"/>
      <c r="F132" s="156"/>
      <c r="G132" s="156"/>
      <c r="H132" s="156"/>
      <c r="I132" s="156"/>
      <c r="J132" s="169"/>
      <c r="K132" s="169"/>
      <c r="L132" s="156"/>
      <c r="M132" s="156"/>
      <c r="N132" s="156"/>
      <c r="O132" s="156"/>
      <c r="P132" s="156"/>
      <c r="Q132" s="169"/>
      <c r="R132" s="169"/>
      <c r="S132" s="156"/>
      <c r="T132" s="156"/>
      <c r="U132" s="385"/>
    </row>
    <row r="133" spans="1:21" ht="45" x14ac:dyDescent="0.2">
      <c r="A133" s="1966" t="s">
        <v>5293</v>
      </c>
      <c r="B133" s="1690"/>
      <c r="C133" s="1690" t="s">
        <v>3423</v>
      </c>
      <c r="D133" s="1967">
        <v>6250000</v>
      </c>
      <c r="E133" s="1942" t="s">
        <v>2976</v>
      </c>
      <c r="F133" s="2144"/>
      <c r="G133" s="1690"/>
      <c r="H133" s="1690"/>
      <c r="I133" s="1690"/>
      <c r="J133" s="1690"/>
      <c r="K133" s="1968"/>
      <c r="L133" s="1690"/>
      <c r="M133" s="1690"/>
      <c r="N133" s="1690"/>
      <c r="O133" s="1965">
        <f>D133</f>
        <v>6250000</v>
      </c>
      <c r="P133" s="1690"/>
      <c r="Q133" s="1968"/>
      <c r="R133" s="1690"/>
      <c r="S133" s="1690"/>
      <c r="T133" s="1690"/>
      <c r="U133" s="1690"/>
    </row>
    <row r="134" spans="1:21" x14ac:dyDescent="0.2">
      <c r="A134" s="156"/>
      <c r="B134" s="156"/>
      <c r="C134" s="158"/>
      <c r="D134" s="158"/>
      <c r="E134" s="156"/>
      <c r="F134" s="156"/>
      <c r="G134" s="156"/>
      <c r="H134" s="156"/>
      <c r="I134" s="156"/>
      <c r="J134" s="169"/>
      <c r="K134" s="169"/>
      <c r="L134" s="156"/>
      <c r="M134" s="156"/>
      <c r="N134" s="156"/>
      <c r="O134" s="156"/>
      <c r="P134" s="156"/>
      <c r="Q134" s="169"/>
      <c r="R134" s="169"/>
      <c r="S134" s="156"/>
      <c r="T134" s="156"/>
      <c r="U134" s="385"/>
    </row>
    <row r="135" spans="1:21" ht="45" x14ac:dyDescent="0.2">
      <c r="A135" s="1966" t="s">
        <v>5294</v>
      </c>
      <c r="B135" s="1690"/>
      <c r="C135" s="1690" t="s">
        <v>3425</v>
      </c>
      <c r="D135" s="1967">
        <v>6250000</v>
      </c>
      <c r="E135" s="1942" t="s">
        <v>2976</v>
      </c>
      <c r="F135" s="2144"/>
      <c r="G135" s="1690"/>
      <c r="H135" s="1690"/>
      <c r="I135" s="1690"/>
      <c r="J135" s="1690"/>
      <c r="K135" s="1968"/>
      <c r="L135" s="1690"/>
      <c r="M135" s="1690"/>
      <c r="N135" s="1690"/>
      <c r="O135" s="1965"/>
      <c r="P135" s="1690"/>
      <c r="Q135" s="1968"/>
      <c r="R135" s="1690"/>
      <c r="S135" s="1690"/>
      <c r="T135" s="1690"/>
      <c r="U135" s="1690"/>
    </row>
    <row r="136" spans="1:21" x14ac:dyDescent="0.2">
      <c r="A136" s="156"/>
      <c r="B136" s="156"/>
      <c r="C136" s="158"/>
      <c r="D136" s="158"/>
      <c r="E136" s="156"/>
      <c r="F136" s="156"/>
      <c r="G136" s="156"/>
      <c r="H136" s="156"/>
      <c r="I136" s="156"/>
      <c r="J136" s="169"/>
      <c r="K136" s="169"/>
      <c r="L136" s="156"/>
      <c r="M136" s="156"/>
      <c r="N136" s="156"/>
      <c r="O136" s="156"/>
      <c r="P136" s="156"/>
      <c r="Q136" s="169"/>
      <c r="R136" s="169"/>
      <c r="S136" s="156"/>
      <c r="T136" s="156"/>
      <c r="U136" s="385"/>
    </row>
    <row r="137" spans="1:21" ht="45" x14ac:dyDescent="0.2">
      <c r="A137" s="1966" t="s">
        <v>5295</v>
      </c>
      <c r="B137" s="1690"/>
      <c r="C137" s="1690" t="s">
        <v>3427</v>
      </c>
      <c r="D137" s="1967">
        <v>6250000</v>
      </c>
      <c r="E137" s="1942" t="s">
        <v>2976</v>
      </c>
      <c r="F137" s="2144"/>
      <c r="G137" s="1690"/>
      <c r="H137" s="1690"/>
      <c r="I137" s="1690"/>
      <c r="J137" s="1690"/>
      <c r="K137" s="1968"/>
      <c r="L137" s="1690"/>
      <c r="M137" s="1690"/>
      <c r="N137" s="1690"/>
      <c r="O137" s="1965"/>
      <c r="P137" s="1690"/>
      <c r="Q137" s="1968"/>
      <c r="R137" s="1690"/>
      <c r="S137" s="1690"/>
      <c r="T137" s="1690"/>
      <c r="U137" s="1690"/>
    </row>
    <row r="138" spans="1:21" x14ac:dyDescent="0.2">
      <c r="A138" s="156"/>
      <c r="B138" s="156"/>
      <c r="C138" s="158"/>
      <c r="D138" s="158"/>
      <c r="E138" s="156"/>
      <c r="F138" s="156"/>
      <c r="G138" s="156"/>
      <c r="H138" s="156"/>
      <c r="I138" s="156"/>
      <c r="J138" s="169"/>
      <c r="K138" s="169"/>
      <c r="L138" s="156"/>
      <c r="M138" s="156"/>
      <c r="N138" s="156"/>
      <c r="O138" s="156"/>
      <c r="P138" s="156"/>
      <c r="Q138" s="169"/>
      <c r="R138" s="169"/>
      <c r="S138" s="156"/>
      <c r="T138" s="156"/>
      <c r="U138" s="385"/>
    </row>
    <row r="139" spans="1:21" x14ac:dyDescent="0.2">
      <c r="A139" s="1969" t="s">
        <v>3004</v>
      </c>
      <c r="B139" s="1969"/>
      <c r="C139" s="1969"/>
      <c r="D139" s="1970">
        <f>SUM(D121:D137)</f>
        <v>110850000</v>
      </c>
      <c r="E139" s="1969"/>
      <c r="F139" s="2159"/>
      <c r="G139" s="1969"/>
      <c r="H139" s="1969"/>
      <c r="I139" s="1969"/>
      <c r="J139" s="1969"/>
      <c r="K139" s="1969"/>
      <c r="L139" s="1969"/>
      <c r="M139" s="1969"/>
      <c r="N139" s="1969"/>
      <c r="O139" s="1971">
        <f>D139</f>
        <v>110850000</v>
      </c>
      <c r="P139" s="1969"/>
      <c r="Q139" s="1969"/>
      <c r="R139" s="1969"/>
      <c r="S139" s="1969"/>
      <c r="T139" s="1969"/>
      <c r="U139" s="1969"/>
    </row>
    <row r="140" spans="1:21" x14ac:dyDescent="0.2">
      <c r="A140" s="1977"/>
      <c r="B140" s="1977"/>
      <c r="C140" s="1977"/>
      <c r="D140" s="1978"/>
      <c r="E140" s="1977"/>
      <c r="F140" s="2160"/>
      <c r="G140" s="1977"/>
      <c r="H140" s="1977"/>
      <c r="I140" s="1977"/>
      <c r="J140" s="1977"/>
      <c r="K140" s="1977"/>
      <c r="L140" s="1977"/>
      <c r="M140" s="1977"/>
      <c r="N140" s="1977"/>
      <c r="O140" s="1979"/>
      <c r="P140" s="1977"/>
      <c r="Q140" s="1977"/>
      <c r="R140" s="1977"/>
      <c r="S140" s="1977"/>
      <c r="T140" s="1977"/>
      <c r="U140" s="1977"/>
    </row>
    <row r="141" spans="1:21" x14ac:dyDescent="0.2">
      <c r="A141" s="152" t="s">
        <v>5296</v>
      </c>
      <c r="B141" s="62"/>
      <c r="C141" s="62"/>
      <c r="D141" s="62"/>
      <c r="E141" s="62"/>
      <c r="F141" s="1743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</row>
    <row r="142" spans="1:21" x14ac:dyDescent="0.2">
      <c r="A142" s="2910" t="s">
        <v>5297</v>
      </c>
      <c r="B142" s="1695"/>
      <c r="C142" s="220"/>
      <c r="D142" s="220"/>
      <c r="E142" s="1695"/>
      <c r="F142" s="353"/>
      <c r="G142" s="1695"/>
      <c r="H142" s="1695"/>
      <c r="I142" s="1695"/>
      <c r="J142" s="1695"/>
      <c r="K142" s="1695"/>
      <c r="L142" s="1695"/>
      <c r="M142" s="1695"/>
      <c r="N142" s="1695"/>
      <c r="O142" s="220"/>
      <c r="P142" s="1695"/>
      <c r="Q142" s="1695"/>
      <c r="R142" s="1695"/>
      <c r="S142" s="1695"/>
      <c r="T142" s="1695"/>
      <c r="U142" s="1695"/>
    </row>
    <row r="143" spans="1:21" x14ac:dyDescent="0.2">
      <c r="A143" s="2814"/>
      <c r="B143" s="1695"/>
      <c r="C143" s="220"/>
      <c r="D143" s="356">
        <v>5920000</v>
      </c>
      <c r="E143" s="1695"/>
      <c r="F143" s="355"/>
      <c r="G143" s="1695"/>
      <c r="H143" s="1678" t="s">
        <v>1717</v>
      </c>
      <c r="I143" s="1695" t="s">
        <v>1718</v>
      </c>
      <c r="J143" s="1695"/>
      <c r="K143" s="1695"/>
      <c r="L143" s="1695"/>
      <c r="M143" s="1695"/>
      <c r="N143" s="1695"/>
      <c r="O143" s="220">
        <v>6750000</v>
      </c>
      <c r="P143" s="1695" t="s">
        <v>297</v>
      </c>
      <c r="Q143" s="1695"/>
      <c r="R143" s="1695" t="s">
        <v>5298</v>
      </c>
      <c r="S143" s="1695"/>
      <c r="T143" s="1695" t="s">
        <v>5299</v>
      </c>
      <c r="U143" s="1695" t="s">
        <v>5299</v>
      </c>
    </row>
    <row r="144" spans="1:21" ht="30" x14ac:dyDescent="0.2">
      <c r="A144" s="1712"/>
      <c r="B144" s="1712"/>
      <c r="C144" s="1723"/>
      <c r="D144" s="1723"/>
      <c r="E144" s="1712"/>
      <c r="F144" s="226"/>
      <c r="G144" s="1712"/>
      <c r="H144" s="1712"/>
      <c r="I144" s="1712"/>
      <c r="J144" s="69"/>
      <c r="K144" s="69"/>
      <c r="L144" s="1712"/>
      <c r="M144" s="1712"/>
      <c r="N144" s="1712"/>
      <c r="O144" s="1723"/>
      <c r="P144" s="1712" t="s">
        <v>707</v>
      </c>
      <c r="Q144" s="1712"/>
      <c r="R144" s="1712"/>
      <c r="S144" s="1712"/>
      <c r="T144" s="1712"/>
      <c r="U144" s="1712"/>
    </row>
    <row r="145" spans="1:21" x14ac:dyDescent="0.2">
      <c r="A145" s="2813" t="s">
        <v>5300</v>
      </c>
      <c r="B145" s="1695"/>
      <c r="C145" s="220"/>
      <c r="D145" s="220"/>
      <c r="E145" s="1695"/>
      <c r="F145" s="355"/>
      <c r="G145" s="1695"/>
      <c r="H145" s="1678" t="s">
        <v>1717</v>
      </c>
      <c r="I145" s="1695" t="s">
        <v>1718</v>
      </c>
      <c r="J145" s="1695"/>
      <c r="K145" s="1695"/>
      <c r="L145" s="1695"/>
      <c r="M145" s="1695"/>
      <c r="N145" s="1695"/>
      <c r="O145" s="220">
        <v>3000000</v>
      </c>
      <c r="P145" s="1695" t="s">
        <v>297</v>
      </c>
      <c r="Q145" s="1695"/>
      <c r="R145" s="1695" t="s">
        <v>5301</v>
      </c>
      <c r="S145" s="1695"/>
      <c r="T145" s="1695" t="s">
        <v>5301</v>
      </c>
      <c r="U145" s="1695" t="s">
        <v>5301</v>
      </c>
    </row>
    <row r="146" spans="1:21" x14ac:dyDescent="0.2">
      <c r="A146" s="2814"/>
      <c r="B146" s="1695"/>
      <c r="C146" s="220"/>
      <c r="D146" s="220">
        <v>3000000</v>
      </c>
      <c r="E146" s="1695"/>
      <c r="F146" s="355"/>
      <c r="G146" s="1695"/>
      <c r="H146" s="1678"/>
      <c r="I146" s="1695"/>
      <c r="J146" s="1695"/>
      <c r="K146" s="1695"/>
      <c r="L146" s="1695"/>
      <c r="M146" s="1695"/>
      <c r="N146" s="1695"/>
      <c r="O146" s="220"/>
      <c r="P146" s="1695"/>
      <c r="Q146" s="1695"/>
      <c r="R146" s="1695"/>
      <c r="S146" s="1695"/>
      <c r="T146" s="1695"/>
      <c r="U146" s="1695"/>
    </row>
    <row r="147" spans="1:21" x14ac:dyDescent="0.2">
      <c r="A147" s="1712"/>
      <c r="B147" s="1712"/>
      <c r="C147" s="1723"/>
      <c r="D147" s="1723"/>
      <c r="E147" s="1712"/>
      <c r="F147" s="226"/>
      <c r="G147" s="1712"/>
      <c r="H147" s="1712"/>
      <c r="I147" s="1712"/>
      <c r="J147" s="69"/>
      <c r="K147" s="69"/>
      <c r="L147" s="1712"/>
      <c r="M147" s="1712"/>
      <c r="N147" s="1712"/>
      <c r="O147" s="1723"/>
      <c r="P147" s="1712"/>
      <c r="Q147" s="1712"/>
      <c r="R147" s="1712"/>
      <c r="S147" s="1712"/>
      <c r="T147" s="1712"/>
      <c r="U147" s="1712"/>
    </row>
    <row r="148" spans="1:21" x14ac:dyDescent="0.2">
      <c r="A148" s="2813" t="s">
        <v>3004</v>
      </c>
      <c r="B148" s="1695"/>
      <c r="C148" s="220"/>
      <c r="D148" s="220"/>
      <c r="E148" s="1695"/>
      <c r="F148" s="355"/>
      <c r="G148" s="1695"/>
      <c r="H148" s="1678"/>
      <c r="I148" s="1695"/>
      <c r="J148" s="1695"/>
      <c r="K148" s="1695"/>
      <c r="L148" s="1695"/>
      <c r="M148" s="1695"/>
      <c r="N148" s="1695"/>
      <c r="O148" s="220"/>
      <c r="P148" s="1695"/>
      <c r="Q148" s="1695"/>
      <c r="R148" s="1695"/>
      <c r="S148" s="1695"/>
      <c r="T148" s="1695"/>
      <c r="U148" s="1695"/>
    </row>
    <row r="149" spans="1:21" x14ac:dyDescent="0.2">
      <c r="A149" s="2814"/>
      <c r="B149" s="1695"/>
      <c r="C149" s="220"/>
      <c r="D149" s="220">
        <f>SUM(D143:D148)</f>
        <v>8920000</v>
      </c>
      <c r="E149" s="1695"/>
      <c r="F149" s="355"/>
      <c r="G149" s="1695"/>
      <c r="H149" s="1678"/>
      <c r="I149" s="1695"/>
      <c r="J149" s="1695"/>
      <c r="K149" s="1695"/>
      <c r="L149" s="1695"/>
      <c r="M149" s="1695"/>
      <c r="N149" s="1695"/>
      <c r="O149" s="220">
        <f>SUM(O143:O148)</f>
        <v>9750000</v>
      </c>
      <c r="P149" s="1695"/>
      <c r="Q149" s="1695"/>
      <c r="R149" s="1695"/>
      <c r="S149" s="1695"/>
      <c r="T149" s="1695"/>
      <c r="U149" s="1695"/>
    </row>
    <row r="150" spans="1:21" ht="15.75" thickBot="1" x14ac:dyDescent="0.25">
      <c r="A150" s="152" t="s">
        <v>5302</v>
      </c>
      <c r="B150" s="62"/>
      <c r="C150" s="62"/>
      <c r="D150" s="62"/>
      <c r="E150" s="62"/>
      <c r="F150" s="1743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</row>
    <row r="151" spans="1:21" x14ac:dyDescent="0.2">
      <c r="A151" s="2849" t="s">
        <v>6392</v>
      </c>
      <c r="B151" s="166"/>
      <c r="C151" s="167"/>
      <c r="D151" s="167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378" t="s">
        <v>365</v>
      </c>
      <c r="P151" s="166"/>
      <c r="Q151" s="1980" t="s">
        <v>365</v>
      </c>
      <c r="R151" s="1980" t="s">
        <v>365</v>
      </c>
      <c r="S151" s="166"/>
      <c r="T151" s="378" t="s">
        <v>365</v>
      </c>
      <c r="U151" s="378" t="s">
        <v>365</v>
      </c>
    </row>
    <row r="152" spans="1:21" x14ac:dyDescent="0.2">
      <c r="A152" s="2844"/>
      <c r="B152" s="166"/>
      <c r="C152" s="167"/>
      <c r="D152" s="167"/>
      <c r="E152" s="166"/>
      <c r="F152" s="160"/>
      <c r="G152" s="166"/>
      <c r="H152" s="160"/>
      <c r="I152" s="166"/>
      <c r="J152" s="166"/>
      <c r="K152" s="166"/>
      <c r="L152" s="166"/>
      <c r="M152" s="166"/>
      <c r="N152" s="166"/>
      <c r="O152" s="231" t="s">
        <v>365</v>
      </c>
      <c r="P152" s="160"/>
      <c r="Q152" s="672" t="s">
        <v>365</v>
      </c>
      <c r="R152" s="672" t="s">
        <v>365</v>
      </c>
      <c r="S152" s="166" t="s">
        <v>365</v>
      </c>
      <c r="T152" s="231" t="s">
        <v>365</v>
      </c>
      <c r="U152" s="231" t="s">
        <v>365</v>
      </c>
    </row>
    <row r="153" spans="1:21" x14ac:dyDescent="0.2">
      <c r="A153" s="156"/>
      <c r="B153" s="156"/>
      <c r="C153" s="158"/>
      <c r="D153" s="158"/>
      <c r="E153" s="156"/>
      <c r="F153" s="156"/>
      <c r="G153" s="156"/>
      <c r="H153" s="156"/>
      <c r="I153" s="156"/>
      <c r="J153" s="169"/>
      <c r="K153" s="169"/>
      <c r="L153" s="156"/>
      <c r="M153" s="156"/>
      <c r="N153" s="156"/>
      <c r="O153" s="156"/>
      <c r="P153" s="156"/>
      <c r="Q153" s="169"/>
      <c r="R153" s="169"/>
      <c r="S153" s="156"/>
      <c r="T153" s="156"/>
      <c r="U153" s="385"/>
    </row>
    <row r="154" spans="1:21" x14ac:dyDescent="0.2">
      <c r="A154" s="2843" t="s">
        <v>5303</v>
      </c>
      <c r="B154" s="378"/>
      <c r="C154" s="379"/>
      <c r="D154" s="167"/>
      <c r="E154" s="378"/>
      <c r="F154" s="160"/>
      <c r="G154" s="166"/>
      <c r="H154" s="160" t="s">
        <v>1034</v>
      </c>
      <c r="I154" s="166" t="s">
        <v>1800</v>
      </c>
      <c r="J154" s="166"/>
      <c r="K154" s="166"/>
      <c r="L154" s="166"/>
      <c r="M154" s="166"/>
      <c r="N154" s="378" t="s">
        <v>5304</v>
      </c>
      <c r="O154" s="387" t="s">
        <v>5305</v>
      </c>
      <c r="P154" s="160"/>
      <c r="Q154" s="1981" t="s">
        <v>365</v>
      </c>
      <c r="R154" s="1981" t="s">
        <v>365</v>
      </c>
      <c r="S154" s="160"/>
      <c r="T154" s="387" t="s">
        <v>365</v>
      </c>
      <c r="U154" s="387" t="s">
        <v>365</v>
      </c>
    </row>
    <row r="155" spans="1:21" x14ac:dyDescent="0.2">
      <c r="A155" s="2844"/>
      <c r="B155" s="378" t="s">
        <v>5306</v>
      </c>
      <c r="C155" s="379" t="s">
        <v>5307</v>
      </c>
      <c r="D155" s="379">
        <v>11650000</v>
      </c>
      <c r="E155" s="378" t="s">
        <v>5308</v>
      </c>
      <c r="F155" s="387" t="s">
        <v>5309</v>
      </c>
      <c r="G155" s="387" t="s">
        <v>5309</v>
      </c>
      <c r="H155" s="160"/>
      <c r="I155" s="166"/>
      <c r="J155" s="166"/>
      <c r="K155" s="166"/>
      <c r="L155" s="166"/>
      <c r="M155" s="166"/>
      <c r="N155" s="62"/>
      <c r="O155" s="231" t="s">
        <v>5310</v>
      </c>
      <c r="P155" s="160"/>
      <c r="Q155" s="672" t="s">
        <v>5304</v>
      </c>
      <c r="R155" s="672" t="s">
        <v>5311</v>
      </c>
      <c r="S155" s="166" t="s">
        <v>365</v>
      </c>
      <c r="T155" s="231" t="s">
        <v>5312</v>
      </c>
      <c r="U155" s="231" t="s">
        <v>5313</v>
      </c>
    </row>
    <row r="156" spans="1:21" x14ac:dyDescent="0.2">
      <c r="A156" s="156"/>
      <c r="B156" s="156"/>
      <c r="C156" s="158"/>
      <c r="D156" s="158"/>
      <c r="E156" s="156"/>
      <c r="F156" s="156"/>
      <c r="G156" s="156"/>
      <c r="H156" s="156"/>
      <c r="I156" s="156"/>
      <c r="J156" s="169"/>
      <c r="K156" s="169"/>
      <c r="L156" s="156"/>
      <c r="M156" s="156"/>
      <c r="N156" s="156"/>
      <c r="O156" s="156"/>
      <c r="P156" s="156"/>
      <c r="Q156" s="169"/>
      <c r="R156" s="169"/>
      <c r="S156" s="156"/>
      <c r="T156" s="156"/>
      <c r="U156" s="385"/>
    </row>
    <row r="157" spans="1:21" x14ac:dyDescent="0.2">
      <c r="A157" s="2843" t="s">
        <v>5314</v>
      </c>
      <c r="B157" s="378"/>
      <c r="C157" s="379"/>
      <c r="D157" s="379"/>
      <c r="E157" s="378" t="s">
        <v>365</v>
      </c>
      <c r="F157" s="387" t="s">
        <v>365</v>
      </c>
      <c r="G157" s="387" t="s">
        <v>365</v>
      </c>
      <c r="H157" s="160"/>
      <c r="I157" s="166"/>
      <c r="J157" s="166"/>
      <c r="K157" s="166"/>
      <c r="L157" s="166"/>
      <c r="M157" s="166"/>
      <c r="N157" s="378" t="s">
        <v>5304</v>
      </c>
      <c r="O157" s="387" t="s">
        <v>5315</v>
      </c>
      <c r="P157" s="166"/>
      <c r="Q157" s="1981" t="s">
        <v>5304</v>
      </c>
      <c r="R157" s="1981" t="s">
        <v>5311</v>
      </c>
      <c r="S157" s="166"/>
      <c r="T157" s="378" t="s">
        <v>5316</v>
      </c>
      <c r="U157" s="378" t="s">
        <v>5317</v>
      </c>
    </row>
    <row r="158" spans="1:21" x14ac:dyDescent="0.2">
      <c r="A158" s="2844"/>
      <c r="B158" s="378" t="s">
        <v>5318</v>
      </c>
      <c r="C158" s="379" t="s">
        <v>5319</v>
      </c>
      <c r="D158" s="379">
        <v>19000000</v>
      </c>
      <c r="E158" s="378" t="s">
        <v>5308</v>
      </c>
      <c r="F158" s="387" t="s">
        <v>5309</v>
      </c>
      <c r="G158" s="387" t="s">
        <v>5309</v>
      </c>
      <c r="H158" s="160"/>
      <c r="I158" s="166"/>
      <c r="J158" s="166"/>
      <c r="K158" s="166"/>
      <c r="L158" s="166"/>
      <c r="M158" s="166"/>
      <c r="N158" s="166"/>
      <c r="O158" s="387" t="s">
        <v>5315</v>
      </c>
      <c r="P158" s="166"/>
      <c r="Q158" s="389"/>
      <c r="R158" s="389"/>
      <c r="S158" s="166"/>
      <c r="T158" s="378"/>
      <c r="U158" s="378"/>
    </row>
    <row r="159" spans="1:21" x14ac:dyDescent="0.2">
      <c r="A159" s="156"/>
      <c r="B159" s="156"/>
      <c r="C159" s="158"/>
      <c r="D159" s="158"/>
      <c r="E159" s="156"/>
      <c r="F159" s="156"/>
      <c r="G159" s="156"/>
      <c r="H159" s="156"/>
      <c r="I159" s="156"/>
      <c r="J159" s="169"/>
      <c r="K159" s="169"/>
      <c r="L159" s="156"/>
      <c r="M159" s="156"/>
      <c r="N159" s="156"/>
      <c r="O159" s="156"/>
      <c r="P159" s="156"/>
      <c r="Q159" s="169"/>
      <c r="R159" s="169"/>
      <c r="S159" s="156"/>
      <c r="T159" s="156"/>
      <c r="U159" s="385"/>
    </row>
    <row r="160" spans="1:21" x14ac:dyDescent="0.2">
      <c r="A160" s="2843" t="s">
        <v>5320</v>
      </c>
      <c r="B160" s="378"/>
      <c r="C160" s="379"/>
      <c r="D160" s="379"/>
      <c r="E160" s="378"/>
      <c r="F160" s="387" t="s">
        <v>365</v>
      </c>
      <c r="G160" s="387" t="s">
        <v>365</v>
      </c>
      <c r="H160" s="160"/>
      <c r="I160" s="166"/>
      <c r="J160" s="166"/>
      <c r="K160" s="166"/>
      <c r="L160" s="166"/>
      <c r="M160" s="166"/>
      <c r="N160" s="166"/>
      <c r="O160" s="378" t="s">
        <v>5321</v>
      </c>
      <c r="P160" s="166"/>
      <c r="Q160" s="1981" t="s">
        <v>5304</v>
      </c>
      <c r="R160" s="1981" t="s">
        <v>5311</v>
      </c>
      <c r="S160" s="166"/>
      <c r="T160" s="378" t="s">
        <v>5322</v>
      </c>
      <c r="U160" s="378" t="s">
        <v>5323</v>
      </c>
    </row>
    <row r="161" spans="1:21" x14ac:dyDescent="0.2">
      <c r="A161" s="2873"/>
      <c r="B161" s="378" t="s">
        <v>5324</v>
      </c>
      <c r="C161" s="379" t="s">
        <v>5325</v>
      </c>
      <c r="D161" s="379">
        <v>27500000</v>
      </c>
      <c r="E161" s="378" t="s">
        <v>5326</v>
      </c>
      <c r="F161" s="387" t="s">
        <v>5309</v>
      </c>
      <c r="G161" s="387" t="s">
        <v>5309</v>
      </c>
      <c r="H161" s="160"/>
      <c r="I161" s="378" t="s">
        <v>5327</v>
      </c>
      <c r="J161" s="378" t="s">
        <v>5304</v>
      </c>
      <c r="K161" s="378" t="s">
        <v>5328</v>
      </c>
      <c r="L161" s="378" t="s">
        <v>5329</v>
      </c>
      <c r="M161" s="378" t="s">
        <v>1846</v>
      </c>
      <c r="N161" s="378" t="s">
        <v>5330</v>
      </c>
      <c r="O161" s="378" t="s">
        <v>5321</v>
      </c>
      <c r="P161" s="166"/>
      <c r="Q161" s="406"/>
      <c r="R161" s="406"/>
      <c r="S161" s="166"/>
      <c r="T161" s="378"/>
      <c r="U161" s="378"/>
    </row>
    <row r="162" spans="1:21" ht="15.75" thickBot="1" x14ac:dyDescent="0.25">
      <c r="A162" s="1982"/>
      <c r="B162" s="385"/>
      <c r="C162" s="1983"/>
      <c r="D162" s="1983"/>
      <c r="E162" s="385"/>
      <c r="F162" s="156"/>
      <c r="G162" s="156"/>
      <c r="H162" s="156"/>
      <c r="I162" s="156"/>
      <c r="J162" s="169"/>
      <c r="K162" s="169"/>
      <c r="L162" s="156"/>
      <c r="M162" s="156"/>
      <c r="N162" s="156"/>
      <c r="O162" s="156"/>
      <c r="P162" s="156"/>
      <c r="Q162" s="169"/>
      <c r="R162" s="169"/>
      <c r="S162" s="156"/>
      <c r="T162" s="385"/>
      <c r="U162" s="385"/>
    </row>
    <row r="163" spans="1:21" x14ac:dyDescent="0.2">
      <c r="A163" s="2932" t="s">
        <v>6393</v>
      </c>
      <c r="B163" s="160"/>
      <c r="C163" s="380"/>
      <c r="D163" s="38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380"/>
      <c r="P163" s="160"/>
      <c r="Q163" s="160"/>
      <c r="R163" s="160"/>
      <c r="S163" s="160"/>
      <c r="T163" s="160"/>
      <c r="U163" s="160"/>
    </row>
    <row r="164" spans="1:21" x14ac:dyDescent="0.2">
      <c r="A164" s="2933"/>
      <c r="B164" s="166"/>
      <c r="C164" s="167"/>
      <c r="D164" s="167"/>
      <c r="E164" s="166" t="s">
        <v>365</v>
      </c>
      <c r="F164" s="160"/>
      <c r="G164" s="166"/>
      <c r="H164" s="160"/>
      <c r="I164" s="166"/>
      <c r="J164" s="166"/>
      <c r="K164" s="166"/>
      <c r="L164" s="166"/>
      <c r="M164" s="166"/>
      <c r="N164" s="166"/>
      <c r="O164" s="167"/>
      <c r="P164" s="166"/>
      <c r="Q164" s="166"/>
      <c r="R164" s="166"/>
      <c r="S164" s="166"/>
      <c r="T164" s="166"/>
      <c r="U164" s="166"/>
    </row>
    <row r="165" spans="1:21" ht="30.75" thickBot="1" x14ac:dyDescent="0.25">
      <c r="A165" s="156"/>
      <c r="B165" s="156"/>
      <c r="C165" s="158"/>
      <c r="D165" s="158"/>
      <c r="E165" s="156"/>
      <c r="F165" s="156"/>
      <c r="G165" s="156"/>
      <c r="H165" s="156"/>
      <c r="I165" s="156"/>
      <c r="J165" s="169"/>
      <c r="K165" s="169"/>
      <c r="L165" s="156"/>
      <c r="M165" s="156"/>
      <c r="N165" s="156"/>
      <c r="O165" s="158"/>
      <c r="P165" s="170" t="s">
        <v>707</v>
      </c>
      <c r="Q165" s="170"/>
      <c r="R165" s="156"/>
      <c r="S165" s="156"/>
      <c r="T165" s="156"/>
      <c r="U165" s="156"/>
    </row>
    <row r="166" spans="1:21" x14ac:dyDescent="0.2">
      <c r="A166" s="2932" t="s">
        <v>6394</v>
      </c>
      <c r="B166" s="166"/>
      <c r="C166" s="167"/>
      <c r="D166" s="167"/>
      <c r="E166" s="166"/>
      <c r="F166" s="160"/>
      <c r="G166" s="166"/>
      <c r="H166" s="160"/>
      <c r="I166" s="166"/>
      <c r="J166" s="166"/>
      <c r="K166" s="166"/>
      <c r="L166" s="166"/>
      <c r="M166" s="166"/>
      <c r="N166" s="166"/>
      <c r="O166" s="379">
        <v>145060000</v>
      </c>
      <c r="P166" s="166"/>
      <c r="Q166" s="378" t="s">
        <v>5331</v>
      </c>
      <c r="R166" s="166"/>
      <c r="S166" s="166"/>
      <c r="T166" s="378" t="s">
        <v>5332</v>
      </c>
      <c r="U166" s="378" t="s">
        <v>5333</v>
      </c>
    </row>
    <row r="167" spans="1:21" x14ac:dyDescent="0.2">
      <c r="A167" s="2933"/>
      <c r="B167" s="378" t="s">
        <v>5334</v>
      </c>
      <c r="C167" s="378" t="s">
        <v>3411</v>
      </c>
      <c r="D167" s="167" t="s">
        <v>365</v>
      </c>
      <c r="E167" s="378" t="s">
        <v>3193</v>
      </c>
      <c r="F167" s="378" t="s">
        <v>1772</v>
      </c>
      <c r="G167" s="378" t="s">
        <v>1772</v>
      </c>
      <c r="H167" s="387" t="s">
        <v>5335</v>
      </c>
      <c r="I167" s="378" t="s">
        <v>5336</v>
      </c>
      <c r="J167" s="166"/>
      <c r="K167" s="166"/>
      <c r="L167" s="166"/>
      <c r="M167" s="378" t="s">
        <v>5331</v>
      </c>
      <c r="N167" s="166"/>
      <c r="O167" s="167"/>
      <c r="P167" s="166"/>
      <c r="Q167" s="166"/>
      <c r="R167" s="166"/>
      <c r="S167" s="166"/>
      <c r="T167" s="166"/>
      <c r="U167" s="166"/>
    </row>
    <row r="168" spans="1:21" x14ac:dyDescent="0.2">
      <c r="A168" s="156"/>
      <c r="B168" s="156"/>
      <c r="C168" s="158"/>
      <c r="D168" s="158"/>
      <c r="E168" s="158"/>
      <c r="F168" s="156"/>
      <c r="G168" s="156"/>
      <c r="H168" s="156"/>
      <c r="I168" s="156"/>
      <c r="J168" s="169"/>
      <c r="K168" s="169"/>
      <c r="L168" s="156"/>
      <c r="M168" s="156"/>
      <c r="N168" s="156"/>
      <c r="O168" s="158"/>
      <c r="P168" s="156"/>
      <c r="Q168" s="156"/>
      <c r="R168" s="156"/>
      <c r="S168" s="156"/>
      <c r="T168" s="156"/>
      <c r="U168" s="156"/>
    </row>
    <row r="169" spans="1:21" x14ac:dyDescent="0.2">
      <c r="A169" s="2843" t="s">
        <v>6395</v>
      </c>
      <c r="B169" s="166"/>
      <c r="C169" s="167"/>
      <c r="D169" s="167"/>
      <c r="E169" s="167"/>
      <c r="F169" s="160"/>
      <c r="G169" s="166"/>
      <c r="H169" s="160"/>
      <c r="I169" s="166"/>
      <c r="J169" s="166"/>
      <c r="K169" s="166"/>
      <c r="L169" s="166"/>
      <c r="M169" s="166"/>
      <c r="N169" s="166"/>
      <c r="O169" s="379" t="s">
        <v>5337</v>
      </c>
      <c r="P169" s="166"/>
      <c r="Q169" s="378" t="s">
        <v>5331</v>
      </c>
      <c r="R169" s="166"/>
      <c r="S169" s="166"/>
      <c r="T169" s="378" t="s">
        <v>5332</v>
      </c>
      <c r="U169" s="378" t="s">
        <v>5333</v>
      </c>
    </row>
    <row r="170" spans="1:21" x14ac:dyDescent="0.2">
      <c r="A170" s="2844"/>
      <c r="B170" s="378" t="s">
        <v>5338</v>
      </c>
      <c r="C170" s="378" t="s">
        <v>5212</v>
      </c>
      <c r="D170" s="167"/>
      <c r="E170" s="378" t="s">
        <v>3193</v>
      </c>
      <c r="F170" s="378" t="s">
        <v>1772</v>
      </c>
      <c r="G170" s="378" t="s">
        <v>1772</v>
      </c>
      <c r="H170" s="160"/>
      <c r="I170" s="166"/>
      <c r="J170" s="166"/>
      <c r="K170" s="166"/>
      <c r="L170" s="166"/>
      <c r="M170" s="166"/>
      <c r="N170" s="166"/>
      <c r="O170" s="167"/>
      <c r="P170" s="166"/>
      <c r="Q170" s="166"/>
      <c r="R170" s="166"/>
      <c r="S170" s="166"/>
      <c r="T170" s="166"/>
      <c r="U170" s="166"/>
    </row>
    <row r="171" spans="1:21" ht="15.75" thickBot="1" x14ac:dyDescent="0.25">
      <c r="A171" s="156"/>
      <c r="B171" s="156"/>
      <c r="C171" s="158"/>
      <c r="D171" s="158"/>
      <c r="E171" s="158"/>
      <c r="F171" s="156"/>
      <c r="G171" s="156"/>
      <c r="H171" s="156"/>
      <c r="I171" s="156"/>
      <c r="J171" s="169"/>
      <c r="K171" s="169"/>
      <c r="L171" s="156"/>
      <c r="M171" s="156"/>
      <c r="N171" s="156"/>
      <c r="O171" s="158"/>
      <c r="P171" s="156"/>
      <c r="Q171" s="156"/>
      <c r="R171" s="156"/>
      <c r="S171" s="156"/>
      <c r="T171" s="156"/>
      <c r="U171" s="156"/>
    </row>
    <row r="172" spans="1:21" x14ac:dyDescent="0.2">
      <c r="A172" s="2932" t="s">
        <v>6396</v>
      </c>
      <c r="B172" s="166"/>
      <c r="C172" s="167"/>
      <c r="D172" s="167"/>
      <c r="E172" s="167"/>
      <c r="F172" s="160"/>
      <c r="G172" s="166"/>
      <c r="H172" s="160"/>
      <c r="I172" s="166"/>
      <c r="J172" s="166"/>
      <c r="K172" s="166"/>
      <c r="L172" s="166"/>
      <c r="M172" s="166"/>
      <c r="N172" s="166"/>
      <c r="O172" s="379">
        <v>64500000</v>
      </c>
      <c r="P172" s="166"/>
      <c r="Q172" s="378" t="s">
        <v>5331</v>
      </c>
      <c r="R172" s="166"/>
      <c r="S172" s="166"/>
      <c r="T172" s="378" t="s">
        <v>5339</v>
      </c>
      <c r="U172" s="378" t="s">
        <v>5340</v>
      </c>
    </row>
    <row r="173" spans="1:21" x14ac:dyDescent="0.2">
      <c r="A173" s="2933"/>
      <c r="B173" s="378" t="s">
        <v>5341</v>
      </c>
      <c r="C173" s="378" t="s">
        <v>5342</v>
      </c>
      <c r="D173" s="167"/>
      <c r="E173" s="378" t="s">
        <v>3193</v>
      </c>
      <c r="F173" s="378" t="s">
        <v>1772</v>
      </c>
      <c r="G173" s="378" t="s">
        <v>1772</v>
      </c>
      <c r="H173" s="160"/>
      <c r="I173" s="166"/>
      <c r="J173" s="166"/>
      <c r="K173" s="166"/>
      <c r="L173" s="166"/>
      <c r="M173" s="166"/>
      <c r="N173" s="166"/>
      <c r="O173" s="167"/>
      <c r="P173" s="166"/>
      <c r="Q173" s="166"/>
      <c r="R173" s="166"/>
      <c r="S173" s="166"/>
      <c r="T173" s="166"/>
      <c r="U173" s="166"/>
    </row>
    <row r="174" spans="1:21" ht="15.75" thickBot="1" x14ac:dyDescent="0.25">
      <c r="A174" s="156"/>
      <c r="B174" s="156"/>
      <c r="C174" s="158"/>
      <c r="D174" s="158"/>
      <c r="E174" s="158"/>
      <c r="F174" s="156"/>
      <c r="G174" s="156"/>
      <c r="H174" s="156"/>
      <c r="I174" s="156"/>
      <c r="J174" s="169"/>
      <c r="K174" s="169"/>
      <c r="L174" s="156"/>
      <c r="M174" s="156"/>
      <c r="N174" s="156"/>
      <c r="O174" s="158"/>
      <c r="P174" s="156"/>
      <c r="Q174" s="156"/>
      <c r="R174" s="156"/>
      <c r="S174" s="156"/>
      <c r="T174" s="156"/>
      <c r="U174" s="156"/>
    </row>
    <row r="175" spans="1:21" x14ac:dyDescent="0.2">
      <c r="A175" s="2932" t="s">
        <v>6397</v>
      </c>
      <c r="B175" s="166"/>
      <c r="C175" s="167"/>
      <c r="D175" s="167"/>
      <c r="E175" s="167"/>
      <c r="F175" s="160"/>
      <c r="G175" s="166"/>
      <c r="H175" s="387" t="s">
        <v>5336</v>
      </c>
      <c r="I175" s="378" t="s">
        <v>5331</v>
      </c>
      <c r="J175" s="166"/>
      <c r="K175" s="166"/>
      <c r="L175" s="166"/>
      <c r="M175" s="378" t="s">
        <v>5331</v>
      </c>
      <c r="N175" s="166"/>
      <c r="O175" s="379">
        <v>64250000</v>
      </c>
      <c r="P175" s="166"/>
      <c r="Q175" s="378" t="s">
        <v>5331</v>
      </c>
      <c r="R175" s="378" t="s">
        <v>5343</v>
      </c>
      <c r="S175" s="166"/>
      <c r="T175" s="378" t="s">
        <v>5332</v>
      </c>
      <c r="U175" s="378" t="s">
        <v>5333</v>
      </c>
    </row>
    <row r="176" spans="1:21" x14ac:dyDescent="0.2">
      <c r="A176" s="2933"/>
      <c r="B176" s="378" t="s">
        <v>5344</v>
      </c>
      <c r="C176" s="378" t="s">
        <v>3440</v>
      </c>
      <c r="D176" s="167"/>
      <c r="E176" s="378" t="s">
        <v>3193</v>
      </c>
      <c r="F176" s="378" t="s">
        <v>1772</v>
      </c>
      <c r="G176" s="378" t="s">
        <v>1772</v>
      </c>
      <c r="H176" s="160"/>
      <c r="I176" s="166"/>
      <c r="J176" s="166"/>
      <c r="K176" s="166"/>
      <c r="L176" s="166"/>
      <c r="M176" s="166"/>
      <c r="N176" s="166"/>
      <c r="O176" s="167"/>
      <c r="P176" s="166"/>
      <c r="Q176" s="166"/>
      <c r="R176" s="166"/>
      <c r="S176" s="166"/>
      <c r="T176" s="166"/>
      <c r="U176" s="166"/>
    </row>
    <row r="177" spans="1:21" ht="15.75" thickBot="1" x14ac:dyDescent="0.25">
      <c r="A177" s="156"/>
      <c r="B177" s="156"/>
      <c r="C177" s="158"/>
      <c r="D177" s="158"/>
      <c r="E177" s="158"/>
      <c r="F177" s="156"/>
      <c r="G177" s="156"/>
      <c r="H177" s="156"/>
      <c r="I177" s="156"/>
      <c r="J177" s="169"/>
      <c r="K177" s="169"/>
      <c r="L177" s="156"/>
      <c r="M177" s="156"/>
      <c r="N177" s="156"/>
      <c r="O177" s="158"/>
      <c r="P177" s="156"/>
      <c r="Q177" s="156"/>
      <c r="R177" s="156"/>
      <c r="S177" s="156"/>
      <c r="T177" s="156"/>
      <c r="U177" s="156"/>
    </row>
    <row r="178" spans="1:21" x14ac:dyDescent="0.2">
      <c r="A178" s="2932" t="s">
        <v>6398</v>
      </c>
      <c r="B178" s="166"/>
      <c r="C178" s="167"/>
      <c r="D178" s="167"/>
      <c r="E178" s="167"/>
      <c r="F178" s="160"/>
      <c r="G178" s="166"/>
      <c r="H178" s="387" t="s">
        <v>5336</v>
      </c>
      <c r="I178" s="378" t="s">
        <v>5331</v>
      </c>
      <c r="J178" s="166"/>
      <c r="K178" s="166"/>
      <c r="L178" s="166"/>
      <c r="M178" s="378" t="s">
        <v>5331</v>
      </c>
      <c r="N178" s="166"/>
      <c r="O178" s="379">
        <v>16900000</v>
      </c>
      <c r="P178" s="166"/>
      <c r="Q178" s="378" t="s">
        <v>5331</v>
      </c>
      <c r="R178" s="378" t="s">
        <v>5343</v>
      </c>
      <c r="S178" s="166"/>
      <c r="T178" s="378" t="s">
        <v>5332</v>
      </c>
      <c r="U178" s="378" t="s">
        <v>5333</v>
      </c>
    </row>
    <row r="179" spans="1:21" x14ac:dyDescent="0.2">
      <c r="A179" s="2933"/>
      <c r="B179" s="378" t="s">
        <v>5345</v>
      </c>
      <c r="C179" s="378" t="s">
        <v>3448</v>
      </c>
      <c r="D179" s="167"/>
      <c r="E179" s="378" t="s">
        <v>3193</v>
      </c>
      <c r="F179" s="378" t="s">
        <v>1772</v>
      </c>
      <c r="G179" s="378" t="s">
        <v>1772</v>
      </c>
      <c r="H179" s="160"/>
      <c r="I179" s="166"/>
      <c r="J179" s="166"/>
      <c r="K179" s="166"/>
      <c r="L179" s="166"/>
      <c r="M179" s="166"/>
      <c r="N179" s="166"/>
      <c r="O179" s="167"/>
      <c r="P179" s="166"/>
      <c r="Q179" s="166"/>
      <c r="R179" s="166"/>
      <c r="S179" s="166"/>
      <c r="T179" s="166"/>
      <c r="U179" s="166"/>
    </row>
    <row r="180" spans="1:21" x14ac:dyDescent="0.2">
      <c r="A180" s="156"/>
      <c r="B180" s="156"/>
      <c r="C180" s="158"/>
      <c r="D180" s="158"/>
      <c r="E180" s="156"/>
      <c r="F180" s="156"/>
      <c r="G180" s="156"/>
      <c r="H180" s="156"/>
      <c r="I180" s="156"/>
      <c r="J180" s="169"/>
      <c r="K180" s="169"/>
      <c r="L180" s="156"/>
      <c r="M180" s="156"/>
      <c r="N180" s="156"/>
      <c r="O180" s="158"/>
      <c r="P180" s="156"/>
      <c r="Q180" s="156"/>
      <c r="R180" s="156"/>
      <c r="S180" s="156"/>
      <c r="T180" s="156"/>
      <c r="U180" s="156"/>
    </row>
    <row r="181" spans="1:21" x14ac:dyDescent="0.2">
      <c r="A181" s="2836"/>
      <c r="B181" s="166"/>
      <c r="C181" s="167"/>
      <c r="D181" s="167"/>
      <c r="E181" s="166"/>
      <c r="F181" s="160"/>
      <c r="G181" s="166"/>
      <c r="H181" s="160"/>
      <c r="I181" s="166"/>
      <c r="J181" s="166"/>
      <c r="K181" s="166"/>
      <c r="L181" s="166"/>
      <c r="M181" s="166"/>
      <c r="N181" s="166"/>
      <c r="O181" s="167"/>
      <c r="P181" s="166"/>
      <c r="Q181" s="166"/>
      <c r="R181" s="166"/>
      <c r="S181" s="160"/>
      <c r="T181" s="160"/>
      <c r="U181" s="160"/>
    </row>
    <row r="182" spans="1:21" ht="15.75" thickBot="1" x14ac:dyDescent="0.25">
      <c r="A182" s="2946"/>
      <c r="B182" s="194"/>
      <c r="C182" s="408"/>
      <c r="D182" s="408"/>
      <c r="E182" s="503"/>
      <c r="F182" s="160"/>
      <c r="G182" s="194"/>
      <c r="H182" s="160"/>
      <c r="I182" s="194"/>
      <c r="J182" s="194"/>
      <c r="K182" s="194"/>
      <c r="L182" s="194"/>
      <c r="M182" s="194"/>
      <c r="N182" s="194"/>
      <c r="O182" s="408"/>
      <c r="P182" s="194"/>
      <c r="Q182" s="194"/>
      <c r="R182" s="194"/>
      <c r="S182" s="503"/>
      <c r="T182" s="503"/>
      <c r="U182" s="503"/>
    </row>
    <row r="183" spans="1:21" ht="15.75" thickTop="1" x14ac:dyDescent="0.2">
      <c r="A183" s="174" t="s">
        <v>144</v>
      </c>
      <c r="B183" s="176"/>
      <c r="C183" s="173"/>
      <c r="D183" s="173">
        <f>D163+D166+D169+D172+D175+D178++D181</f>
        <v>0</v>
      </c>
      <c r="E183" s="153"/>
      <c r="F183" s="2156"/>
      <c r="G183" s="176"/>
      <c r="H183" s="175"/>
      <c r="I183" s="176"/>
      <c r="J183" s="176"/>
      <c r="K183" s="176"/>
      <c r="L183" s="176"/>
      <c r="M183" s="176"/>
      <c r="N183" s="176"/>
      <c r="O183" s="173" t="e">
        <f>O163+O166+O169+O172+#REF!+O175+O178+#REF!+O181</f>
        <v>#VALUE!</v>
      </c>
      <c r="P183" s="176"/>
      <c r="Q183" s="176"/>
      <c r="R183" s="176"/>
      <c r="S183" s="163"/>
      <c r="T183" s="163"/>
      <c r="U183" s="163"/>
    </row>
    <row r="184" spans="1:21" x14ac:dyDescent="0.2">
      <c r="A184" s="177"/>
      <c r="B184" s="177"/>
      <c r="C184" s="167"/>
      <c r="D184" s="167"/>
      <c r="E184" s="177"/>
      <c r="F184" s="2157"/>
      <c r="G184" s="177"/>
      <c r="H184" s="168"/>
      <c r="I184" s="177"/>
      <c r="J184" s="177"/>
      <c r="K184" s="177"/>
      <c r="L184" s="177"/>
      <c r="M184" s="177"/>
      <c r="N184" s="177"/>
      <c r="O184" s="167" t="e">
        <f>O164+O167+O170+O173+#REF!+O176+O179+#REF!+O182</f>
        <v>#REF!</v>
      </c>
      <c r="P184" s="177"/>
      <c r="Q184" s="177"/>
      <c r="R184" s="177"/>
      <c r="S184" s="156"/>
      <c r="T184" s="156"/>
      <c r="U184" s="156"/>
    </row>
    <row r="185" spans="1:21" ht="15.75" thickBot="1" x14ac:dyDescent="0.25">
      <c r="A185" s="152" t="s">
        <v>5346</v>
      </c>
      <c r="B185" s="62"/>
      <c r="C185" s="62"/>
      <c r="D185" s="62"/>
      <c r="E185" s="62"/>
      <c r="F185" s="1743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</row>
    <row r="186" spans="1:21" ht="30" x14ac:dyDescent="0.2">
      <c r="A186" s="2829" t="s">
        <v>5347</v>
      </c>
      <c r="B186" s="166"/>
      <c r="C186" s="357" t="s">
        <v>573</v>
      </c>
      <c r="D186" s="357">
        <v>22500000</v>
      </c>
      <c r="E186" s="1697" t="s">
        <v>5348</v>
      </c>
      <c r="F186" s="166"/>
      <c r="G186" s="166"/>
      <c r="H186" s="353" t="s">
        <v>5349</v>
      </c>
      <c r="I186" s="353" t="s">
        <v>5350</v>
      </c>
      <c r="J186" s="353" t="s">
        <v>5351</v>
      </c>
      <c r="K186" s="353" t="s">
        <v>5352</v>
      </c>
      <c r="L186" s="353" t="s">
        <v>5353</v>
      </c>
      <c r="M186" s="353" t="s">
        <v>5354</v>
      </c>
      <c r="N186" s="353" t="s">
        <v>5355</v>
      </c>
      <c r="O186" s="357">
        <v>22500000</v>
      </c>
      <c r="P186" s="353" t="s">
        <v>179</v>
      </c>
      <c r="Q186" s="353" t="s">
        <v>5356</v>
      </c>
      <c r="R186" s="353" t="s">
        <v>5357</v>
      </c>
      <c r="S186" s="353" t="s">
        <v>5358</v>
      </c>
      <c r="T186" s="353" t="s">
        <v>5359</v>
      </c>
      <c r="U186" s="353" t="s">
        <v>5360</v>
      </c>
    </row>
    <row r="187" spans="1:21" x14ac:dyDescent="0.2">
      <c r="A187" s="2814"/>
      <c r="B187" s="166"/>
      <c r="C187" s="167"/>
      <c r="D187" s="357"/>
      <c r="E187" s="166"/>
      <c r="F187" s="160"/>
      <c r="G187" s="166"/>
      <c r="H187" s="160"/>
      <c r="I187" s="166"/>
      <c r="J187" s="166"/>
      <c r="K187" s="166"/>
      <c r="L187" s="166"/>
      <c r="M187" s="166"/>
      <c r="N187" s="166"/>
      <c r="O187" s="357"/>
      <c r="P187" s="166"/>
      <c r="Q187" s="166"/>
      <c r="R187" s="166"/>
      <c r="S187" s="166"/>
      <c r="T187" s="166"/>
      <c r="U187" s="166"/>
    </row>
    <row r="188" spans="1:21" ht="30" x14ac:dyDescent="0.2">
      <c r="A188" s="156"/>
      <c r="B188" s="156"/>
      <c r="C188" s="158"/>
      <c r="D188" s="358"/>
      <c r="E188" s="156"/>
      <c r="F188" s="156"/>
      <c r="G188" s="156"/>
      <c r="H188" s="156"/>
      <c r="I188" s="156"/>
      <c r="J188" s="169"/>
      <c r="K188" s="169"/>
      <c r="L188" s="156"/>
      <c r="M188" s="156"/>
      <c r="N188" s="156"/>
      <c r="O188" s="358"/>
      <c r="P188" s="170" t="s">
        <v>707</v>
      </c>
      <c r="Q188" s="170"/>
      <c r="R188" s="156"/>
      <c r="S188" s="156"/>
      <c r="T188" s="156"/>
      <c r="U188" s="156"/>
    </row>
    <row r="189" spans="1:21" ht="30" x14ac:dyDescent="0.2">
      <c r="A189" s="2813" t="s">
        <v>5361</v>
      </c>
      <c r="B189" s="166"/>
      <c r="C189" s="357" t="s">
        <v>602</v>
      </c>
      <c r="D189" s="357">
        <v>3750000</v>
      </c>
      <c r="E189" s="1678" t="s">
        <v>5348</v>
      </c>
      <c r="F189" s="160"/>
      <c r="G189" s="166"/>
      <c r="H189" s="355" t="s">
        <v>5349</v>
      </c>
      <c r="I189" s="355" t="s">
        <v>5350</v>
      </c>
      <c r="J189" s="355" t="s">
        <v>5351</v>
      </c>
      <c r="K189" s="355" t="s">
        <v>5352</v>
      </c>
      <c r="L189" s="355" t="s">
        <v>5353</v>
      </c>
      <c r="M189" s="355" t="s">
        <v>5354</v>
      </c>
      <c r="N189" s="355" t="s">
        <v>5355</v>
      </c>
      <c r="O189" s="357">
        <v>3750000</v>
      </c>
      <c r="P189" s="355" t="s">
        <v>179</v>
      </c>
      <c r="Q189" s="355" t="s">
        <v>5356</v>
      </c>
      <c r="R189" s="355" t="s">
        <v>5357</v>
      </c>
      <c r="S189" s="355" t="s">
        <v>5358</v>
      </c>
      <c r="T189" s="355" t="s">
        <v>5359</v>
      </c>
      <c r="U189" s="355" t="s">
        <v>5360</v>
      </c>
    </row>
    <row r="190" spans="1:21" x14ac:dyDescent="0.2">
      <c r="A190" s="2814"/>
      <c r="B190" s="166"/>
      <c r="C190" s="167"/>
      <c r="D190" s="167"/>
      <c r="E190" s="166"/>
      <c r="F190" s="160"/>
      <c r="G190" s="166"/>
      <c r="H190" s="160"/>
      <c r="I190" s="166"/>
      <c r="J190" s="166"/>
      <c r="K190" s="166"/>
      <c r="L190" s="166"/>
      <c r="M190" s="166"/>
      <c r="N190" s="166"/>
      <c r="O190" s="167"/>
      <c r="P190" s="166"/>
      <c r="Q190" s="166"/>
      <c r="R190" s="166"/>
      <c r="S190" s="166"/>
      <c r="T190" s="166"/>
      <c r="U190" s="166"/>
    </row>
    <row r="191" spans="1:21" ht="15.75" thickBot="1" x14ac:dyDescent="0.25">
      <c r="A191" s="156"/>
      <c r="B191" s="156"/>
      <c r="C191" s="158"/>
      <c r="D191" s="158"/>
      <c r="E191" s="156"/>
      <c r="F191" s="156"/>
      <c r="G191" s="156"/>
      <c r="H191" s="156"/>
      <c r="I191" s="156"/>
      <c r="J191" s="169"/>
      <c r="K191" s="169"/>
      <c r="L191" s="156"/>
      <c r="M191" s="156"/>
      <c r="N191" s="156"/>
      <c r="O191" s="158"/>
      <c r="P191" s="156"/>
      <c r="Q191" s="156"/>
      <c r="R191" s="156"/>
      <c r="S191" s="156"/>
      <c r="T191" s="156"/>
      <c r="U191" s="156"/>
    </row>
    <row r="192" spans="1:21" ht="15.75" thickTop="1" x14ac:dyDescent="0.2">
      <c r="A192" s="174" t="s">
        <v>144</v>
      </c>
      <c r="B192" s="176"/>
      <c r="C192" s="173"/>
      <c r="D192" s="173">
        <f>D186+D189</f>
        <v>26250000</v>
      </c>
      <c r="E192" s="153"/>
      <c r="F192" s="2156"/>
      <c r="G192" s="176"/>
      <c r="H192" s="175"/>
      <c r="I192" s="176"/>
      <c r="J192" s="176"/>
      <c r="K192" s="176"/>
      <c r="L192" s="176"/>
      <c r="M192" s="176"/>
      <c r="N192" s="176"/>
      <c r="O192" s="173">
        <f>O186+O189</f>
        <v>26250000</v>
      </c>
      <c r="P192" s="176"/>
      <c r="Q192" s="176"/>
      <c r="R192" s="176"/>
      <c r="S192" s="163"/>
      <c r="T192" s="163"/>
      <c r="U192" s="163"/>
    </row>
    <row r="193" spans="1:21" x14ac:dyDescent="0.2">
      <c r="A193" s="177"/>
      <c r="B193" s="177"/>
      <c r="C193" s="167"/>
      <c r="D193" s="167">
        <f>D187+D190</f>
        <v>0</v>
      </c>
      <c r="E193" s="177"/>
      <c r="F193" s="2157"/>
      <c r="G193" s="177"/>
      <c r="H193" s="168"/>
      <c r="I193" s="177"/>
      <c r="J193" s="177"/>
      <c r="K193" s="177"/>
      <c r="L193" s="177"/>
      <c r="M193" s="177"/>
      <c r="N193" s="177"/>
      <c r="O193" s="167">
        <f>O187+O190</f>
        <v>0</v>
      </c>
      <c r="P193" s="177"/>
      <c r="Q193" s="177"/>
      <c r="R193" s="177"/>
      <c r="S193" s="156"/>
      <c r="T193" s="156"/>
      <c r="U193" s="156"/>
    </row>
    <row r="194" spans="1:21" ht="15.75" thickBot="1" x14ac:dyDescent="0.25">
      <c r="A194" s="152" t="s">
        <v>5362</v>
      </c>
      <c r="B194" s="62"/>
      <c r="C194" s="62"/>
      <c r="D194" s="62"/>
      <c r="E194" s="62"/>
      <c r="F194" s="1743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</row>
    <row r="195" spans="1:21" ht="30" x14ac:dyDescent="0.2">
      <c r="A195" s="2829" t="s">
        <v>5363</v>
      </c>
      <c r="B195" s="160"/>
      <c r="C195" s="354" t="s">
        <v>573</v>
      </c>
      <c r="D195" s="354">
        <v>20000000</v>
      </c>
      <c r="E195" s="1687" t="s">
        <v>5348</v>
      </c>
      <c r="F195" s="160"/>
      <c r="G195" s="160"/>
      <c r="H195" s="355" t="s">
        <v>5349</v>
      </c>
      <c r="I195" s="355" t="s">
        <v>5350</v>
      </c>
      <c r="J195" s="355" t="s">
        <v>5351</v>
      </c>
      <c r="K195" s="355" t="s">
        <v>5352</v>
      </c>
      <c r="L195" s="355" t="s">
        <v>5353</v>
      </c>
      <c r="M195" s="355" t="s">
        <v>5354</v>
      </c>
      <c r="N195" s="355" t="s">
        <v>5355</v>
      </c>
      <c r="O195" s="354">
        <v>20000000</v>
      </c>
      <c r="P195" s="355" t="s">
        <v>179</v>
      </c>
      <c r="Q195" s="355" t="s">
        <v>5356</v>
      </c>
      <c r="R195" s="355" t="s">
        <v>5357</v>
      </c>
      <c r="S195" s="355" t="s">
        <v>5358</v>
      </c>
      <c r="T195" s="355" t="s">
        <v>5359</v>
      </c>
      <c r="U195" s="355" t="s">
        <v>5360</v>
      </c>
    </row>
    <row r="196" spans="1:21" x14ac:dyDescent="0.2">
      <c r="A196" s="2814"/>
      <c r="B196" s="166"/>
      <c r="C196" s="357"/>
      <c r="D196" s="357"/>
      <c r="E196" s="166"/>
      <c r="F196" s="160"/>
      <c r="G196" s="166"/>
      <c r="H196" s="160"/>
      <c r="I196" s="166"/>
      <c r="J196" s="166"/>
      <c r="K196" s="166"/>
      <c r="L196" s="166"/>
      <c r="M196" s="166"/>
      <c r="N196" s="166"/>
      <c r="O196" s="357"/>
      <c r="P196" s="166"/>
      <c r="Q196" s="166"/>
      <c r="R196" s="166"/>
      <c r="S196" s="166"/>
      <c r="T196" s="166"/>
      <c r="U196" s="166"/>
    </row>
    <row r="197" spans="1:21" ht="30" x14ac:dyDescent="0.2">
      <c r="A197" s="156"/>
      <c r="B197" s="156"/>
      <c r="C197" s="358"/>
      <c r="D197" s="358"/>
      <c r="E197" s="156"/>
      <c r="F197" s="156"/>
      <c r="G197" s="156"/>
      <c r="H197" s="156"/>
      <c r="I197" s="156"/>
      <c r="J197" s="169"/>
      <c r="K197" s="169"/>
      <c r="L197" s="156"/>
      <c r="M197" s="156"/>
      <c r="N197" s="156"/>
      <c r="O197" s="358"/>
      <c r="P197" s="170" t="s">
        <v>707</v>
      </c>
      <c r="Q197" s="170"/>
      <c r="R197" s="156"/>
      <c r="S197" s="156"/>
      <c r="T197" s="156"/>
      <c r="U197" s="156"/>
    </row>
    <row r="198" spans="1:21" ht="30" x14ac:dyDescent="0.2">
      <c r="A198" s="2813" t="s">
        <v>5364</v>
      </c>
      <c r="B198" s="166"/>
      <c r="C198" s="357" t="s">
        <v>602</v>
      </c>
      <c r="D198" s="357">
        <v>20000000</v>
      </c>
      <c r="E198" s="1687" t="s">
        <v>5348</v>
      </c>
      <c r="F198" s="160"/>
      <c r="G198" s="166"/>
      <c r="H198" s="355" t="s">
        <v>5349</v>
      </c>
      <c r="I198" s="355" t="s">
        <v>5350</v>
      </c>
      <c r="J198" s="355" t="s">
        <v>5351</v>
      </c>
      <c r="K198" s="355" t="s">
        <v>5352</v>
      </c>
      <c r="L198" s="355" t="s">
        <v>5353</v>
      </c>
      <c r="M198" s="355" t="s">
        <v>5354</v>
      </c>
      <c r="N198" s="355" t="s">
        <v>5355</v>
      </c>
      <c r="O198" s="357">
        <v>20000000</v>
      </c>
      <c r="P198" s="355" t="s">
        <v>179</v>
      </c>
      <c r="Q198" s="355" t="s">
        <v>5356</v>
      </c>
      <c r="R198" s="355" t="s">
        <v>5357</v>
      </c>
      <c r="S198" s="355" t="s">
        <v>5358</v>
      </c>
      <c r="T198" s="355" t="s">
        <v>5359</v>
      </c>
      <c r="U198" s="355" t="s">
        <v>5360</v>
      </c>
    </row>
    <row r="199" spans="1:21" x14ac:dyDescent="0.2">
      <c r="A199" s="2814"/>
      <c r="B199" s="166"/>
      <c r="C199" s="357"/>
      <c r="D199" s="357"/>
      <c r="E199" s="166"/>
      <c r="F199" s="160"/>
      <c r="G199" s="166"/>
      <c r="H199" s="160"/>
      <c r="I199" s="166"/>
      <c r="J199" s="166"/>
      <c r="K199" s="166"/>
      <c r="L199" s="166"/>
      <c r="M199" s="166"/>
      <c r="N199" s="166"/>
      <c r="O199" s="357"/>
      <c r="P199" s="166"/>
      <c r="Q199" s="166"/>
      <c r="R199" s="166"/>
      <c r="S199" s="166"/>
      <c r="T199" s="166"/>
      <c r="U199" s="166"/>
    </row>
    <row r="200" spans="1:21" x14ac:dyDescent="0.2">
      <c r="A200" s="156"/>
      <c r="B200" s="156"/>
      <c r="C200" s="358"/>
      <c r="D200" s="358"/>
      <c r="E200" s="156"/>
      <c r="F200" s="156"/>
      <c r="G200" s="156"/>
      <c r="H200" s="156"/>
      <c r="I200" s="156"/>
      <c r="J200" s="169"/>
      <c r="K200" s="169"/>
      <c r="L200" s="156"/>
      <c r="M200" s="156"/>
      <c r="N200" s="156"/>
      <c r="O200" s="358"/>
      <c r="P200" s="156"/>
      <c r="Q200" s="156"/>
      <c r="R200" s="156"/>
      <c r="S200" s="156"/>
      <c r="T200" s="156"/>
      <c r="U200" s="156"/>
    </row>
    <row r="201" spans="1:21" ht="30" x14ac:dyDescent="0.2">
      <c r="A201" s="2813" t="s">
        <v>5365</v>
      </c>
      <c r="B201" s="166"/>
      <c r="C201" s="357" t="s">
        <v>605</v>
      </c>
      <c r="D201" s="357">
        <v>40000000</v>
      </c>
      <c r="E201" s="1687" t="s">
        <v>5348</v>
      </c>
      <c r="F201" s="160"/>
      <c r="G201" s="166"/>
      <c r="H201" s="355" t="s">
        <v>5349</v>
      </c>
      <c r="I201" s="355" t="s">
        <v>5350</v>
      </c>
      <c r="J201" s="355" t="s">
        <v>5351</v>
      </c>
      <c r="K201" s="355" t="s">
        <v>5352</v>
      </c>
      <c r="L201" s="355" t="s">
        <v>5353</v>
      </c>
      <c r="M201" s="355" t="s">
        <v>5354</v>
      </c>
      <c r="N201" s="355" t="s">
        <v>5355</v>
      </c>
      <c r="O201" s="357">
        <v>40000000</v>
      </c>
      <c r="P201" s="355" t="s">
        <v>179</v>
      </c>
      <c r="Q201" s="355" t="s">
        <v>5356</v>
      </c>
      <c r="R201" s="355" t="s">
        <v>5357</v>
      </c>
      <c r="S201" s="355" t="s">
        <v>5358</v>
      </c>
      <c r="T201" s="355" t="s">
        <v>5359</v>
      </c>
      <c r="U201" s="355" t="s">
        <v>5360</v>
      </c>
    </row>
    <row r="202" spans="1:21" x14ac:dyDescent="0.2">
      <c r="A202" s="2947"/>
      <c r="B202" s="166"/>
      <c r="C202" s="357"/>
      <c r="D202" s="357"/>
      <c r="E202" s="166"/>
      <c r="F202" s="160"/>
      <c r="G202" s="166"/>
      <c r="H202" s="160"/>
      <c r="I202" s="166"/>
      <c r="J202" s="166"/>
      <c r="K202" s="166"/>
      <c r="L202" s="166"/>
      <c r="M202" s="166"/>
      <c r="N202" s="166"/>
      <c r="O202" s="357"/>
      <c r="P202" s="166"/>
      <c r="Q202" s="166"/>
      <c r="R202" s="166"/>
      <c r="S202" s="166"/>
      <c r="T202" s="166"/>
      <c r="U202" s="166"/>
    </row>
    <row r="203" spans="1:21" x14ac:dyDescent="0.2">
      <c r="A203" s="163"/>
      <c r="B203" s="156"/>
      <c r="C203" s="358"/>
      <c r="D203" s="358"/>
      <c r="E203" s="156"/>
      <c r="F203" s="156"/>
      <c r="G203" s="156"/>
      <c r="H203" s="156"/>
      <c r="I203" s="156"/>
      <c r="J203" s="169"/>
      <c r="K203" s="169"/>
      <c r="L203" s="156"/>
      <c r="M203" s="156"/>
      <c r="N203" s="156"/>
      <c r="O203" s="358"/>
      <c r="P203" s="156"/>
      <c r="Q203" s="156"/>
      <c r="R203" s="156"/>
      <c r="S203" s="156"/>
      <c r="T203" s="156"/>
      <c r="U203" s="156"/>
    </row>
    <row r="204" spans="1:21" ht="30" x14ac:dyDescent="0.2">
      <c r="A204" s="2813" t="s">
        <v>5366</v>
      </c>
      <c r="B204" s="166"/>
      <c r="C204" s="357" t="s">
        <v>619</v>
      </c>
      <c r="D204" s="357">
        <v>20000000</v>
      </c>
      <c r="E204" s="1687" t="s">
        <v>5348</v>
      </c>
      <c r="F204" s="160"/>
      <c r="G204" s="166"/>
      <c r="H204" s="355" t="s">
        <v>5349</v>
      </c>
      <c r="I204" s="355" t="s">
        <v>5350</v>
      </c>
      <c r="J204" s="355" t="s">
        <v>5351</v>
      </c>
      <c r="K204" s="355" t="s">
        <v>5352</v>
      </c>
      <c r="L204" s="355" t="s">
        <v>5353</v>
      </c>
      <c r="M204" s="355" t="s">
        <v>5354</v>
      </c>
      <c r="N204" s="355" t="s">
        <v>5355</v>
      </c>
      <c r="O204" s="357">
        <v>20000000</v>
      </c>
      <c r="P204" s="355" t="s">
        <v>179</v>
      </c>
      <c r="Q204" s="355" t="s">
        <v>5356</v>
      </c>
      <c r="R204" s="355" t="s">
        <v>5357</v>
      </c>
      <c r="S204" s="355" t="s">
        <v>5358</v>
      </c>
      <c r="T204" s="355" t="s">
        <v>5359</v>
      </c>
      <c r="U204" s="355" t="s">
        <v>5360</v>
      </c>
    </row>
    <row r="205" spans="1:21" ht="15.75" thickBot="1" x14ac:dyDescent="0.25">
      <c r="A205" s="2947"/>
      <c r="B205" s="166"/>
      <c r="C205" s="167"/>
      <c r="D205" s="167"/>
      <c r="E205" s="166"/>
      <c r="F205" s="160"/>
      <c r="G205" s="166"/>
      <c r="H205" s="160"/>
      <c r="I205" s="166"/>
      <c r="J205" s="166"/>
      <c r="K205" s="166"/>
      <c r="L205" s="166"/>
      <c r="M205" s="166"/>
      <c r="N205" s="166"/>
      <c r="O205" s="167"/>
      <c r="P205" s="166"/>
      <c r="Q205" s="166"/>
      <c r="R205" s="166"/>
      <c r="S205" s="166"/>
      <c r="T205" s="166"/>
      <c r="U205" s="166"/>
    </row>
    <row r="206" spans="1:21" ht="15.75" thickTop="1" x14ac:dyDescent="0.2">
      <c r="A206" s="174" t="s">
        <v>144</v>
      </c>
      <c r="B206" s="176"/>
      <c r="C206" s="173"/>
      <c r="D206" s="173">
        <f>D195+D198+D201+D204</f>
        <v>100000000</v>
      </c>
      <c r="E206" s="153"/>
      <c r="F206" s="2156"/>
      <c r="G206" s="176"/>
      <c r="H206" s="175"/>
      <c r="I206" s="176"/>
      <c r="J206" s="176"/>
      <c r="K206" s="176"/>
      <c r="L206" s="176"/>
      <c r="M206" s="176"/>
      <c r="N206" s="176"/>
      <c r="O206" s="173">
        <f>O195+O198+O201+O204</f>
        <v>100000000</v>
      </c>
      <c r="P206" s="176"/>
      <c r="Q206" s="176"/>
      <c r="R206" s="176"/>
      <c r="S206" s="163"/>
      <c r="T206" s="163"/>
      <c r="U206" s="163"/>
    </row>
    <row r="207" spans="1:21" x14ac:dyDescent="0.2">
      <c r="A207" s="177"/>
      <c r="B207" s="177"/>
      <c r="C207" s="167"/>
      <c r="D207" s="167">
        <f>D196+D199+D202+D205</f>
        <v>0</v>
      </c>
      <c r="E207" s="177"/>
      <c r="F207" s="2157"/>
      <c r="G207" s="177"/>
      <c r="H207" s="168"/>
      <c r="I207" s="177"/>
      <c r="J207" s="177"/>
      <c r="K207" s="177"/>
      <c r="L207" s="177"/>
      <c r="M207" s="177"/>
      <c r="N207" s="177"/>
      <c r="O207" s="167">
        <f>O196+O199+O202+O205</f>
        <v>0</v>
      </c>
      <c r="P207" s="177"/>
      <c r="Q207" s="177"/>
      <c r="R207" s="177"/>
      <c r="S207" s="156"/>
      <c r="T207" s="156"/>
      <c r="U207" s="156"/>
    </row>
    <row r="208" spans="1:21" ht="15.75" thickBot="1" x14ac:dyDescent="0.25">
      <c r="A208" s="152" t="s">
        <v>5367</v>
      </c>
      <c r="B208" s="62"/>
      <c r="C208" s="62"/>
      <c r="D208" s="62"/>
      <c r="E208" s="62"/>
      <c r="F208" s="1743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</row>
    <row r="209" spans="1:21" ht="30" x14ac:dyDescent="0.2">
      <c r="A209" s="2829" t="s">
        <v>5368</v>
      </c>
      <c r="B209" s="160"/>
      <c r="C209" s="354" t="s">
        <v>573</v>
      </c>
      <c r="D209" s="354">
        <v>12000000</v>
      </c>
      <c r="E209" s="1687" t="s">
        <v>5348</v>
      </c>
      <c r="F209" s="160"/>
      <c r="G209" s="160"/>
      <c r="H209" s="355" t="s">
        <v>5349</v>
      </c>
      <c r="I209" s="355" t="s">
        <v>5350</v>
      </c>
      <c r="J209" s="355" t="s">
        <v>5351</v>
      </c>
      <c r="K209" s="355" t="s">
        <v>5352</v>
      </c>
      <c r="L209" s="355" t="s">
        <v>5353</v>
      </c>
      <c r="M209" s="355" t="s">
        <v>5354</v>
      </c>
      <c r="N209" s="355" t="s">
        <v>5355</v>
      </c>
      <c r="O209" s="354">
        <v>12000000</v>
      </c>
      <c r="P209" s="355" t="s">
        <v>179</v>
      </c>
      <c r="Q209" s="355" t="s">
        <v>5356</v>
      </c>
      <c r="R209" s="355" t="s">
        <v>5357</v>
      </c>
      <c r="S209" s="355" t="s">
        <v>5358</v>
      </c>
      <c r="T209" s="355" t="s">
        <v>5359</v>
      </c>
      <c r="U209" s="355" t="s">
        <v>5360</v>
      </c>
    </row>
    <row r="210" spans="1:21" x14ac:dyDescent="0.2">
      <c r="A210" s="2814"/>
      <c r="B210" s="166"/>
      <c r="C210" s="167"/>
      <c r="D210" s="357"/>
      <c r="E210" s="166"/>
      <c r="F210" s="160"/>
      <c r="G210" s="166"/>
      <c r="H210" s="355"/>
      <c r="I210" s="353"/>
      <c r="J210" s="353"/>
      <c r="K210" s="353"/>
      <c r="L210" s="353"/>
      <c r="M210" s="353"/>
      <c r="N210" s="353"/>
      <c r="O210" s="357"/>
      <c r="P210" s="353"/>
      <c r="Q210" s="353"/>
      <c r="R210" s="353"/>
      <c r="S210" s="353"/>
      <c r="T210" s="353"/>
      <c r="U210" s="353"/>
    </row>
    <row r="211" spans="1:21" ht="30" x14ac:dyDescent="0.2">
      <c r="A211" s="156"/>
      <c r="B211" s="156"/>
      <c r="C211" s="158"/>
      <c r="D211" s="358"/>
      <c r="E211" s="156"/>
      <c r="F211" s="156"/>
      <c r="G211" s="156"/>
      <c r="H211" s="226"/>
      <c r="I211" s="226"/>
      <c r="J211" s="79"/>
      <c r="K211" s="79"/>
      <c r="L211" s="226"/>
      <c r="M211" s="226"/>
      <c r="N211" s="226"/>
      <c r="O211" s="358"/>
      <c r="P211" s="1712" t="s">
        <v>707</v>
      </c>
      <c r="Q211" s="1712"/>
      <c r="R211" s="226"/>
      <c r="S211" s="226"/>
      <c r="T211" s="226"/>
      <c r="U211" s="226"/>
    </row>
    <row r="212" spans="1:21" ht="30" x14ac:dyDescent="0.2">
      <c r="A212" s="2813" t="s">
        <v>5369</v>
      </c>
      <c r="B212" s="166"/>
      <c r="C212" s="357" t="s">
        <v>602</v>
      </c>
      <c r="D212" s="357">
        <v>1500000</v>
      </c>
      <c r="E212" s="1687" t="s">
        <v>5348</v>
      </c>
      <c r="F212" s="160"/>
      <c r="G212" s="166"/>
      <c r="H212" s="355" t="s">
        <v>5349</v>
      </c>
      <c r="I212" s="355" t="s">
        <v>5350</v>
      </c>
      <c r="J212" s="355" t="s">
        <v>5351</v>
      </c>
      <c r="K212" s="355" t="s">
        <v>5352</v>
      </c>
      <c r="L212" s="355" t="s">
        <v>5353</v>
      </c>
      <c r="M212" s="355" t="s">
        <v>5354</v>
      </c>
      <c r="N212" s="355" t="s">
        <v>5355</v>
      </c>
      <c r="O212" s="357">
        <v>1500000</v>
      </c>
      <c r="P212" s="355" t="s">
        <v>179</v>
      </c>
      <c r="Q212" s="355" t="s">
        <v>5356</v>
      </c>
      <c r="R212" s="355" t="s">
        <v>5357</v>
      </c>
      <c r="S212" s="355" t="s">
        <v>5358</v>
      </c>
      <c r="T212" s="355" t="s">
        <v>5359</v>
      </c>
      <c r="U212" s="355" t="s">
        <v>5360</v>
      </c>
    </row>
    <row r="213" spans="1:21" x14ac:dyDescent="0.2">
      <c r="A213" s="2814"/>
      <c r="B213" s="166"/>
      <c r="C213" s="167"/>
      <c r="D213" s="357"/>
      <c r="E213" s="166"/>
      <c r="F213" s="160"/>
      <c r="G213" s="166"/>
      <c r="H213" s="355"/>
      <c r="I213" s="353"/>
      <c r="J213" s="353"/>
      <c r="K213" s="353"/>
      <c r="L213" s="353"/>
      <c r="M213" s="353"/>
      <c r="N213" s="353"/>
      <c r="O213" s="357"/>
      <c r="P213" s="353"/>
      <c r="Q213" s="353"/>
      <c r="R213" s="353"/>
      <c r="S213" s="353"/>
      <c r="T213" s="353"/>
      <c r="U213" s="353"/>
    </row>
    <row r="214" spans="1:21" x14ac:dyDescent="0.2">
      <c r="A214" s="156"/>
      <c r="B214" s="156"/>
      <c r="C214" s="158"/>
      <c r="D214" s="358"/>
      <c r="E214" s="156"/>
      <c r="F214" s="156"/>
      <c r="G214" s="156"/>
      <c r="H214" s="226"/>
      <c r="I214" s="226"/>
      <c r="J214" s="79"/>
      <c r="K214" s="79"/>
      <c r="L214" s="226"/>
      <c r="M214" s="226"/>
      <c r="N214" s="226"/>
      <c r="O214" s="358"/>
      <c r="P214" s="226"/>
      <c r="Q214" s="226"/>
      <c r="R214" s="226"/>
      <c r="S214" s="226"/>
      <c r="T214" s="226"/>
      <c r="U214" s="226"/>
    </row>
    <row r="215" spans="1:21" ht="30" x14ac:dyDescent="0.2">
      <c r="A215" s="2813" t="s">
        <v>5370</v>
      </c>
      <c r="B215" s="166"/>
      <c r="C215" s="357" t="s">
        <v>605</v>
      </c>
      <c r="D215" s="357">
        <v>10000000</v>
      </c>
      <c r="E215" s="1687" t="s">
        <v>5348</v>
      </c>
      <c r="F215" s="160"/>
      <c r="G215" s="166"/>
      <c r="H215" s="355" t="s">
        <v>5349</v>
      </c>
      <c r="I215" s="355" t="s">
        <v>5350</v>
      </c>
      <c r="J215" s="355" t="s">
        <v>5351</v>
      </c>
      <c r="K215" s="355" t="s">
        <v>5352</v>
      </c>
      <c r="L215" s="355" t="s">
        <v>5353</v>
      </c>
      <c r="M215" s="355" t="s">
        <v>5354</v>
      </c>
      <c r="N215" s="355" t="s">
        <v>5355</v>
      </c>
      <c r="O215" s="357">
        <v>10000000</v>
      </c>
      <c r="P215" s="355" t="s">
        <v>179</v>
      </c>
      <c r="Q215" s="355" t="s">
        <v>5356</v>
      </c>
      <c r="R215" s="355" t="s">
        <v>5357</v>
      </c>
      <c r="S215" s="355" t="s">
        <v>5358</v>
      </c>
      <c r="T215" s="355" t="s">
        <v>5359</v>
      </c>
      <c r="U215" s="355" t="s">
        <v>5360</v>
      </c>
    </row>
    <row r="216" spans="1:21" x14ac:dyDescent="0.2">
      <c r="A216" s="2814"/>
      <c r="B216" s="166"/>
      <c r="C216" s="167"/>
      <c r="D216" s="357"/>
      <c r="E216" s="166"/>
      <c r="F216" s="160"/>
      <c r="G216" s="166"/>
      <c r="H216" s="355"/>
      <c r="I216" s="353"/>
      <c r="J216" s="353"/>
      <c r="K216" s="353"/>
      <c r="L216" s="353"/>
      <c r="M216" s="353"/>
      <c r="N216" s="353"/>
      <c r="O216" s="357"/>
      <c r="P216" s="353"/>
      <c r="Q216" s="353"/>
      <c r="R216" s="353"/>
      <c r="S216" s="353"/>
      <c r="T216" s="353"/>
      <c r="U216" s="353"/>
    </row>
    <row r="217" spans="1:21" x14ac:dyDescent="0.2">
      <c r="A217" s="156"/>
      <c r="B217" s="156"/>
      <c r="C217" s="158"/>
      <c r="D217" s="358"/>
      <c r="E217" s="156"/>
      <c r="F217" s="156"/>
      <c r="G217" s="156"/>
      <c r="H217" s="226"/>
      <c r="I217" s="226"/>
      <c r="J217" s="79"/>
      <c r="K217" s="79"/>
      <c r="L217" s="226"/>
      <c r="M217" s="226"/>
      <c r="N217" s="226"/>
      <c r="O217" s="358"/>
      <c r="P217" s="226"/>
      <c r="Q217" s="226"/>
      <c r="R217" s="226"/>
      <c r="S217" s="226"/>
      <c r="T217" s="226"/>
      <c r="U217" s="226"/>
    </row>
    <row r="218" spans="1:21" ht="30" x14ac:dyDescent="0.2">
      <c r="A218" s="2813" t="s">
        <v>5371</v>
      </c>
      <c r="B218" s="166"/>
      <c r="C218" s="357" t="s">
        <v>619</v>
      </c>
      <c r="D218" s="357">
        <v>1500000</v>
      </c>
      <c r="E218" s="1678" t="s">
        <v>5348</v>
      </c>
      <c r="F218" s="160"/>
      <c r="G218" s="166"/>
      <c r="H218" s="355" t="s">
        <v>5349</v>
      </c>
      <c r="I218" s="355" t="s">
        <v>5350</v>
      </c>
      <c r="J218" s="355" t="s">
        <v>5351</v>
      </c>
      <c r="K218" s="355" t="s">
        <v>5352</v>
      </c>
      <c r="L218" s="355" t="s">
        <v>5353</v>
      </c>
      <c r="M218" s="355" t="s">
        <v>5354</v>
      </c>
      <c r="N218" s="355" t="s">
        <v>5355</v>
      </c>
      <c r="O218" s="357">
        <v>1500000</v>
      </c>
      <c r="P218" s="355" t="s">
        <v>179</v>
      </c>
      <c r="Q218" s="355" t="s">
        <v>5356</v>
      </c>
      <c r="R218" s="355" t="s">
        <v>5357</v>
      </c>
      <c r="S218" s="355" t="s">
        <v>5358</v>
      </c>
      <c r="T218" s="355" t="s">
        <v>5359</v>
      </c>
      <c r="U218" s="355" t="s">
        <v>5360</v>
      </c>
    </row>
    <row r="219" spans="1:21" x14ac:dyDescent="0.2">
      <c r="A219" s="2814"/>
      <c r="B219" s="166"/>
      <c r="C219" s="167"/>
      <c r="D219" s="167"/>
      <c r="E219" s="166"/>
      <c r="F219" s="160"/>
      <c r="G219" s="166"/>
      <c r="H219" s="160"/>
      <c r="I219" s="166"/>
      <c r="J219" s="166"/>
      <c r="K219" s="166"/>
      <c r="L219" s="166"/>
      <c r="M219" s="166"/>
      <c r="N219" s="166"/>
      <c r="O219" s="167"/>
      <c r="P219" s="166"/>
      <c r="Q219" s="166"/>
      <c r="R219" s="166"/>
      <c r="S219" s="166"/>
      <c r="T219" s="166"/>
      <c r="U219" s="166"/>
    </row>
    <row r="220" spans="1:21" ht="15.75" thickBot="1" x14ac:dyDescent="0.25">
      <c r="A220" s="156"/>
      <c r="B220" s="156"/>
      <c r="C220" s="158"/>
      <c r="D220" s="158"/>
      <c r="E220" s="156"/>
      <c r="F220" s="156"/>
      <c r="G220" s="156"/>
      <c r="H220" s="156"/>
      <c r="I220" s="156"/>
      <c r="J220" s="169"/>
      <c r="K220" s="169"/>
      <c r="L220" s="156"/>
      <c r="M220" s="156"/>
      <c r="N220" s="156"/>
      <c r="O220" s="158"/>
      <c r="P220" s="156"/>
      <c r="Q220" s="156"/>
      <c r="R220" s="156"/>
      <c r="S220" s="156"/>
      <c r="T220" s="156"/>
      <c r="U220" s="156"/>
    </row>
    <row r="221" spans="1:21" ht="15.75" thickTop="1" x14ac:dyDescent="0.2">
      <c r="A221" s="174" t="s">
        <v>144</v>
      </c>
      <c r="B221" s="176"/>
      <c r="C221" s="173"/>
      <c r="D221" s="173">
        <f>D209+D212+D215+D218</f>
        <v>25000000</v>
      </c>
      <c r="E221" s="153"/>
      <c r="F221" s="2156"/>
      <c r="G221" s="176"/>
      <c r="H221" s="175"/>
      <c r="I221" s="176"/>
      <c r="J221" s="176"/>
      <c r="K221" s="176"/>
      <c r="L221" s="176"/>
      <c r="M221" s="176"/>
      <c r="N221" s="176"/>
      <c r="O221" s="173">
        <f>O209+O212+O215+O218</f>
        <v>25000000</v>
      </c>
      <c r="P221" s="176"/>
      <c r="Q221" s="176"/>
      <c r="R221" s="176"/>
      <c r="S221" s="163"/>
      <c r="T221" s="163"/>
      <c r="U221" s="163"/>
    </row>
    <row r="222" spans="1:21" x14ac:dyDescent="0.2">
      <c r="A222" s="177"/>
      <c r="B222" s="177"/>
      <c r="C222" s="167"/>
      <c r="D222" s="167">
        <f>D210+D213+D216+D219</f>
        <v>0</v>
      </c>
      <c r="E222" s="177"/>
      <c r="F222" s="2157"/>
      <c r="G222" s="177"/>
      <c r="H222" s="168"/>
      <c r="I222" s="177"/>
      <c r="J222" s="177"/>
      <c r="K222" s="177"/>
      <c r="L222" s="177"/>
      <c r="M222" s="177"/>
      <c r="N222" s="177"/>
      <c r="O222" s="167">
        <f>O210+O213+O216+O219</f>
        <v>0</v>
      </c>
      <c r="P222" s="177"/>
      <c r="Q222" s="177"/>
      <c r="R222" s="177"/>
      <c r="S222" s="156"/>
      <c r="T222" s="156"/>
      <c r="U222" s="156"/>
    </row>
    <row r="225" spans="1:24" x14ac:dyDescent="0.2">
      <c r="A225" s="1685" t="s">
        <v>5372</v>
      </c>
      <c r="B225" s="78" t="s">
        <v>5373</v>
      </c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8"/>
      <c r="T225" s="19"/>
      <c r="U225" s="19"/>
      <c r="V225" s="19"/>
      <c r="W225" s="19"/>
      <c r="X225" s="19"/>
    </row>
    <row r="226" spans="1:24" x14ac:dyDescent="0.2">
      <c r="A226" s="431" t="s">
        <v>508</v>
      </c>
      <c r="B226" s="344" t="s">
        <v>4884</v>
      </c>
      <c r="C226" s="19"/>
      <c r="D226" s="19"/>
      <c r="E226" s="19"/>
      <c r="F226" s="19"/>
      <c r="G226" s="19"/>
      <c r="H226" s="2888" t="s">
        <v>147</v>
      </c>
      <c r="I226" s="2958"/>
      <c r="J226" s="79" t="s">
        <v>148</v>
      </c>
      <c r="K226" s="80"/>
      <c r="L226" s="81"/>
      <c r="M226" s="19"/>
      <c r="N226" s="19"/>
      <c r="O226" s="19"/>
      <c r="P226" s="19"/>
      <c r="Q226" s="19"/>
      <c r="R226" s="19"/>
      <c r="S226" s="18"/>
      <c r="T226" s="19"/>
      <c r="U226" s="19"/>
      <c r="V226" s="19"/>
      <c r="W226" s="18"/>
      <c r="X226" s="18"/>
    </row>
    <row r="227" spans="1:24" ht="30" x14ac:dyDescent="0.2">
      <c r="A227" s="370" t="s">
        <v>571</v>
      </c>
      <c r="B227" s="83" t="s">
        <v>5374</v>
      </c>
      <c r="C227" s="2915" t="s">
        <v>149</v>
      </c>
      <c r="D227" s="2916"/>
      <c r="E227" s="2916"/>
      <c r="F227" s="2916"/>
      <c r="G227" s="2917"/>
      <c r="H227" s="2959"/>
      <c r="I227" s="2960"/>
      <c r="J227" s="432" t="s">
        <v>150</v>
      </c>
      <c r="K227" s="2916" t="s">
        <v>151</v>
      </c>
      <c r="L227" s="2917"/>
      <c r="M227" s="2915" t="s">
        <v>152</v>
      </c>
      <c r="N227" s="2917"/>
      <c r="O227" s="2915" t="s">
        <v>84</v>
      </c>
      <c r="P227" s="2916"/>
      <c r="Q227" s="2916"/>
      <c r="R227" s="2916"/>
      <c r="S227" s="1681"/>
      <c r="T227" s="1680" t="s">
        <v>85</v>
      </c>
      <c r="U227" s="1684"/>
      <c r="V227" s="1852"/>
      <c r="W227" s="1852"/>
    </row>
    <row r="228" spans="1:24" ht="45.75" thickBot="1" x14ac:dyDescent="0.25">
      <c r="A228" s="433" t="s">
        <v>512</v>
      </c>
      <c r="B228" s="434" t="s">
        <v>153</v>
      </c>
      <c r="C228" s="434" t="s">
        <v>154</v>
      </c>
      <c r="D228" s="434" t="s">
        <v>155</v>
      </c>
      <c r="E228" s="434" t="s">
        <v>156</v>
      </c>
      <c r="F228" s="1853" t="s">
        <v>157</v>
      </c>
      <c r="G228" s="435" t="s">
        <v>158</v>
      </c>
      <c r="H228" s="436" t="s">
        <v>92</v>
      </c>
      <c r="I228" s="437" t="s">
        <v>93</v>
      </c>
      <c r="J228" s="434" t="s">
        <v>159</v>
      </c>
      <c r="K228" s="434" t="s">
        <v>160</v>
      </c>
      <c r="L228" s="434" t="s">
        <v>161</v>
      </c>
      <c r="M228" s="434" t="s">
        <v>162</v>
      </c>
      <c r="N228" s="436" t="s">
        <v>163</v>
      </c>
      <c r="O228" s="436" t="s">
        <v>164</v>
      </c>
      <c r="P228" s="436" t="s">
        <v>104</v>
      </c>
      <c r="Q228" s="436" t="s">
        <v>165</v>
      </c>
      <c r="R228" s="438" t="s">
        <v>166</v>
      </c>
      <c r="S228" s="1703" t="s">
        <v>167</v>
      </c>
      <c r="T228" s="432" t="s">
        <v>168</v>
      </c>
      <c r="U228" s="432" t="s">
        <v>169</v>
      </c>
      <c r="V228" s="432" t="s">
        <v>112</v>
      </c>
      <c r="W228" s="432" t="s">
        <v>113</v>
      </c>
    </row>
    <row r="229" spans="1:24" ht="15.75" thickTop="1" x14ac:dyDescent="0.2">
      <c r="A229" s="2918" t="s">
        <v>114</v>
      </c>
      <c r="B229" s="355"/>
      <c r="C229" s="354"/>
      <c r="D229" s="354"/>
      <c r="E229" s="355"/>
      <c r="F229" s="355" t="s">
        <v>170</v>
      </c>
      <c r="G229" s="355"/>
      <c r="H229" s="355" t="s">
        <v>171</v>
      </c>
      <c r="I229" s="355" t="s">
        <v>116</v>
      </c>
      <c r="J229" s="355" t="s">
        <v>117</v>
      </c>
      <c r="K229" s="440" t="s">
        <v>172</v>
      </c>
      <c r="L229" s="440" t="s">
        <v>173</v>
      </c>
      <c r="M229" s="440" t="s">
        <v>117</v>
      </c>
      <c r="N229" s="440" t="s">
        <v>116</v>
      </c>
      <c r="O229" s="354"/>
      <c r="P229" s="440" t="s">
        <v>117</v>
      </c>
      <c r="Q229" s="440" t="s">
        <v>116</v>
      </c>
      <c r="R229" s="440" t="s">
        <v>117</v>
      </c>
      <c r="S229" s="440" t="s">
        <v>171</v>
      </c>
      <c r="T229" s="440" t="s">
        <v>174</v>
      </c>
      <c r="U229" s="440" t="s">
        <v>117</v>
      </c>
      <c r="V229" s="440"/>
      <c r="W229" s="440"/>
    </row>
    <row r="230" spans="1:24" x14ac:dyDescent="0.2">
      <c r="A230" s="2919"/>
      <c r="B230" s="353"/>
      <c r="C230" s="357"/>
      <c r="D230" s="357"/>
      <c r="E230" s="353"/>
      <c r="F230" s="355" t="s">
        <v>175</v>
      </c>
      <c r="G230" s="353"/>
      <c r="H230" s="355"/>
      <c r="I230" s="353"/>
      <c r="J230" s="353"/>
      <c r="K230" s="353"/>
      <c r="L230" s="353"/>
      <c r="M230" s="353"/>
      <c r="N230" s="353"/>
      <c r="O230" s="357"/>
      <c r="P230" s="353"/>
      <c r="Q230" s="353"/>
      <c r="R230" s="353"/>
      <c r="S230" s="355"/>
      <c r="T230" s="355"/>
      <c r="U230" s="355"/>
      <c r="V230" s="355"/>
      <c r="W230" s="355"/>
    </row>
    <row r="231" spans="1:24" ht="15.75" thickBot="1" x14ac:dyDescent="0.25">
      <c r="A231" s="441" t="s">
        <v>121</v>
      </c>
      <c r="B231" s="404"/>
      <c r="C231" s="442"/>
      <c r="D231" s="442"/>
      <c r="E231" s="404"/>
      <c r="F231" s="404"/>
      <c r="G231" s="404"/>
      <c r="H231" s="404"/>
      <c r="I231" s="404"/>
      <c r="J231" s="443"/>
      <c r="K231" s="443"/>
      <c r="L231" s="404"/>
      <c r="M231" s="404"/>
      <c r="N231" s="404"/>
      <c r="O231" s="442"/>
      <c r="P231" s="404"/>
      <c r="Q231" s="404"/>
      <c r="R231" s="404"/>
      <c r="S231" s="404"/>
      <c r="T231" s="404"/>
      <c r="U231" s="404"/>
      <c r="V231" s="404"/>
      <c r="W231" s="404"/>
    </row>
    <row r="232" spans="1:24" x14ac:dyDescent="0.2">
      <c r="A232" s="226"/>
      <c r="B232" s="226"/>
      <c r="C232" s="358"/>
      <c r="D232" s="358"/>
      <c r="E232" s="226"/>
      <c r="F232" s="226"/>
      <c r="G232" s="226"/>
      <c r="H232" s="226"/>
      <c r="I232" s="226"/>
      <c r="J232" s="79"/>
      <c r="K232" s="79"/>
      <c r="L232" s="226"/>
      <c r="M232" s="226"/>
      <c r="N232" s="226"/>
      <c r="O232" s="358"/>
      <c r="P232" s="226"/>
      <c r="Q232" s="226"/>
      <c r="R232" s="226"/>
      <c r="S232" s="226"/>
      <c r="T232" s="226"/>
      <c r="U232" s="226"/>
      <c r="V232" s="226"/>
      <c r="W232" s="226"/>
    </row>
    <row r="233" spans="1:24" x14ac:dyDescent="0.2">
      <c r="A233" s="2813" t="s">
        <v>5375</v>
      </c>
      <c r="B233" s="353" t="s">
        <v>5376</v>
      </c>
      <c r="C233" s="353" t="s">
        <v>5377</v>
      </c>
      <c r="D233" s="167">
        <v>7500000</v>
      </c>
      <c r="E233" s="1710" t="s">
        <v>5378</v>
      </c>
      <c r="F233" s="1710" t="s">
        <v>179</v>
      </c>
      <c r="G233" s="353"/>
      <c r="H233" s="160" t="s">
        <v>179</v>
      </c>
      <c r="I233" s="160" t="s">
        <v>179</v>
      </c>
      <c r="J233" s="160" t="s">
        <v>179</v>
      </c>
      <c r="K233" s="160" t="s">
        <v>179</v>
      </c>
      <c r="L233" s="160" t="s">
        <v>179</v>
      </c>
      <c r="M233" s="160" t="s">
        <v>179</v>
      </c>
      <c r="N233" s="160" t="s">
        <v>179</v>
      </c>
      <c r="O233" s="167">
        <v>7500000</v>
      </c>
      <c r="P233" s="160" t="s">
        <v>179</v>
      </c>
      <c r="Q233" s="160" t="s">
        <v>179</v>
      </c>
      <c r="R233" s="160" t="s">
        <v>179</v>
      </c>
      <c r="S233" s="381" t="s">
        <v>5379</v>
      </c>
      <c r="T233" s="160" t="s">
        <v>5380</v>
      </c>
      <c r="U233" s="160" t="s">
        <v>5381</v>
      </c>
      <c r="V233" s="353"/>
      <c r="W233" s="355"/>
    </row>
    <row r="234" spans="1:24" x14ac:dyDescent="0.2">
      <c r="A234" s="2814"/>
      <c r="B234" s="353"/>
      <c r="C234" s="357"/>
      <c r="D234" s="357"/>
      <c r="E234" s="353"/>
      <c r="F234" s="355"/>
      <c r="G234" s="353"/>
      <c r="H234" s="355"/>
      <c r="I234" s="353"/>
      <c r="J234" s="353"/>
      <c r="K234" s="353"/>
      <c r="L234" s="353"/>
      <c r="M234" s="353"/>
      <c r="N234" s="353"/>
      <c r="O234" s="357"/>
      <c r="P234" s="353"/>
      <c r="Q234" s="353"/>
      <c r="R234" s="353"/>
      <c r="S234" s="353"/>
      <c r="T234" s="353"/>
      <c r="U234" s="353"/>
      <c r="V234" s="353"/>
      <c r="W234" s="353"/>
    </row>
    <row r="235" spans="1:24" x14ac:dyDescent="0.2">
      <c r="A235" s="226"/>
      <c r="B235" s="226"/>
      <c r="C235" s="358"/>
      <c r="D235" s="358"/>
      <c r="E235" s="226"/>
      <c r="F235" s="226"/>
      <c r="G235" s="226"/>
      <c r="H235" s="226"/>
      <c r="I235" s="226"/>
      <c r="J235" s="79"/>
      <c r="K235" s="79"/>
      <c r="L235" s="226"/>
      <c r="M235" s="226"/>
      <c r="N235" s="226"/>
      <c r="O235" s="358"/>
      <c r="P235" s="226"/>
      <c r="Q235" s="226"/>
      <c r="R235" s="226"/>
      <c r="S235" s="226"/>
      <c r="T235" s="226"/>
      <c r="U235" s="226"/>
      <c r="V235" s="226"/>
      <c r="W235" s="226"/>
    </row>
    <row r="236" spans="1:24" x14ac:dyDescent="0.2">
      <c r="A236" s="2813" t="s">
        <v>5382</v>
      </c>
      <c r="B236" s="353" t="s">
        <v>5376</v>
      </c>
      <c r="C236" s="353" t="s">
        <v>5383</v>
      </c>
      <c r="D236" s="167">
        <v>17250000</v>
      </c>
      <c r="E236" s="1710" t="s">
        <v>5378</v>
      </c>
      <c r="F236" s="1710" t="s">
        <v>179</v>
      </c>
      <c r="G236" s="353"/>
      <c r="H236" s="160" t="s">
        <v>179</v>
      </c>
      <c r="I236" s="160" t="s">
        <v>179</v>
      </c>
      <c r="J236" s="160" t="s">
        <v>179</v>
      </c>
      <c r="K236" s="160" t="s">
        <v>179</v>
      </c>
      <c r="L236" s="160" t="s">
        <v>179</v>
      </c>
      <c r="M236" s="160" t="s">
        <v>179</v>
      </c>
      <c r="N236" s="160" t="s">
        <v>179</v>
      </c>
      <c r="O236" s="167">
        <v>17250000</v>
      </c>
      <c r="P236" s="160" t="s">
        <v>179</v>
      </c>
      <c r="Q236" s="160" t="s">
        <v>179</v>
      </c>
      <c r="R236" s="160" t="s">
        <v>179</v>
      </c>
      <c r="S236" s="381" t="s">
        <v>5379</v>
      </c>
      <c r="T236" s="160" t="s">
        <v>5380</v>
      </c>
      <c r="U236" s="160" t="s">
        <v>5381</v>
      </c>
      <c r="V236" s="353"/>
      <c r="W236" s="355"/>
    </row>
    <row r="237" spans="1:24" x14ac:dyDescent="0.2">
      <c r="A237" s="2814"/>
      <c r="B237" s="353"/>
      <c r="C237" s="357"/>
      <c r="D237" s="357"/>
      <c r="E237" s="353"/>
      <c r="F237" s="355"/>
      <c r="G237" s="353"/>
      <c r="H237" s="355"/>
      <c r="I237" s="353"/>
      <c r="J237" s="353"/>
      <c r="K237" s="353"/>
      <c r="L237" s="353"/>
      <c r="M237" s="353"/>
      <c r="N237" s="353"/>
      <c r="O237" s="357"/>
      <c r="P237" s="353"/>
      <c r="Q237" s="353"/>
      <c r="R237" s="353"/>
      <c r="S237" s="353"/>
      <c r="T237" s="353"/>
      <c r="U237" s="353"/>
      <c r="V237" s="353"/>
      <c r="W237" s="353"/>
    </row>
    <row r="238" spans="1:24" x14ac:dyDescent="0.2">
      <c r="A238" s="226"/>
      <c r="B238" s="226"/>
      <c r="C238" s="358"/>
      <c r="D238" s="358"/>
      <c r="E238" s="226"/>
      <c r="F238" s="226"/>
      <c r="G238" s="226"/>
      <c r="H238" s="226"/>
      <c r="I238" s="226"/>
      <c r="J238" s="79"/>
      <c r="K238" s="79"/>
      <c r="L238" s="226"/>
      <c r="M238" s="226"/>
      <c r="N238" s="226"/>
      <c r="O238" s="358"/>
      <c r="P238" s="226"/>
      <c r="Q238" s="226"/>
      <c r="R238" s="226"/>
      <c r="S238" s="226"/>
      <c r="T238" s="226"/>
      <c r="U238" s="226"/>
      <c r="V238" s="226"/>
      <c r="W238" s="226"/>
    </row>
    <row r="239" spans="1:24" x14ac:dyDescent="0.2">
      <c r="A239" s="2813" t="s">
        <v>5384</v>
      </c>
      <c r="B239" s="353" t="s">
        <v>5385</v>
      </c>
      <c r="C239" s="353" t="s">
        <v>5386</v>
      </c>
      <c r="D239" s="167">
        <v>19425435.75</v>
      </c>
      <c r="E239" s="1710" t="s">
        <v>5378</v>
      </c>
      <c r="F239" s="1710" t="s">
        <v>179</v>
      </c>
      <c r="G239" s="353"/>
      <c r="H239" s="160" t="s">
        <v>179</v>
      </c>
      <c r="I239" s="160" t="s">
        <v>179</v>
      </c>
      <c r="J239" s="160" t="s">
        <v>179</v>
      </c>
      <c r="K239" s="160" t="s">
        <v>179</v>
      </c>
      <c r="L239" s="160" t="s">
        <v>179</v>
      </c>
      <c r="M239" s="160" t="s">
        <v>179</v>
      </c>
      <c r="N239" s="160" t="s">
        <v>179</v>
      </c>
      <c r="O239" s="167">
        <v>19425435.75</v>
      </c>
      <c r="P239" s="160" t="s">
        <v>179</v>
      </c>
      <c r="Q239" s="160" t="s">
        <v>179</v>
      </c>
      <c r="R239" s="160" t="s">
        <v>179</v>
      </c>
      <c r="S239" s="381" t="s">
        <v>5379</v>
      </c>
      <c r="T239" s="160" t="s">
        <v>5380</v>
      </c>
      <c r="U239" s="160" t="s">
        <v>5381</v>
      </c>
      <c r="V239" s="353"/>
      <c r="W239" s="353"/>
    </row>
    <row r="240" spans="1:24" x14ac:dyDescent="0.2">
      <c r="A240" s="2814"/>
      <c r="B240" s="353"/>
      <c r="C240" s="357"/>
      <c r="D240" s="357"/>
      <c r="E240" s="353"/>
      <c r="F240" s="355"/>
      <c r="G240" s="353"/>
      <c r="H240" s="355"/>
      <c r="I240" s="353"/>
      <c r="J240" s="353"/>
      <c r="K240" s="353"/>
      <c r="L240" s="353"/>
      <c r="M240" s="353"/>
      <c r="N240" s="353"/>
      <c r="O240" s="357"/>
      <c r="P240" s="353"/>
      <c r="Q240" s="353"/>
      <c r="R240" s="353"/>
      <c r="S240" s="353"/>
      <c r="T240" s="353"/>
      <c r="U240" s="353"/>
      <c r="V240" s="353"/>
      <c r="W240" s="353"/>
    </row>
    <row r="241" spans="1:23" x14ac:dyDescent="0.2">
      <c r="A241" s="226"/>
      <c r="B241" s="226"/>
      <c r="C241" s="358"/>
      <c r="D241" s="358"/>
      <c r="E241" s="226"/>
      <c r="F241" s="226"/>
      <c r="G241" s="226"/>
      <c r="H241" s="226"/>
      <c r="I241" s="226"/>
      <c r="J241" s="79"/>
      <c r="K241" s="79"/>
      <c r="L241" s="226"/>
      <c r="M241" s="226"/>
      <c r="N241" s="226"/>
      <c r="O241" s="358"/>
      <c r="P241" s="1712"/>
      <c r="Q241" s="1712"/>
      <c r="R241" s="226"/>
      <c r="S241" s="226"/>
      <c r="T241" s="226"/>
      <c r="U241" s="226"/>
      <c r="V241" s="226"/>
      <c r="W241" s="226"/>
    </row>
    <row r="242" spans="1:23" x14ac:dyDescent="0.2">
      <c r="A242" s="2813" t="s">
        <v>5387</v>
      </c>
      <c r="B242" s="353" t="s">
        <v>5388</v>
      </c>
      <c r="C242" s="357" t="s">
        <v>5389</v>
      </c>
      <c r="D242" s="167">
        <v>63750000</v>
      </c>
      <c r="E242" s="1710" t="s">
        <v>5378</v>
      </c>
      <c r="F242" s="1710" t="s">
        <v>179</v>
      </c>
      <c r="G242" s="353"/>
      <c r="H242" s="160" t="s">
        <v>179</v>
      </c>
      <c r="I242" s="160" t="s">
        <v>179</v>
      </c>
      <c r="J242" s="160" t="s">
        <v>179</v>
      </c>
      <c r="K242" s="160" t="s">
        <v>179</v>
      </c>
      <c r="L242" s="160" t="s">
        <v>179</v>
      </c>
      <c r="M242" s="160" t="s">
        <v>179</v>
      </c>
      <c r="N242" s="160" t="s">
        <v>179</v>
      </c>
      <c r="O242" s="167">
        <v>63750000</v>
      </c>
      <c r="P242" s="160" t="s">
        <v>179</v>
      </c>
      <c r="Q242" s="160" t="s">
        <v>179</v>
      </c>
      <c r="R242" s="160" t="s">
        <v>179</v>
      </c>
      <c r="S242" s="381" t="s">
        <v>5379</v>
      </c>
      <c r="T242" s="160" t="s">
        <v>5380</v>
      </c>
      <c r="U242" s="160" t="s">
        <v>5381</v>
      </c>
      <c r="V242" s="355"/>
      <c r="W242" s="355"/>
    </row>
    <row r="243" spans="1:23" x14ac:dyDescent="0.2">
      <c r="A243" s="2814"/>
      <c r="B243" s="353"/>
      <c r="C243" s="357"/>
      <c r="D243" s="357"/>
      <c r="E243" s="353"/>
      <c r="F243" s="355"/>
      <c r="G243" s="353"/>
      <c r="H243" s="355"/>
      <c r="I243" s="353"/>
      <c r="J243" s="353"/>
      <c r="K243" s="353"/>
      <c r="L243" s="353"/>
      <c r="M243" s="353"/>
      <c r="N243" s="353"/>
      <c r="O243" s="357"/>
      <c r="P243" s="353"/>
      <c r="Q243" s="353"/>
      <c r="R243" s="353"/>
      <c r="S243" s="353"/>
      <c r="T243" s="353"/>
      <c r="U243" s="353"/>
      <c r="V243" s="353"/>
      <c r="W243" s="353"/>
    </row>
    <row r="244" spans="1:23" x14ac:dyDescent="0.2">
      <c r="A244" s="226"/>
      <c r="B244" s="226"/>
      <c r="C244" s="358"/>
      <c r="D244" s="358"/>
      <c r="E244" s="226"/>
      <c r="F244" s="226"/>
      <c r="G244" s="226"/>
      <c r="H244" s="226"/>
      <c r="I244" s="226"/>
      <c r="J244" s="79"/>
      <c r="K244" s="79"/>
      <c r="L244" s="226"/>
      <c r="M244" s="226"/>
      <c r="N244" s="226"/>
      <c r="O244" s="358"/>
      <c r="P244" s="226"/>
      <c r="Q244" s="226"/>
      <c r="R244" s="226"/>
      <c r="S244" s="226"/>
      <c r="T244" s="226"/>
      <c r="U244" s="226"/>
      <c r="V244" s="226"/>
      <c r="W244" s="226"/>
    </row>
    <row r="245" spans="1:23" x14ac:dyDescent="0.2">
      <c r="A245" s="2813" t="s">
        <v>5390</v>
      </c>
      <c r="B245" s="353" t="s">
        <v>5388</v>
      </c>
      <c r="C245" s="357" t="s">
        <v>5391</v>
      </c>
      <c r="D245" s="167">
        <v>56250000</v>
      </c>
      <c r="E245" s="1710" t="s">
        <v>5378</v>
      </c>
      <c r="F245" s="1710" t="s">
        <v>179</v>
      </c>
      <c r="G245" s="353"/>
      <c r="H245" s="160" t="s">
        <v>179</v>
      </c>
      <c r="I245" s="160" t="s">
        <v>179</v>
      </c>
      <c r="J245" s="160" t="s">
        <v>179</v>
      </c>
      <c r="K245" s="160" t="s">
        <v>179</v>
      </c>
      <c r="L245" s="160" t="s">
        <v>179</v>
      </c>
      <c r="M245" s="160" t="s">
        <v>179</v>
      </c>
      <c r="N245" s="160" t="s">
        <v>179</v>
      </c>
      <c r="O245" s="167">
        <v>56250000</v>
      </c>
      <c r="P245" s="160" t="s">
        <v>179</v>
      </c>
      <c r="Q245" s="160" t="s">
        <v>179</v>
      </c>
      <c r="R245" s="160" t="s">
        <v>179</v>
      </c>
      <c r="S245" s="381" t="s">
        <v>5379</v>
      </c>
      <c r="T245" s="160" t="s">
        <v>5380</v>
      </c>
      <c r="U245" s="160" t="s">
        <v>5381</v>
      </c>
      <c r="V245" s="355"/>
      <c r="W245" s="355"/>
    </row>
    <row r="246" spans="1:23" x14ac:dyDescent="0.2">
      <c r="A246" s="2814"/>
      <c r="B246" s="353"/>
      <c r="C246" s="357"/>
      <c r="D246" s="357"/>
      <c r="E246" s="353"/>
      <c r="F246" s="355"/>
      <c r="G246" s="353"/>
      <c r="H246" s="355"/>
      <c r="I246" s="353"/>
      <c r="J246" s="353"/>
      <c r="K246" s="353"/>
      <c r="L246" s="353"/>
      <c r="M246" s="353"/>
      <c r="N246" s="353"/>
      <c r="O246" s="357"/>
      <c r="P246" s="353"/>
      <c r="Q246" s="353"/>
      <c r="R246" s="353"/>
      <c r="S246" s="353"/>
      <c r="T246" s="353"/>
      <c r="U246" s="353"/>
      <c r="V246" s="353"/>
      <c r="W246" s="353"/>
    </row>
    <row r="247" spans="1:23" x14ac:dyDescent="0.2">
      <c r="A247" s="226"/>
      <c r="B247" s="226"/>
      <c r="C247" s="358"/>
      <c r="D247" s="358"/>
      <c r="E247" s="226"/>
      <c r="F247" s="226"/>
      <c r="G247" s="226"/>
      <c r="H247" s="226"/>
      <c r="I247" s="226"/>
      <c r="J247" s="79"/>
      <c r="K247" s="79"/>
      <c r="L247" s="226"/>
      <c r="M247" s="226"/>
      <c r="N247" s="226"/>
      <c r="O247" s="358"/>
      <c r="P247" s="226"/>
      <c r="Q247" s="226"/>
      <c r="R247" s="226"/>
      <c r="S247" s="226"/>
      <c r="T247" s="226"/>
      <c r="U247" s="226"/>
      <c r="V247" s="226"/>
      <c r="W247" s="226"/>
    </row>
    <row r="248" spans="1:23" x14ac:dyDescent="0.2">
      <c r="A248" s="2813" t="s">
        <v>5392</v>
      </c>
      <c r="B248" s="353" t="s">
        <v>5388</v>
      </c>
      <c r="C248" s="357" t="s">
        <v>5393</v>
      </c>
      <c r="D248" s="167">
        <v>18750000</v>
      </c>
      <c r="E248" s="1710" t="s">
        <v>5378</v>
      </c>
      <c r="F248" s="1710" t="s">
        <v>179</v>
      </c>
      <c r="G248" s="353"/>
      <c r="H248" s="160" t="s">
        <v>179</v>
      </c>
      <c r="I248" s="160" t="s">
        <v>179</v>
      </c>
      <c r="J248" s="160" t="s">
        <v>179</v>
      </c>
      <c r="K248" s="160" t="s">
        <v>179</v>
      </c>
      <c r="L248" s="160" t="s">
        <v>179</v>
      </c>
      <c r="M248" s="160" t="s">
        <v>179</v>
      </c>
      <c r="N248" s="160" t="s">
        <v>179</v>
      </c>
      <c r="O248" s="167">
        <v>18750000</v>
      </c>
      <c r="P248" s="160" t="s">
        <v>179</v>
      </c>
      <c r="Q248" s="160" t="s">
        <v>179</v>
      </c>
      <c r="R248" s="160" t="s">
        <v>179</v>
      </c>
      <c r="S248" s="381" t="s">
        <v>5379</v>
      </c>
      <c r="T248" s="160" t="s">
        <v>5380</v>
      </c>
      <c r="U248" s="160" t="s">
        <v>5381</v>
      </c>
      <c r="V248" s="353"/>
      <c r="W248" s="353"/>
    </row>
    <row r="249" spans="1:23" x14ac:dyDescent="0.2">
      <c r="A249" s="2814"/>
      <c r="B249" s="353"/>
      <c r="C249" s="357"/>
      <c r="D249" s="357"/>
      <c r="E249" s="353"/>
      <c r="F249" s="355"/>
      <c r="G249" s="353"/>
      <c r="H249" s="355"/>
      <c r="I249" s="353"/>
      <c r="J249" s="353"/>
      <c r="K249" s="353"/>
      <c r="L249" s="353"/>
      <c r="M249" s="353"/>
      <c r="N249" s="353"/>
      <c r="O249" s="357"/>
      <c r="P249" s="353"/>
      <c r="Q249" s="353"/>
      <c r="R249" s="353"/>
      <c r="S249" s="353"/>
      <c r="T249" s="353"/>
      <c r="U249" s="353"/>
      <c r="V249" s="353"/>
      <c r="W249" s="353"/>
    </row>
    <row r="250" spans="1:23" x14ac:dyDescent="0.2">
      <c r="A250" s="226"/>
      <c r="B250" s="226"/>
      <c r="C250" s="358"/>
      <c r="D250" s="358"/>
      <c r="E250" s="226"/>
      <c r="F250" s="226"/>
      <c r="G250" s="226"/>
      <c r="H250" s="226"/>
      <c r="I250" s="226"/>
      <c r="J250" s="79"/>
      <c r="K250" s="79"/>
      <c r="L250" s="226"/>
      <c r="M250" s="226"/>
      <c r="N250" s="226"/>
      <c r="O250" s="358"/>
      <c r="P250" s="226"/>
      <c r="Q250" s="226"/>
      <c r="R250" s="226"/>
      <c r="S250" s="226"/>
      <c r="T250" s="226"/>
      <c r="U250" s="226"/>
      <c r="V250" s="226"/>
      <c r="W250" s="226"/>
    </row>
    <row r="251" spans="1:23" x14ac:dyDescent="0.2">
      <c r="A251" s="2910" t="s">
        <v>5394</v>
      </c>
      <c r="B251" s="353" t="s">
        <v>5395</v>
      </c>
      <c r="C251" s="353" t="s">
        <v>5396</v>
      </c>
      <c r="D251" s="167">
        <v>7000000</v>
      </c>
      <c r="E251" s="1710" t="s">
        <v>5378</v>
      </c>
      <c r="F251" s="1710" t="s">
        <v>179</v>
      </c>
      <c r="G251" s="355"/>
      <c r="H251" s="160" t="s">
        <v>179</v>
      </c>
      <c r="I251" s="160" t="s">
        <v>179</v>
      </c>
      <c r="J251" s="160" t="s">
        <v>179</v>
      </c>
      <c r="K251" s="160" t="s">
        <v>179</v>
      </c>
      <c r="L251" s="160" t="s">
        <v>179</v>
      </c>
      <c r="M251" s="160" t="s">
        <v>179</v>
      </c>
      <c r="N251" s="160" t="s">
        <v>179</v>
      </c>
      <c r="O251" s="167">
        <v>7000000</v>
      </c>
      <c r="P251" s="160" t="s">
        <v>179</v>
      </c>
      <c r="Q251" s="160" t="s">
        <v>179</v>
      </c>
      <c r="R251" s="160" t="s">
        <v>179</v>
      </c>
      <c r="S251" s="381" t="s">
        <v>5379</v>
      </c>
      <c r="T251" s="160" t="s">
        <v>5380</v>
      </c>
      <c r="U251" s="160" t="s">
        <v>5381</v>
      </c>
      <c r="V251" s="355"/>
      <c r="W251" s="355"/>
    </row>
    <row r="252" spans="1:23" x14ac:dyDescent="0.2">
      <c r="A252" s="2814"/>
      <c r="B252" s="353"/>
      <c r="C252" s="357"/>
      <c r="D252" s="357"/>
      <c r="E252" s="353"/>
      <c r="F252" s="355"/>
      <c r="G252" s="353"/>
      <c r="H252" s="355"/>
      <c r="I252" s="353"/>
      <c r="J252" s="353"/>
      <c r="K252" s="353"/>
      <c r="L252" s="353"/>
      <c r="M252" s="353"/>
      <c r="N252" s="353"/>
      <c r="O252" s="357"/>
      <c r="P252" s="353"/>
      <c r="Q252" s="353"/>
      <c r="R252" s="353"/>
      <c r="S252" s="353"/>
      <c r="T252" s="353"/>
      <c r="U252" s="353"/>
      <c r="V252" s="353"/>
      <c r="W252" s="353"/>
    </row>
    <row r="253" spans="1:23" ht="15.75" thickBot="1" x14ac:dyDescent="0.25">
      <c r="A253" s="226"/>
      <c r="B253" s="226"/>
      <c r="C253" s="358"/>
      <c r="D253" s="358"/>
      <c r="E253" s="226"/>
      <c r="F253" s="226"/>
      <c r="G253" s="226"/>
      <c r="H253" s="226"/>
      <c r="I253" s="226"/>
      <c r="J253" s="79"/>
      <c r="K253" s="79"/>
      <c r="L253" s="226"/>
      <c r="M253" s="226"/>
      <c r="N253" s="226"/>
      <c r="O253" s="358"/>
      <c r="P253" s="226"/>
      <c r="Q253" s="226"/>
      <c r="R253" s="226"/>
      <c r="S253" s="226"/>
      <c r="T253" s="226"/>
      <c r="U253" s="226"/>
      <c r="V253" s="226"/>
      <c r="W253" s="226"/>
    </row>
    <row r="254" spans="1:23" ht="15.75" thickTop="1" x14ac:dyDescent="0.2">
      <c r="A254" s="364" t="s">
        <v>144</v>
      </c>
      <c r="B254" s="365"/>
      <c r="C254" s="366"/>
      <c r="D254" s="1984">
        <f>D233+D236+D239+D242+D245+D248+D251</f>
        <v>189925435.75</v>
      </c>
      <c r="E254" s="367"/>
      <c r="F254" s="2161"/>
      <c r="G254" s="365"/>
      <c r="H254" s="368"/>
      <c r="I254" s="365"/>
      <c r="J254" s="365"/>
      <c r="K254" s="365"/>
      <c r="L254" s="365"/>
      <c r="M254" s="365"/>
      <c r="N254" s="365"/>
      <c r="O254" s="1984">
        <f>O233+O236+O239+O242+O245+O248+O251</f>
        <v>189925435.75</v>
      </c>
      <c r="P254" s="365"/>
      <c r="Q254" s="365"/>
      <c r="R254" s="365"/>
      <c r="S254" s="377"/>
      <c r="T254" s="377"/>
      <c r="U254" s="377"/>
      <c r="V254" s="377"/>
      <c r="W254" s="377"/>
    </row>
    <row r="255" spans="1:23" x14ac:dyDescent="0.2">
      <c r="A255" s="226"/>
      <c r="B255" s="226"/>
      <c r="C255" s="357"/>
      <c r="D255" s="1984">
        <f>D234+D237+D240+D243+D246+D249+D252</f>
        <v>0</v>
      </c>
      <c r="E255" s="226"/>
      <c r="F255" s="2162"/>
      <c r="G255" s="226"/>
      <c r="H255" s="1696"/>
      <c r="I255" s="226"/>
      <c r="J255" s="226"/>
      <c r="K255" s="226"/>
      <c r="L255" s="226"/>
      <c r="M255" s="226"/>
      <c r="N255" s="226"/>
      <c r="O255" s="1984">
        <f>O234+O237+O240+O243+O246+O249+O252</f>
        <v>0</v>
      </c>
      <c r="P255" s="226"/>
      <c r="Q255" s="226"/>
      <c r="R255" s="226"/>
      <c r="S255" s="226"/>
      <c r="T255" s="226"/>
      <c r="U255" s="226"/>
      <c r="V255" s="226"/>
      <c r="W255" s="226"/>
    </row>
    <row r="258" spans="1:23" x14ac:dyDescent="0.2">
      <c r="A258" s="1679" t="s">
        <v>586</v>
      </c>
      <c r="B258" s="149" t="s">
        <v>5397</v>
      </c>
      <c r="C258" s="62"/>
      <c r="D258" s="62"/>
      <c r="E258" s="62"/>
      <c r="F258" s="1743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</row>
    <row r="259" spans="1:23" x14ac:dyDescent="0.2">
      <c r="A259" s="1675" t="s">
        <v>4908</v>
      </c>
      <c r="B259" s="63" t="s">
        <v>4884</v>
      </c>
      <c r="C259" s="62"/>
      <c r="D259" s="62"/>
      <c r="E259" s="62"/>
      <c r="F259" s="1743"/>
      <c r="G259" s="62"/>
      <c r="H259" s="2845" t="s">
        <v>147</v>
      </c>
      <c r="I259" s="2846"/>
      <c r="J259" s="76" t="s">
        <v>509</v>
      </c>
      <c r="K259" s="70"/>
      <c r="L259" s="71"/>
      <c r="M259" s="62"/>
      <c r="N259" s="62"/>
      <c r="O259" s="62"/>
      <c r="P259" s="62"/>
      <c r="Q259" s="62"/>
      <c r="R259" s="62"/>
      <c r="S259" s="62"/>
      <c r="T259" s="62"/>
      <c r="U259" s="62"/>
    </row>
    <row r="260" spans="1:23" ht="30" x14ac:dyDescent="0.2">
      <c r="A260" s="95" t="s">
        <v>571</v>
      </c>
      <c r="B260" s="65" t="s">
        <v>5398</v>
      </c>
      <c r="C260" s="2909" t="s">
        <v>149</v>
      </c>
      <c r="D260" s="2902"/>
      <c r="E260" s="2902"/>
      <c r="F260" s="2902"/>
      <c r="G260" s="2903"/>
      <c r="H260" s="2847"/>
      <c r="I260" s="2848"/>
      <c r="J260" s="1692" t="s">
        <v>150</v>
      </c>
      <c r="K260" s="2902" t="s">
        <v>151</v>
      </c>
      <c r="L260" s="2903"/>
      <c r="M260" s="2909" t="s">
        <v>152</v>
      </c>
      <c r="N260" s="2903"/>
      <c r="O260" s="2909" t="s">
        <v>84</v>
      </c>
      <c r="P260" s="2902"/>
      <c r="Q260" s="2902"/>
      <c r="R260" s="2902"/>
      <c r="S260" s="1672"/>
      <c r="T260" s="1671" t="s">
        <v>85</v>
      </c>
      <c r="U260" s="1673"/>
    </row>
    <row r="261" spans="1:23" ht="45.75" thickBot="1" x14ac:dyDescent="0.25">
      <c r="A261" s="470" t="s">
        <v>512</v>
      </c>
      <c r="B261" s="453" t="s">
        <v>153</v>
      </c>
      <c r="C261" s="453" t="s">
        <v>154</v>
      </c>
      <c r="D261" s="453" t="s">
        <v>155</v>
      </c>
      <c r="E261" s="453" t="s">
        <v>156</v>
      </c>
      <c r="F261" s="453" t="s">
        <v>220</v>
      </c>
      <c r="G261" s="451" t="s">
        <v>483</v>
      </c>
      <c r="H261" s="437" t="s">
        <v>92</v>
      </c>
      <c r="I261" s="437" t="s">
        <v>685</v>
      </c>
      <c r="J261" s="453" t="s">
        <v>159</v>
      </c>
      <c r="K261" s="453" t="s">
        <v>160</v>
      </c>
      <c r="L261" s="453" t="s">
        <v>161</v>
      </c>
      <c r="M261" s="453" t="s">
        <v>162</v>
      </c>
      <c r="N261" s="437" t="s">
        <v>685</v>
      </c>
      <c r="O261" s="437" t="s">
        <v>4325</v>
      </c>
      <c r="P261" s="437" t="s">
        <v>104</v>
      </c>
      <c r="Q261" s="437" t="s">
        <v>165</v>
      </c>
      <c r="R261" s="457" t="s">
        <v>166</v>
      </c>
      <c r="S261" s="1683" t="s">
        <v>167</v>
      </c>
      <c r="T261" s="1692" t="s">
        <v>168</v>
      </c>
      <c r="U261" s="1692" t="s">
        <v>169</v>
      </c>
    </row>
    <row r="262" spans="1:23" ht="15.75" thickTop="1" x14ac:dyDescent="0.2">
      <c r="A262" s="2825" t="s">
        <v>114</v>
      </c>
      <c r="B262" s="160"/>
      <c r="C262" s="380"/>
      <c r="D262" s="380"/>
      <c r="E262" s="160"/>
      <c r="F262" s="160" t="s">
        <v>170</v>
      </c>
      <c r="G262" s="160"/>
      <c r="H262" s="160" t="s">
        <v>171</v>
      </c>
      <c r="I262" s="160" t="s">
        <v>116</v>
      </c>
      <c r="J262" s="160" t="s">
        <v>117</v>
      </c>
      <c r="K262" s="231" t="s">
        <v>1705</v>
      </c>
      <c r="L262" s="231" t="s">
        <v>173</v>
      </c>
      <c r="M262" s="231" t="s">
        <v>171</v>
      </c>
      <c r="N262" s="231" t="s">
        <v>116</v>
      </c>
      <c r="O262" s="380"/>
      <c r="P262" s="231" t="s">
        <v>117</v>
      </c>
      <c r="Q262" s="231" t="s">
        <v>116</v>
      </c>
      <c r="R262" s="231" t="s">
        <v>693</v>
      </c>
      <c r="S262" s="160"/>
      <c r="T262" s="160"/>
      <c r="U262" s="160"/>
    </row>
    <row r="263" spans="1:23" x14ac:dyDescent="0.2">
      <c r="A263" s="2842"/>
      <c r="B263" s="166"/>
      <c r="C263" s="167"/>
      <c r="D263" s="167"/>
      <c r="E263" s="166"/>
      <c r="F263" s="160" t="s">
        <v>175</v>
      </c>
      <c r="G263" s="166"/>
      <c r="H263" s="160"/>
      <c r="I263" s="166"/>
      <c r="J263" s="166"/>
      <c r="K263" s="166"/>
      <c r="L263" s="166"/>
      <c r="M263" s="166"/>
      <c r="N263" s="166"/>
      <c r="O263" s="167"/>
      <c r="P263" s="166"/>
      <c r="Q263" s="166"/>
      <c r="R263" s="166"/>
      <c r="S263" s="160"/>
      <c r="T263" s="160"/>
      <c r="U263" s="160"/>
    </row>
    <row r="264" spans="1:23" ht="15.75" thickBot="1" x14ac:dyDescent="0.25">
      <c r="A264" s="500" t="s">
        <v>121</v>
      </c>
      <c r="B264" s="460"/>
      <c r="C264" s="402"/>
      <c r="D264" s="402"/>
      <c r="E264" s="460"/>
      <c r="F264" s="460"/>
      <c r="G264" s="460"/>
      <c r="H264" s="460"/>
      <c r="I264" s="460"/>
      <c r="J264" s="461"/>
      <c r="K264" s="461"/>
      <c r="L264" s="460"/>
      <c r="M264" s="460"/>
      <c r="N264" s="460"/>
      <c r="O264" s="402"/>
      <c r="P264" s="460"/>
      <c r="Q264" s="460"/>
      <c r="R264" s="460"/>
      <c r="S264" s="460"/>
      <c r="T264" s="460"/>
      <c r="U264" s="460"/>
    </row>
    <row r="265" spans="1:23" x14ac:dyDescent="0.2">
      <c r="A265" s="2829" t="s">
        <v>5399</v>
      </c>
      <c r="B265" s="160"/>
      <c r="C265" s="380"/>
      <c r="D265" s="380"/>
      <c r="E265" s="160"/>
      <c r="F265" s="160"/>
      <c r="G265" s="160"/>
      <c r="H265" s="160" t="s">
        <v>3136</v>
      </c>
      <c r="I265" s="160" t="s">
        <v>3136</v>
      </c>
      <c r="J265" s="160" t="s">
        <v>5400</v>
      </c>
      <c r="K265" s="160" t="s">
        <v>5401</v>
      </c>
      <c r="L265" s="160" t="s">
        <v>5402</v>
      </c>
      <c r="M265" s="160" t="s">
        <v>3803</v>
      </c>
      <c r="N265" s="160" t="s">
        <v>186</v>
      </c>
      <c r="O265" s="357">
        <v>45000000</v>
      </c>
      <c r="P265" s="160" t="s">
        <v>179</v>
      </c>
      <c r="Q265" s="160" t="s">
        <v>5403</v>
      </c>
      <c r="R265" s="160" t="s">
        <v>5404</v>
      </c>
      <c r="S265" s="160" t="s">
        <v>5405</v>
      </c>
      <c r="T265" s="160" t="s">
        <v>4205</v>
      </c>
      <c r="U265" s="160" t="s">
        <v>5406</v>
      </c>
    </row>
    <row r="266" spans="1:23" ht="45" x14ac:dyDescent="0.2">
      <c r="A266" s="2947"/>
      <c r="B266" s="353" t="s">
        <v>2840</v>
      </c>
      <c r="C266" s="357">
        <v>1</v>
      </c>
      <c r="D266" s="357">
        <v>45000000</v>
      </c>
      <c r="E266" s="1695" t="s">
        <v>1489</v>
      </c>
      <c r="F266" s="355" t="s">
        <v>5407</v>
      </c>
      <c r="G266" s="353" t="s">
        <v>2042</v>
      </c>
      <c r="H266" s="355" t="s">
        <v>3136</v>
      </c>
      <c r="I266" s="355" t="s">
        <v>3136</v>
      </c>
      <c r="J266" s="355" t="s">
        <v>5400</v>
      </c>
      <c r="K266" s="355" t="s">
        <v>5401</v>
      </c>
      <c r="L266" s="355" t="s">
        <v>5402</v>
      </c>
      <c r="M266" s="355" t="s">
        <v>3803</v>
      </c>
      <c r="N266" s="355" t="s">
        <v>186</v>
      </c>
      <c r="O266" s="357">
        <v>45000000</v>
      </c>
      <c r="P266" s="355" t="s">
        <v>179</v>
      </c>
      <c r="Q266" s="355" t="s">
        <v>5403</v>
      </c>
      <c r="R266" s="355" t="s">
        <v>5404</v>
      </c>
      <c r="S266" s="355" t="s">
        <v>5405</v>
      </c>
      <c r="T266" s="355" t="s">
        <v>4205</v>
      </c>
      <c r="U266" s="355" t="s">
        <v>5406</v>
      </c>
    </row>
    <row r="267" spans="1:23" ht="30" x14ac:dyDescent="0.2">
      <c r="A267" s="156"/>
      <c r="B267" s="156"/>
      <c r="C267" s="158"/>
      <c r="D267" s="158"/>
      <c r="E267" s="156"/>
      <c r="F267" s="156"/>
      <c r="G267" s="156"/>
      <c r="H267" s="156"/>
      <c r="I267" s="156"/>
      <c r="J267" s="169"/>
      <c r="K267" s="169"/>
      <c r="L267" s="156"/>
      <c r="M267" s="156"/>
      <c r="N267" s="156"/>
      <c r="O267" s="158"/>
      <c r="P267" s="170" t="s">
        <v>707</v>
      </c>
      <c r="Q267" s="170"/>
      <c r="R267" s="156"/>
      <c r="S267" s="156"/>
      <c r="T267" s="156"/>
      <c r="U267" s="156"/>
    </row>
    <row r="270" spans="1:23" x14ac:dyDescent="0.2">
      <c r="A270" s="1685" t="s">
        <v>5408</v>
      </c>
      <c r="B270" s="78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</row>
    <row r="271" spans="1:23" x14ac:dyDescent="0.2">
      <c r="A271" s="431" t="s">
        <v>508</v>
      </c>
      <c r="B271" s="344"/>
      <c r="C271" s="19"/>
      <c r="D271" s="19"/>
      <c r="E271" s="19"/>
      <c r="F271" s="19"/>
      <c r="G271" s="19"/>
      <c r="H271" s="2888" t="s">
        <v>147</v>
      </c>
      <c r="I271" s="2958"/>
      <c r="J271" s="79" t="s">
        <v>148</v>
      </c>
      <c r="K271" s="80"/>
      <c r="L271" s="81"/>
      <c r="M271" s="19"/>
      <c r="N271" s="19"/>
      <c r="O271" s="19"/>
      <c r="P271" s="19"/>
      <c r="Q271" s="19"/>
      <c r="R271" s="19"/>
      <c r="S271" s="19"/>
      <c r="T271" s="19"/>
      <c r="U271" s="19"/>
      <c r="V271" s="18"/>
      <c r="W271" s="18"/>
    </row>
    <row r="272" spans="1:23" ht="30" x14ac:dyDescent="0.2">
      <c r="A272" s="370" t="s">
        <v>571</v>
      </c>
      <c r="B272" s="67"/>
      <c r="C272" s="2915" t="s">
        <v>149</v>
      </c>
      <c r="D272" s="2916"/>
      <c r="E272" s="2916"/>
      <c r="F272" s="2916"/>
      <c r="G272" s="2917"/>
      <c r="H272" s="2959"/>
      <c r="I272" s="2960"/>
      <c r="J272" s="432" t="s">
        <v>150</v>
      </c>
      <c r="K272" s="2916" t="s">
        <v>151</v>
      </c>
      <c r="L272" s="2917"/>
      <c r="M272" s="2915" t="s">
        <v>152</v>
      </c>
      <c r="N272" s="2917"/>
      <c r="O272" s="2915" t="s">
        <v>84</v>
      </c>
      <c r="P272" s="2916"/>
      <c r="Q272" s="2916"/>
      <c r="R272" s="2916"/>
      <c r="S272" s="1681"/>
      <c r="T272" s="1680" t="s">
        <v>85</v>
      </c>
      <c r="U272" s="1684"/>
      <c r="V272" s="1850"/>
      <c r="W272" s="1851"/>
    </row>
    <row r="273" spans="1:23" ht="45.75" thickBot="1" x14ac:dyDescent="0.25">
      <c r="A273" s="433" t="s">
        <v>512</v>
      </c>
      <c r="B273" s="434" t="s">
        <v>153</v>
      </c>
      <c r="C273" s="434" t="s">
        <v>154</v>
      </c>
      <c r="D273" s="434" t="s">
        <v>155</v>
      </c>
      <c r="E273" s="434" t="s">
        <v>156</v>
      </c>
      <c r="F273" s="1853" t="s">
        <v>157</v>
      </c>
      <c r="G273" s="435" t="s">
        <v>158</v>
      </c>
      <c r="H273" s="436" t="s">
        <v>92</v>
      </c>
      <c r="I273" s="437" t="s">
        <v>93</v>
      </c>
      <c r="J273" s="434" t="s">
        <v>159</v>
      </c>
      <c r="K273" s="434" t="s">
        <v>160</v>
      </c>
      <c r="L273" s="434" t="s">
        <v>161</v>
      </c>
      <c r="M273" s="434" t="s">
        <v>162</v>
      </c>
      <c r="N273" s="436" t="s">
        <v>163</v>
      </c>
      <c r="O273" s="436" t="s">
        <v>164</v>
      </c>
      <c r="P273" s="436" t="s">
        <v>104</v>
      </c>
      <c r="Q273" s="436" t="s">
        <v>165</v>
      </c>
      <c r="R273" s="432" t="s">
        <v>166</v>
      </c>
      <c r="S273" s="1703" t="s">
        <v>167</v>
      </c>
      <c r="T273" s="432" t="s">
        <v>168</v>
      </c>
      <c r="U273" s="432" t="s">
        <v>169</v>
      </c>
      <c r="V273" s="432" t="s">
        <v>112</v>
      </c>
      <c r="W273" s="432" t="s">
        <v>113</v>
      </c>
    </row>
    <row r="274" spans="1:23" ht="15.75" thickTop="1" x14ac:dyDescent="0.2">
      <c r="A274" s="2910" t="s">
        <v>5409</v>
      </c>
      <c r="B274" s="353"/>
      <c r="C274" s="354"/>
      <c r="D274" s="354">
        <v>8768750000</v>
      </c>
      <c r="E274" s="355"/>
      <c r="F274" s="355"/>
      <c r="G274" s="353" t="s">
        <v>365</v>
      </c>
      <c r="H274" s="355" t="s">
        <v>5410</v>
      </c>
      <c r="I274" s="355"/>
      <c r="J274" s="355"/>
      <c r="K274" s="355"/>
      <c r="L274" s="355"/>
      <c r="M274" s="355"/>
      <c r="N274" s="355"/>
      <c r="O274" s="354" t="s">
        <v>5411</v>
      </c>
      <c r="P274" s="354" t="s">
        <v>5411</v>
      </c>
      <c r="Q274" s="355" t="s">
        <v>5412</v>
      </c>
      <c r="R274" s="355" t="s">
        <v>5412</v>
      </c>
      <c r="S274" s="355" t="s">
        <v>2047</v>
      </c>
      <c r="T274" s="355" t="s">
        <v>5413</v>
      </c>
      <c r="U274" s="355" t="s">
        <v>5414</v>
      </c>
      <c r="V274" s="355" t="s">
        <v>5415</v>
      </c>
      <c r="W274" s="355" t="s">
        <v>3129</v>
      </c>
    </row>
    <row r="275" spans="1:23" x14ac:dyDescent="0.2">
      <c r="A275" s="2814"/>
      <c r="B275" s="353"/>
      <c r="C275" s="357"/>
      <c r="D275" s="357">
        <v>6573000000</v>
      </c>
      <c r="E275" s="353" t="s">
        <v>5416</v>
      </c>
      <c r="F275" s="355" t="s">
        <v>5417</v>
      </c>
      <c r="G275" s="353" t="s">
        <v>365</v>
      </c>
      <c r="H275" s="355"/>
      <c r="I275" s="353"/>
      <c r="J275" s="353"/>
      <c r="K275" s="353"/>
      <c r="L275" s="353"/>
      <c r="M275" s="353"/>
      <c r="N275" s="353"/>
      <c r="O275" s="357"/>
      <c r="P275" s="353"/>
      <c r="Q275" s="353"/>
      <c r="R275" s="353"/>
      <c r="S275" s="353"/>
      <c r="T275" s="353"/>
      <c r="U275" s="353"/>
      <c r="V275" s="353"/>
      <c r="W275" s="353"/>
    </row>
    <row r="276" spans="1:23" x14ac:dyDescent="0.2">
      <c r="A276" s="226"/>
      <c r="B276" s="226"/>
      <c r="C276" s="358"/>
      <c r="D276" s="358"/>
      <c r="E276" s="226"/>
      <c r="F276" s="226"/>
      <c r="G276" s="226"/>
      <c r="H276" s="226"/>
      <c r="I276" s="226"/>
      <c r="J276" s="79"/>
      <c r="K276" s="79"/>
      <c r="L276" s="226"/>
      <c r="M276" s="226"/>
      <c r="N276" s="226"/>
      <c r="O276" s="358"/>
      <c r="P276" s="1712"/>
      <c r="Q276" s="1712"/>
      <c r="R276" s="226"/>
      <c r="S276" s="226"/>
      <c r="T276" s="226"/>
      <c r="U276" s="226"/>
      <c r="V276" s="226"/>
      <c r="W276" s="226"/>
    </row>
    <row r="277" spans="1:23" x14ac:dyDescent="0.2">
      <c r="A277" s="2813" t="s">
        <v>5418</v>
      </c>
      <c r="B277" s="353"/>
      <c r="C277" s="357"/>
      <c r="D277" s="357">
        <v>89760000</v>
      </c>
      <c r="E277" s="355"/>
      <c r="F277" s="355"/>
      <c r="G277" s="353"/>
      <c r="H277" s="355"/>
      <c r="I277" s="355"/>
      <c r="J277" s="355"/>
      <c r="K277" s="355"/>
      <c r="L277" s="355"/>
      <c r="M277" s="355"/>
      <c r="N277" s="355"/>
      <c r="O277" s="357"/>
      <c r="P277" s="353"/>
      <c r="Q277" s="353"/>
      <c r="R277" s="353"/>
      <c r="S277" s="353"/>
      <c r="T277" s="353"/>
      <c r="U277" s="353"/>
      <c r="V277" s="355"/>
      <c r="W277" s="355"/>
    </row>
    <row r="278" spans="1:23" x14ac:dyDescent="0.2">
      <c r="A278" s="2814"/>
      <c r="B278" s="353"/>
      <c r="C278" s="357"/>
      <c r="D278" s="357">
        <v>67330440</v>
      </c>
      <c r="E278" s="353"/>
      <c r="F278" s="355"/>
      <c r="G278" s="353"/>
      <c r="H278" s="355"/>
      <c r="I278" s="353"/>
      <c r="J278" s="353"/>
      <c r="K278" s="353"/>
      <c r="L278" s="353"/>
      <c r="M278" s="353"/>
      <c r="N278" s="353"/>
      <c r="O278" s="357"/>
      <c r="P278" s="353"/>
      <c r="Q278" s="353"/>
      <c r="R278" s="353"/>
      <c r="S278" s="353"/>
      <c r="T278" s="353"/>
      <c r="U278" s="353"/>
      <c r="V278" s="353"/>
      <c r="W278" s="353"/>
    </row>
    <row r="279" spans="1:23" x14ac:dyDescent="0.2">
      <c r="A279" s="226"/>
      <c r="B279" s="226"/>
      <c r="C279" s="358"/>
      <c r="D279" s="358"/>
      <c r="E279" s="226"/>
      <c r="F279" s="226"/>
      <c r="G279" s="226"/>
      <c r="H279" s="226"/>
      <c r="I279" s="226"/>
      <c r="J279" s="79"/>
      <c r="K279" s="79"/>
      <c r="L279" s="226"/>
      <c r="M279" s="226"/>
      <c r="N279" s="226"/>
      <c r="O279" s="358"/>
      <c r="P279" s="226"/>
      <c r="Q279" s="226"/>
      <c r="R279" s="226"/>
      <c r="S279" s="226"/>
      <c r="T279" s="226"/>
      <c r="U279" s="226"/>
      <c r="V279" s="226"/>
      <c r="W279" s="226"/>
    </row>
    <row r="280" spans="1:23" x14ac:dyDescent="0.2">
      <c r="A280" s="2813" t="s">
        <v>5419</v>
      </c>
      <c r="B280" s="353"/>
      <c r="C280" s="357"/>
      <c r="D280" s="357">
        <v>100066500</v>
      </c>
      <c r="E280" s="355"/>
      <c r="F280" s="355"/>
      <c r="G280" s="353"/>
      <c r="H280" s="355"/>
      <c r="I280" s="355"/>
      <c r="J280" s="355"/>
      <c r="K280" s="355"/>
      <c r="L280" s="355"/>
      <c r="M280" s="355"/>
      <c r="N280" s="355"/>
      <c r="O280" s="357"/>
      <c r="P280" s="353"/>
      <c r="Q280" s="353"/>
      <c r="R280" s="353"/>
      <c r="S280" s="353"/>
      <c r="T280" s="353"/>
      <c r="U280" s="353"/>
      <c r="V280" s="355"/>
      <c r="W280" s="355"/>
    </row>
    <row r="281" spans="1:23" x14ac:dyDescent="0.2">
      <c r="A281" s="2814"/>
      <c r="B281" s="353"/>
      <c r="C281" s="357"/>
      <c r="D281" s="357">
        <v>100081875</v>
      </c>
      <c r="E281" s="353"/>
      <c r="F281" s="355"/>
      <c r="G281" s="353"/>
      <c r="H281" s="355"/>
      <c r="I281" s="353"/>
      <c r="J281" s="353"/>
      <c r="K281" s="353"/>
      <c r="L281" s="353"/>
      <c r="M281" s="353"/>
      <c r="N281" s="353"/>
      <c r="O281" s="357"/>
      <c r="P281" s="353"/>
      <c r="Q281" s="353"/>
      <c r="R281" s="353"/>
      <c r="S281" s="353"/>
      <c r="T281" s="353"/>
      <c r="U281" s="353"/>
      <c r="V281" s="353"/>
      <c r="W281" s="353"/>
    </row>
    <row r="282" spans="1:23" x14ac:dyDescent="0.2">
      <c r="A282" s="226"/>
      <c r="B282" s="226"/>
      <c r="C282" s="358"/>
      <c r="D282" s="358"/>
      <c r="E282" s="226"/>
      <c r="F282" s="226"/>
      <c r="G282" s="226"/>
      <c r="H282" s="226"/>
      <c r="I282" s="226"/>
      <c r="J282" s="79"/>
      <c r="K282" s="79"/>
      <c r="L282" s="226"/>
      <c r="M282" s="226"/>
      <c r="N282" s="226"/>
      <c r="O282" s="358"/>
      <c r="P282" s="226"/>
      <c r="Q282" s="226"/>
      <c r="R282" s="226"/>
      <c r="S282" s="226"/>
      <c r="T282" s="226"/>
      <c r="U282" s="226"/>
      <c r="V282" s="226"/>
      <c r="W282" s="226"/>
    </row>
    <row r="283" spans="1:23" x14ac:dyDescent="0.2">
      <c r="A283" s="2813" t="s">
        <v>5420</v>
      </c>
      <c r="B283" s="353"/>
      <c r="C283" s="357"/>
      <c r="D283" s="357">
        <v>45854250</v>
      </c>
      <c r="E283" s="355"/>
      <c r="F283" s="355"/>
      <c r="G283" s="353"/>
      <c r="H283" s="355"/>
      <c r="I283" s="355"/>
      <c r="J283" s="355"/>
      <c r="K283" s="355"/>
      <c r="L283" s="355"/>
      <c r="M283" s="355"/>
      <c r="N283" s="355"/>
      <c r="O283" s="357"/>
      <c r="P283" s="353"/>
      <c r="Q283" s="353"/>
      <c r="R283" s="353"/>
      <c r="S283" s="353"/>
      <c r="T283" s="353"/>
      <c r="U283" s="353"/>
      <c r="V283" s="353"/>
      <c r="W283" s="353"/>
    </row>
    <row r="284" spans="1:23" x14ac:dyDescent="0.2">
      <c r="A284" s="2814"/>
      <c r="B284" s="353"/>
      <c r="C284" s="357"/>
      <c r="D284" s="357">
        <v>61957091</v>
      </c>
      <c r="E284" s="353"/>
      <c r="F284" s="355"/>
      <c r="G284" s="353"/>
      <c r="H284" s="355"/>
      <c r="I284" s="353"/>
      <c r="J284" s="353"/>
      <c r="K284" s="353"/>
      <c r="L284" s="353"/>
      <c r="M284" s="353"/>
      <c r="N284" s="353"/>
      <c r="O284" s="357"/>
      <c r="P284" s="353"/>
      <c r="Q284" s="353"/>
      <c r="R284" s="353"/>
      <c r="S284" s="353"/>
      <c r="T284" s="353"/>
      <c r="U284" s="353"/>
      <c r="V284" s="353"/>
      <c r="W284" s="353"/>
    </row>
    <row r="285" spans="1:23" ht="15.75" thickBot="1" x14ac:dyDescent="0.25">
      <c r="A285" s="226"/>
      <c r="B285" s="226"/>
      <c r="C285" s="358"/>
      <c r="D285" s="358"/>
      <c r="E285" s="226"/>
      <c r="F285" s="226"/>
      <c r="G285" s="226"/>
      <c r="H285" s="226"/>
      <c r="I285" s="226"/>
      <c r="J285" s="79"/>
      <c r="K285" s="79"/>
      <c r="L285" s="226"/>
      <c r="M285" s="226"/>
      <c r="N285" s="226"/>
      <c r="O285" s="358"/>
      <c r="P285" s="226"/>
      <c r="Q285" s="226"/>
      <c r="R285" s="226"/>
      <c r="S285" s="226"/>
      <c r="T285" s="226"/>
      <c r="U285" s="226"/>
      <c r="V285" s="226"/>
      <c r="W285" s="226"/>
    </row>
    <row r="286" spans="1:23" ht="15.75" thickTop="1" x14ac:dyDescent="0.2">
      <c r="A286" s="364" t="s">
        <v>144</v>
      </c>
      <c r="B286" s="365"/>
      <c r="C286" s="366"/>
      <c r="D286" s="366">
        <f>D274+D277+D280+D283</f>
        <v>9004430750</v>
      </c>
      <c r="E286" s="367"/>
      <c r="F286" s="2161"/>
      <c r="G286" s="365"/>
      <c r="H286" s="368"/>
      <c r="I286" s="365"/>
      <c r="J286" s="365"/>
      <c r="K286" s="365"/>
      <c r="L286" s="365"/>
      <c r="M286" s="365"/>
      <c r="N286" s="365"/>
      <c r="O286" s="366" t="e">
        <f>O274+O277+O280+O283+#REF!+#REF!+#REF!+#REF!+#REF!</f>
        <v>#VALUE!</v>
      </c>
      <c r="P286" s="365"/>
      <c r="Q286" s="365"/>
      <c r="R286" s="365"/>
      <c r="S286" s="377"/>
      <c r="T286" s="377"/>
      <c r="U286" s="377"/>
      <c r="V286" s="377"/>
      <c r="W286" s="377"/>
    </row>
    <row r="287" spans="1:23" x14ac:dyDescent="0.2">
      <c r="A287" s="226"/>
      <c r="B287" s="226"/>
      <c r="C287" s="357"/>
      <c r="D287" s="357">
        <f>D275+D278+D281+D284</f>
        <v>6802369406</v>
      </c>
      <c r="E287" s="226"/>
      <c r="F287" s="2162"/>
      <c r="G287" s="226"/>
      <c r="H287" s="1696"/>
      <c r="I287" s="226"/>
      <c r="J287" s="226"/>
      <c r="K287" s="226"/>
      <c r="L287" s="226"/>
      <c r="M287" s="226"/>
      <c r="N287" s="226"/>
      <c r="O287" s="357" t="e">
        <f>O275+O278+O281+O284+#REF!+#REF!+#REF!+#REF!+#REF!</f>
        <v>#REF!</v>
      </c>
      <c r="P287" s="226"/>
      <c r="Q287" s="226"/>
      <c r="R287" s="226"/>
      <c r="S287" s="226"/>
      <c r="T287" s="226"/>
      <c r="U287" s="226"/>
      <c r="V287" s="226"/>
      <c r="W287" s="226"/>
    </row>
    <row r="290" spans="1:21" x14ac:dyDescent="0.2">
      <c r="A290" s="1679" t="s">
        <v>586</v>
      </c>
      <c r="B290" s="200" t="s">
        <v>5421</v>
      </c>
      <c r="C290" s="62"/>
      <c r="D290" s="62"/>
      <c r="E290" s="62"/>
      <c r="F290" s="1743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</row>
    <row r="291" spans="1:21" x14ac:dyDescent="0.2">
      <c r="A291" s="1675" t="s">
        <v>4908</v>
      </c>
      <c r="B291" s="201" t="s">
        <v>5422</v>
      </c>
      <c r="C291" s="62"/>
      <c r="D291" s="62"/>
      <c r="E291" s="62"/>
      <c r="F291" s="1743"/>
      <c r="G291" s="62"/>
      <c r="H291" s="2845" t="s">
        <v>147</v>
      </c>
      <c r="I291" s="2846"/>
      <c r="J291" s="76" t="s">
        <v>509</v>
      </c>
      <c r="K291" s="70"/>
      <c r="L291" s="71"/>
      <c r="M291" s="62"/>
      <c r="N291" s="62"/>
      <c r="O291" s="62"/>
      <c r="P291" s="62"/>
      <c r="Q291" s="62"/>
      <c r="R291" s="62"/>
      <c r="S291" s="62"/>
      <c r="T291" s="62"/>
      <c r="U291" s="62"/>
    </row>
    <row r="292" spans="1:21" ht="45" x14ac:dyDescent="0.2">
      <c r="A292" s="95" t="s">
        <v>571</v>
      </c>
      <c r="B292" s="1824" t="s">
        <v>5423</v>
      </c>
      <c r="C292" s="2909" t="s">
        <v>149</v>
      </c>
      <c r="D292" s="2902"/>
      <c r="E292" s="2902"/>
      <c r="F292" s="2902"/>
      <c r="G292" s="2903"/>
      <c r="H292" s="2847"/>
      <c r="I292" s="2848"/>
      <c r="J292" s="1692" t="s">
        <v>150</v>
      </c>
      <c r="K292" s="2902" t="s">
        <v>151</v>
      </c>
      <c r="L292" s="2903"/>
      <c r="M292" s="2909" t="s">
        <v>152</v>
      </c>
      <c r="N292" s="2903"/>
      <c r="O292" s="2909" t="s">
        <v>84</v>
      </c>
      <c r="P292" s="2902"/>
      <c r="Q292" s="2902"/>
      <c r="R292" s="2902"/>
      <c r="S292" s="1672"/>
      <c r="T292" s="1671" t="s">
        <v>85</v>
      </c>
      <c r="U292" s="1673"/>
    </row>
    <row r="293" spans="1:21" ht="45.75" thickBot="1" x14ac:dyDescent="0.25">
      <c r="A293" s="470" t="s">
        <v>512</v>
      </c>
      <c r="B293" s="453" t="s">
        <v>153</v>
      </c>
      <c r="C293" s="453" t="s">
        <v>154</v>
      </c>
      <c r="D293" s="453" t="s">
        <v>155</v>
      </c>
      <c r="E293" s="453" t="s">
        <v>156</v>
      </c>
      <c r="F293" s="453" t="s">
        <v>220</v>
      </c>
      <c r="G293" s="451" t="s">
        <v>730</v>
      </c>
      <c r="H293" s="437" t="s">
        <v>92</v>
      </c>
      <c r="I293" s="437" t="s">
        <v>685</v>
      </c>
      <c r="J293" s="453" t="s">
        <v>159</v>
      </c>
      <c r="K293" s="453" t="s">
        <v>160</v>
      </c>
      <c r="L293" s="453" t="s">
        <v>161</v>
      </c>
      <c r="M293" s="453" t="s">
        <v>162</v>
      </c>
      <c r="N293" s="437" t="s">
        <v>685</v>
      </c>
      <c r="O293" s="437" t="s">
        <v>4325</v>
      </c>
      <c r="P293" s="437" t="s">
        <v>104</v>
      </c>
      <c r="Q293" s="437" t="s">
        <v>165</v>
      </c>
      <c r="R293" s="457" t="s">
        <v>166</v>
      </c>
      <c r="S293" s="1683" t="s">
        <v>167</v>
      </c>
      <c r="T293" s="1692" t="s">
        <v>168</v>
      </c>
      <c r="U293" s="1692" t="s">
        <v>169</v>
      </c>
    </row>
    <row r="294" spans="1:21" ht="15.75" thickTop="1" x14ac:dyDescent="0.2">
      <c r="A294" s="2825" t="s">
        <v>114</v>
      </c>
      <c r="B294" s="160"/>
      <c r="C294" s="380"/>
      <c r="D294" s="380"/>
      <c r="E294" s="160"/>
      <c r="F294" s="160" t="s">
        <v>170</v>
      </c>
      <c r="G294" s="160"/>
      <c r="H294" s="160" t="s">
        <v>171</v>
      </c>
      <c r="I294" s="160" t="s">
        <v>116</v>
      </c>
      <c r="J294" s="160" t="s">
        <v>117</v>
      </c>
      <c r="K294" s="231" t="s">
        <v>1705</v>
      </c>
      <c r="L294" s="231" t="s">
        <v>173</v>
      </c>
      <c r="M294" s="231" t="s">
        <v>171</v>
      </c>
      <c r="N294" s="231" t="s">
        <v>116</v>
      </c>
      <c r="O294" s="380"/>
      <c r="P294" s="231" t="s">
        <v>117</v>
      </c>
      <c r="Q294" s="231" t="s">
        <v>116</v>
      </c>
      <c r="R294" s="231" t="s">
        <v>693</v>
      </c>
      <c r="S294" s="160"/>
      <c r="T294" s="160"/>
      <c r="U294" s="160"/>
    </row>
    <row r="295" spans="1:21" x14ac:dyDescent="0.2">
      <c r="A295" s="2826"/>
      <c r="B295" s="166"/>
      <c r="C295" s="167"/>
      <c r="D295" s="167"/>
      <c r="E295" s="166"/>
      <c r="F295" s="160" t="s">
        <v>175</v>
      </c>
      <c r="G295" s="166"/>
      <c r="H295" s="160"/>
      <c r="I295" s="166"/>
      <c r="J295" s="166"/>
      <c r="K295" s="166"/>
      <c r="L295" s="166"/>
      <c r="M295" s="166"/>
      <c r="N295" s="166"/>
      <c r="O295" s="167"/>
      <c r="P295" s="166"/>
      <c r="Q295" s="166"/>
      <c r="R295" s="166"/>
      <c r="S295" s="160"/>
      <c r="T295" s="160"/>
      <c r="U295" s="160"/>
    </row>
    <row r="296" spans="1:21" ht="15.75" thickBot="1" x14ac:dyDescent="0.25">
      <c r="A296" s="500" t="s">
        <v>121</v>
      </c>
      <c r="B296" s="460"/>
      <c r="C296" s="402"/>
      <c r="D296" s="402"/>
      <c r="E296" s="460"/>
      <c r="F296" s="460"/>
      <c r="G296" s="460"/>
      <c r="H296" s="460"/>
      <c r="I296" s="460"/>
      <c r="J296" s="461"/>
      <c r="K296" s="461"/>
      <c r="L296" s="460"/>
      <c r="M296" s="460"/>
      <c r="N296" s="460"/>
      <c r="O296" s="402"/>
      <c r="P296" s="460"/>
      <c r="Q296" s="460"/>
      <c r="R296" s="460"/>
      <c r="S296" s="460"/>
      <c r="T296" s="460"/>
      <c r="U296" s="460"/>
    </row>
    <row r="297" spans="1:21" ht="30" x14ac:dyDescent="0.2">
      <c r="A297" s="2829" t="s">
        <v>5424</v>
      </c>
      <c r="B297" s="160" t="s">
        <v>5425</v>
      </c>
      <c r="C297" s="1985">
        <v>60</v>
      </c>
      <c r="D297" s="167">
        <v>3600000000</v>
      </c>
      <c r="E297" s="1687" t="s">
        <v>5426</v>
      </c>
      <c r="F297" s="160" t="s">
        <v>179</v>
      </c>
      <c r="G297" s="160" t="s">
        <v>576</v>
      </c>
      <c r="H297" s="160" t="s">
        <v>5427</v>
      </c>
      <c r="I297" s="160" t="s">
        <v>5428</v>
      </c>
      <c r="J297" s="160" t="s">
        <v>179</v>
      </c>
      <c r="K297" s="160" t="s">
        <v>5429</v>
      </c>
      <c r="L297" s="160" t="s">
        <v>5430</v>
      </c>
      <c r="M297" s="160" t="s">
        <v>5431</v>
      </c>
      <c r="N297" s="160" t="s">
        <v>4388</v>
      </c>
      <c r="O297" s="380">
        <v>3600000000</v>
      </c>
      <c r="P297" s="160" t="s">
        <v>5432</v>
      </c>
      <c r="Q297" s="160" t="s">
        <v>5433</v>
      </c>
      <c r="R297" s="160" t="s">
        <v>4389</v>
      </c>
      <c r="S297" s="160" t="s">
        <v>5434</v>
      </c>
      <c r="T297" s="160" t="s">
        <v>4632</v>
      </c>
      <c r="U297" s="160" t="s">
        <v>5435</v>
      </c>
    </row>
    <row r="298" spans="1:21" x14ac:dyDescent="0.2">
      <c r="A298" s="2961"/>
      <c r="B298" s="166"/>
      <c r="C298" s="450"/>
      <c r="D298" s="167"/>
      <c r="E298" s="166"/>
      <c r="F298" s="160"/>
      <c r="G298" s="166"/>
      <c r="H298" s="160"/>
      <c r="I298" s="166"/>
      <c r="J298" s="166"/>
      <c r="K298" s="166"/>
      <c r="L298" s="166"/>
      <c r="M298" s="166"/>
      <c r="N298" s="166"/>
      <c r="O298" s="167"/>
      <c r="P298" s="166"/>
      <c r="Q298" s="166"/>
      <c r="R298" s="166"/>
      <c r="S298" s="166"/>
      <c r="T298" s="166"/>
      <c r="U298" s="166"/>
    </row>
    <row r="299" spans="1:21" x14ac:dyDescent="0.2">
      <c r="A299" s="1986"/>
      <c r="B299" s="166"/>
      <c r="C299" s="450"/>
      <c r="D299" s="167"/>
      <c r="E299" s="166"/>
      <c r="F299" s="160"/>
      <c r="G299" s="166"/>
      <c r="H299" s="160"/>
      <c r="I299" s="166"/>
      <c r="J299" s="389"/>
      <c r="K299" s="389"/>
      <c r="L299" s="166"/>
      <c r="M299" s="166"/>
      <c r="N299" s="166"/>
      <c r="O299" s="167"/>
      <c r="P299" s="166"/>
      <c r="Q299" s="166"/>
      <c r="R299" s="166"/>
      <c r="S299" s="166"/>
      <c r="T299" s="166"/>
      <c r="U299" s="166"/>
    </row>
    <row r="300" spans="1:21" x14ac:dyDescent="0.2">
      <c r="A300" s="170"/>
      <c r="B300" s="156"/>
      <c r="C300" s="564"/>
      <c r="D300" s="158"/>
      <c r="E300" s="156"/>
      <c r="F300" s="156"/>
      <c r="G300" s="156"/>
      <c r="H300" s="156"/>
      <c r="I300" s="156"/>
      <c r="J300" s="169"/>
      <c r="K300" s="169"/>
      <c r="L300" s="156"/>
      <c r="M300" s="156"/>
      <c r="N300" s="156"/>
      <c r="O300" s="158"/>
      <c r="P300" s="156"/>
      <c r="Q300" s="156"/>
      <c r="R300" s="156"/>
      <c r="S300" s="156"/>
      <c r="T300" s="156"/>
      <c r="U300" s="156"/>
    </row>
    <row r="301" spans="1:21" ht="45" x14ac:dyDescent="0.2">
      <c r="A301" s="2836" t="s">
        <v>5436</v>
      </c>
      <c r="B301" s="166" t="s">
        <v>5437</v>
      </c>
      <c r="C301" s="1987">
        <v>10</v>
      </c>
      <c r="D301" s="167">
        <v>300000000</v>
      </c>
      <c r="E301" s="1697" t="s">
        <v>5438</v>
      </c>
      <c r="F301" s="160" t="s">
        <v>179</v>
      </c>
      <c r="G301" s="166" t="s">
        <v>124</v>
      </c>
      <c r="H301" s="160" t="s">
        <v>5439</v>
      </c>
      <c r="I301" s="166" t="s">
        <v>5440</v>
      </c>
      <c r="J301" s="166" t="s">
        <v>4230</v>
      </c>
      <c r="K301" s="166" t="s">
        <v>5441</v>
      </c>
      <c r="L301" s="166" t="s">
        <v>662</v>
      </c>
      <c r="M301" s="166" t="s">
        <v>5442</v>
      </c>
      <c r="N301" s="166" t="s">
        <v>5443</v>
      </c>
      <c r="O301" s="167">
        <v>300000000</v>
      </c>
      <c r="P301" s="166" t="s">
        <v>179</v>
      </c>
      <c r="Q301" s="166" t="s">
        <v>4230</v>
      </c>
      <c r="R301" s="166" t="s">
        <v>5444</v>
      </c>
      <c r="S301" s="166" t="s">
        <v>5445</v>
      </c>
      <c r="T301" s="166" t="s">
        <v>5446</v>
      </c>
      <c r="U301" s="166" t="s">
        <v>5447</v>
      </c>
    </row>
    <row r="302" spans="1:21" x14ac:dyDescent="0.2">
      <c r="A302" s="2904"/>
      <c r="B302" s="166"/>
      <c r="C302" s="1987"/>
      <c r="D302" s="167"/>
      <c r="E302" s="1697"/>
      <c r="F302" s="160"/>
      <c r="G302" s="166"/>
      <c r="H302" s="160"/>
      <c r="I302" s="166"/>
      <c r="J302" s="166"/>
      <c r="K302" s="166"/>
      <c r="L302" s="166"/>
      <c r="M302" s="166"/>
      <c r="N302" s="166"/>
      <c r="O302" s="167"/>
      <c r="P302" s="166"/>
      <c r="Q302" s="166"/>
      <c r="R302" s="166"/>
      <c r="S302" s="166"/>
      <c r="T302" s="166"/>
      <c r="U302" s="166"/>
    </row>
    <row r="303" spans="1:21" x14ac:dyDescent="0.2">
      <c r="A303" s="156"/>
      <c r="B303" s="156"/>
      <c r="C303" s="564"/>
      <c r="D303" s="158"/>
      <c r="E303" s="156"/>
      <c r="F303" s="156"/>
      <c r="G303" s="156"/>
      <c r="H303" s="156"/>
      <c r="I303" s="156"/>
      <c r="J303" s="169"/>
      <c r="K303" s="169"/>
      <c r="L303" s="156"/>
      <c r="M303" s="156"/>
      <c r="N303" s="156"/>
      <c r="O303" s="158"/>
      <c r="P303" s="156"/>
      <c r="Q303" s="156"/>
      <c r="R303" s="156"/>
      <c r="S303" s="156"/>
      <c r="T303" s="156"/>
      <c r="U303" s="156"/>
    </row>
    <row r="304" spans="1:21" ht="45" x14ac:dyDescent="0.2">
      <c r="A304" s="2836" t="s">
        <v>5448</v>
      </c>
      <c r="B304" s="166" t="s">
        <v>5449</v>
      </c>
      <c r="C304" s="1987">
        <v>3</v>
      </c>
      <c r="D304" s="167">
        <v>711750000</v>
      </c>
      <c r="E304" s="1697" t="s">
        <v>1489</v>
      </c>
      <c r="F304" s="160" t="s">
        <v>179</v>
      </c>
      <c r="G304" s="166" t="s">
        <v>576</v>
      </c>
      <c r="H304" s="160" t="s">
        <v>5450</v>
      </c>
      <c r="I304" s="166" t="s">
        <v>4613</v>
      </c>
      <c r="J304" s="166"/>
      <c r="K304" s="166" t="s">
        <v>5451</v>
      </c>
      <c r="L304" s="166" t="s">
        <v>5452</v>
      </c>
      <c r="M304" s="166" t="s">
        <v>5453</v>
      </c>
      <c r="N304" s="166" t="s">
        <v>5454</v>
      </c>
      <c r="O304" s="167">
        <v>711750000</v>
      </c>
      <c r="P304" s="166" t="s">
        <v>5441</v>
      </c>
      <c r="Q304" s="166" t="s">
        <v>5455</v>
      </c>
      <c r="R304" s="166" t="s">
        <v>4249</v>
      </c>
      <c r="S304" s="166" t="s">
        <v>4249</v>
      </c>
      <c r="T304" s="166" t="s">
        <v>5456</v>
      </c>
      <c r="U304" s="166" t="s">
        <v>4536</v>
      </c>
    </row>
    <row r="305" spans="1:21" x14ac:dyDescent="0.2">
      <c r="A305" s="2904"/>
      <c r="B305" s="166"/>
      <c r="C305" s="1987"/>
      <c r="D305" s="167"/>
      <c r="E305" s="1697"/>
      <c r="F305" s="160"/>
      <c r="G305" s="166"/>
      <c r="H305" s="160"/>
      <c r="I305" s="166"/>
      <c r="J305" s="166"/>
      <c r="K305" s="166"/>
      <c r="L305" s="166"/>
      <c r="M305" s="166"/>
      <c r="N305" s="166"/>
      <c r="O305" s="167"/>
      <c r="P305" s="166"/>
      <c r="Q305" s="166"/>
      <c r="R305" s="166"/>
      <c r="S305" s="166"/>
      <c r="T305" s="166"/>
      <c r="U305" s="166"/>
    </row>
    <row r="306" spans="1:21" x14ac:dyDescent="0.2">
      <c r="A306" s="156"/>
      <c r="B306" s="156"/>
      <c r="C306" s="564"/>
      <c r="D306" s="158"/>
      <c r="E306" s="156"/>
      <c r="F306" s="156"/>
      <c r="G306" s="156"/>
      <c r="H306" s="156"/>
      <c r="I306" s="156"/>
      <c r="J306" s="169"/>
      <c r="K306" s="169"/>
      <c r="L306" s="156"/>
      <c r="M306" s="156"/>
      <c r="N306" s="156"/>
      <c r="O306" s="158"/>
      <c r="P306" s="156"/>
      <c r="Q306" s="156"/>
      <c r="R306" s="156"/>
      <c r="S306" s="156"/>
      <c r="T306" s="156"/>
      <c r="U306" s="156"/>
    </row>
    <row r="307" spans="1:21" ht="45" x14ac:dyDescent="0.2">
      <c r="A307" s="2836" t="s">
        <v>5457</v>
      </c>
      <c r="B307" s="166" t="s">
        <v>5458</v>
      </c>
      <c r="C307" s="1987">
        <v>2</v>
      </c>
      <c r="D307" s="167">
        <v>20000000</v>
      </c>
      <c r="E307" s="1697" t="s">
        <v>1489</v>
      </c>
      <c r="F307" s="160" t="s">
        <v>179</v>
      </c>
      <c r="G307" s="166" t="s">
        <v>124</v>
      </c>
      <c r="H307" s="160" t="s">
        <v>5439</v>
      </c>
      <c r="I307" s="166" t="s">
        <v>5440</v>
      </c>
      <c r="J307" s="166" t="s">
        <v>4230</v>
      </c>
      <c r="K307" s="166" t="s">
        <v>5441</v>
      </c>
      <c r="L307" s="166" t="s">
        <v>662</v>
      </c>
      <c r="M307" s="166" t="s">
        <v>5442</v>
      </c>
      <c r="N307" s="166" t="s">
        <v>5443</v>
      </c>
      <c r="O307" s="167">
        <v>20000000</v>
      </c>
      <c r="P307" s="166" t="s">
        <v>179</v>
      </c>
      <c r="Q307" s="166" t="s">
        <v>4230</v>
      </c>
      <c r="R307" s="166" t="s">
        <v>5444</v>
      </c>
      <c r="S307" s="166" t="s">
        <v>5445</v>
      </c>
      <c r="T307" s="166" t="s">
        <v>5446</v>
      </c>
      <c r="U307" s="166" t="s">
        <v>5447</v>
      </c>
    </row>
    <row r="308" spans="1:21" x14ac:dyDescent="0.2">
      <c r="A308" s="2904"/>
      <c r="B308" s="166"/>
      <c r="C308" s="450"/>
      <c r="D308" s="167"/>
      <c r="E308" s="166"/>
      <c r="F308" s="160"/>
      <c r="G308" s="166"/>
      <c r="H308" s="160"/>
      <c r="I308" s="166"/>
      <c r="J308" s="166"/>
      <c r="K308" s="166"/>
      <c r="L308" s="166"/>
      <c r="M308" s="166"/>
      <c r="N308" s="166"/>
      <c r="O308" s="167"/>
      <c r="P308" s="166"/>
      <c r="Q308" s="166"/>
      <c r="R308" s="166"/>
      <c r="S308" s="166"/>
      <c r="T308" s="166"/>
      <c r="U308" s="166"/>
    </row>
    <row r="309" spans="1:21" x14ac:dyDescent="0.2">
      <c r="A309" s="156"/>
      <c r="B309" s="156"/>
      <c r="C309" s="564"/>
      <c r="D309" s="158"/>
      <c r="E309" s="156"/>
      <c r="F309" s="156"/>
      <c r="G309" s="156"/>
      <c r="H309" s="156"/>
      <c r="I309" s="156"/>
      <c r="J309" s="169"/>
      <c r="K309" s="169"/>
      <c r="L309" s="156"/>
      <c r="M309" s="156"/>
      <c r="N309" s="156"/>
      <c r="O309" s="158"/>
      <c r="P309" s="156"/>
      <c r="Q309" s="156"/>
      <c r="R309" s="156"/>
      <c r="S309" s="156"/>
      <c r="T309" s="156"/>
      <c r="U309" s="156"/>
    </row>
    <row r="310" spans="1:21" x14ac:dyDescent="0.2">
      <c r="A310" s="2836"/>
      <c r="B310" s="166"/>
      <c r="C310" s="450"/>
      <c r="D310" s="167"/>
      <c r="E310" s="166"/>
      <c r="F310" s="160"/>
      <c r="G310" s="166"/>
      <c r="H310" s="160"/>
      <c r="I310" s="166"/>
      <c r="J310" s="166"/>
      <c r="K310" s="166"/>
      <c r="L310" s="166"/>
      <c r="M310" s="166"/>
      <c r="N310" s="166"/>
      <c r="O310" s="167"/>
      <c r="P310" s="166"/>
      <c r="Q310" s="166"/>
      <c r="R310" s="166"/>
      <c r="S310" s="166"/>
      <c r="T310" s="166"/>
      <c r="U310" s="166"/>
    </row>
    <row r="311" spans="1:21" x14ac:dyDescent="0.2">
      <c r="A311" s="2904"/>
      <c r="B311" s="166"/>
      <c r="C311" s="450"/>
      <c r="D311" s="167"/>
      <c r="E311" s="166"/>
      <c r="F311" s="160"/>
      <c r="G311" s="166"/>
      <c r="H311" s="160"/>
      <c r="I311" s="166"/>
      <c r="J311" s="166"/>
      <c r="K311" s="166"/>
      <c r="L311" s="166"/>
      <c r="M311" s="166"/>
      <c r="N311" s="166"/>
      <c r="O311" s="167"/>
      <c r="P311" s="166"/>
      <c r="Q311" s="166"/>
      <c r="R311" s="166"/>
      <c r="S311" s="166"/>
      <c r="T311" s="166"/>
      <c r="U311" s="166"/>
    </row>
    <row r="312" spans="1:21" x14ac:dyDescent="0.2">
      <c r="A312" s="156"/>
      <c r="B312" s="156"/>
      <c r="C312" s="564"/>
      <c r="D312" s="158"/>
      <c r="E312" s="156"/>
      <c r="F312" s="156"/>
      <c r="G312" s="156"/>
      <c r="H312" s="156"/>
      <c r="I312" s="156"/>
      <c r="J312" s="169"/>
      <c r="K312" s="169"/>
      <c r="L312" s="156"/>
      <c r="M312" s="156"/>
      <c r="N312" s="156"/>
      <c r="O312" s="158"/>
      <c r="P312" s="156"/>
      <c r="Q312" s="156"/>
      <c r="R312" s="156"/>
      <c r="S312" s="156"/>
      <c r="T312" s="156"/>
      <c r="U312" s="156"/>
    </row>
    <row r="313" spans="1:21" x14ac:dyDescent="0.2">
      <c r="A313" s="2836"/>
      <c r="B313" s="166"/>
      <c r="C313" s="450"/>
      <c r="D313" s="167"/>
      <c r="E313" s="166"/>
      <c r="F313" s="160"/>
      <c r="G313" s="166"/>
      <c r="H313" s="160"/>
      <c r="I313" s="166"/>
      <c r="J313" s="166"/>
      <c r="K313" s="166"/>
      <c r="L313" s="166"/>
      <c r="M313" s="166"/>
      <c r="N313" s="166"/>
      <c r="O313" s="167"/>
      <c r="P313" s="166"/>
      <c r="Q313" s="166"/>
      <c r="R313" s="166"/>
      <c r="S313" s="166"/>
      <c r="T313" s="166"/>
      <c r="U313" s="166"/>
    </row>
    <row r="314" spans="1:21" x14ac:dyDescent="0.2">
      <c r="A314" s="2904"/>
      <c r="B314" s="166"/>
      <c r="C314" s="450"/>
      <c r="D314" s="167"/>
      <c r="E314" s="166"/>
      <c r="F314" s="160"/>
      <c r="G314" s="166"/>
      <c r="H314" s="160"/>
      <c r="I314" s="166"/>
      <c r="J314" s="166"/>
      <c r="K314" s="166"/>
      <c r="L314" s="166"/>
      <c r="M314" s="166"/>
      <c r="N314" s="166"/>
      <c r="O314" s="167"/>
      <c r="P314" s="166"/>
      <c r="Q314" s="166"/>
      <c r="R314" s="166"/>
      <c r="S314" s="166"/>
      <c r="T314" s="166"/>
      <c r="U314" s="166"/>
    </row>
    <row r="315" spans="1:21" x14ac:dyDescent="0.2">
      <c r="A315" s="156"/>
      <c r="B315" s="156"/>
      <c r="C315" s="564"/>
      <c r="D315" s="158"/>
      <c r="E315" s="156"/>
      <c r="F315" s="156"/>
      <c r="G315" s="156"/>
      <c r="H315" s="156"/>
      <c r="I315" s="156"/>
      <c r="J315" s="169"/>
      <c r="K315" s="169"/>
      <c r="L315" s="156"/>
      <c r="M315" s="156"/>
      <c r="N315" s="156"/>
      <c r="O315" s="158"/>
      <c r="P315" s="156"/>
      <c r="Q315" s="156"/>
      <c r="R315" s="156"/>
      <c r="S315" s="156"/>
      <c r="T315" s="156"/>
      <c r="U315" s="156"/>
    </row>
    <row r="316" spans="1:21" x14ac:dyDescent="0.2">
      <c r="A316" s="2836"/>
      <c r="B316" s="166"/>
      <c r="C316" s="450"/>
      <c r="D316" s="167"/>
      <c r="E316" s="166"/>
      <c r="F316" s="160"/>
      <c r="G316" s="166"/>
      <c r="H316" s="160"/>
      <c r="I316" s="166"/>
      <c r="J316" s="166"/>
      <c r="K316" s="166"/>
      <c r="L316" s="166"/>
      <c r="M316" s="166"/>
      <c r="N316" s="166"/>
      <c r="O316" s="167"/>
      <c r="P316" s="166"/>
      <c r="Q316" s="166"/>
      <c r="R316" s="166"/>
      <c r="S316" s="160"/>
      <c r="T316" s="160"/>
      <c r="U316" s="160"/>
    </row>
    <row r="317" spans="1:21" ht="15.75" thickBot="1" x14ac:dyDescent="0.25">
      <c r="A317" s="2949"/>
      <c r="B317" s="194"/>
      <c r="C317" s="565"/>
      <c r="D317" s="408"/>
      <c r="E317" s="503"/>
      <c r="F317" s="160"/>
      <c r="G317" s="194"/>
      <c r="H317" s="160"/>
      <c r="I317" s="194"/>
      <c r="J317" s="194"/>
      <c r="K317" s="194"/>
      <c r="L317" s="194"/>
      <c r="M317" s="194"/>
      <c r="N317" s="194"/>
      <c r="O317" s="408"/>
      <c r="P317" s="194"/>
      <c r="Q317" s="194"/>
      <c r="R317" s="194"/>
      <c r="S317" s="503"/>
      <c r="T317" s="503"/>
      <c r="U317" s="503"/>
    </row>
    <row r="318" spans="1:21" ht="15.75" thickTop="1" x14ac:dyDescent="0.2">
      <c r="A318" s="174" t="s">
        <v>144</v>
      </c>
      <c r="B318" s="176"/>
      <c r="C318" s="1988">
        <f>SUM(C297:C317)</f>
        <v>75</v>
      </c>
      <c r="D318" s="173">
        <f>SUM(D297:D317)</f>
        <v>4631750000</v>
      </c>
      <c r="E318" s="153"/>
      <c r="F318" s="2156"/>
      <c r="G318" s="176"/>
      <c r="H318" s="175"/>
      <c r="I318" s="176"/>
      <c r="J318" s="176"/>
      <c r="K318" s="176"/>
      <c r="L318" s="176"/>
      <c r="M318" s="176"/>
      <c r="N318" s="176"/>
      <c r="O318" s="173">
        <f>SUM(O297:O317)</f>
        <v>4631750000</v>
      </c>
      <c r="P318" s="176"/>
      <c r="Q318" s="176"/>
      <c r="R318" s="176"/>
      <c r="S318" s="163"/>
      <c r="T318" s="163"/>
      <c r="U318" s="163"/>
    </row>
    <row r="319" spans="1:21" x14ac:dyDescent="0.2">
      <c r="A319" s="177"/>
      <c r="B319" s="177"/>
      <c r="C319" s="167"/>
      <c r="D319" s="167"/>
      <c r="E319" s="177"/>
      <c r="F319" s="2157"/>
      <c r="G319" s="177"/>
      <c r="H319" s="168"/>
      <c r="I319" s="177"/>
      <c r="J319" s="177"/>
      <c r="K319" s="177"/>
      <c r="L319" s="177"/>
      <c r="M319" s="177"/>
      <c r="N319" s="177"/>
      <c r="O319" s="167"/>
      <c r="P319" s="177"/>
      <c r="Q319" s="177"/>
      <c r="R319" s="177"/>
      <c r="S319" s="156"/>
      <c r="T319" s="156"/>
      <c r="U319" s="156"/>
    </row>
    <row r="321" spans="1:21" ht="45" x14ac:dyDescent="0.2">
      <c r="A321" s="1989" t="s">
        <v>5459</v>
      </c>
      <c r="B321" s="1989"/>
      <c r="C321" s="1989"/>
      <c r="D321" s="1989"/>
      <c r="E321" s="1989"/>
      <c r="F321" s="2163"/>
      <c r="G321" s="681"/>
    </row>
    <row r="322" spans="1:21" ht="15.75" thickBot="1" x14ac:dyDescent="0.25">
      <c r="A322" s="1990" t="s">
        <v>5460</v>
      </c>
      <c r="B322" s="1991"/>
      <c r="C322" s="1992"/>
      <c r="D322" s="1993"/>
      <c r="E322" s="1993"/>
      <c r="F322" s="1992"/>
      <c r="G322" s="681"/>
    </row>
    <row r="323" spans="1:21" ht="30.75" thickBot="1" x14ac:dyDescent="0.25">
      <c r="A323" s="1994" t="s">
        <v>5461</v>
      </c>
      <c r="B323" s="1995"/>
      <c r="C323" s="1996" t="s">
        <v>5462</v>
      </c>
      <c r="D323" s="1996"/>
      <c r="E323" s="1997"/>
      <c r="F323" s="2164"/>
      <c r="G323" s="1999"/>
      <c r="H323" s="2000" t="s">
        <v>5463</v>
      </c>
      <c r="I323" s="2001"/>
      <c r="J323" s="2002" t="s">
        <v>1663</v>
      </c>
      <c r="K323" s="2003" t="s">
        <v>151</v>
      </c>
      <c r="L323" s="2004"/>
      <c r="M323" s="2005" t="s">
        <v>152</v>
      </c>
      <c r="N323" s="2006"/>
      <c r="O323" s="2000" t="s">
        <v>84</v>
      </c>
      <c r="P323" s="2007"/>
      <c r="Q323" s="2007"/>
      <c r="R323" s="2008"/>
      <c r="S323" s="2008" t="s">
        <v>85</v>
      </c>
      <c r="T323" s="2009"/>
      <c r="U323" s="2006"/>
    </row>
    <row r="324" spans="1:21" ht="45" x14ac:dyDescent="0.2">
      <c r="A324" s="2010" t="s">
        <v>479</v>
      </c>
      <c r="B324" s="2011" t="s">
        <v>153</v>
      </c>
      <c r="C324" s="2011" t="s">
        <v>154</v>
      </c>
      <c r="D324" s="2011" t="s">
        <v>5464</v>
      </c>
      <c r="E324" s="2011" t="s">
        <v>156</v>
      </c>
      <c r="F324" s="2165" t="s">
        <v>1382</v>
      </c>
      <c r="G324" s="2011" t="s">
        <v>5465</v>
      </c>
      <c r="H324" s="2012" t="s">
        <v>5466</v>
      </c>
      <c r="I324" s="2012" t="s">
        <v>5467</v>
      </c>
      <c r="J324" s="2012" t="s">
        <v>5468</v>
      </c>
      <c r="K324" s="2012" t="s">
        <v>5469</v>
      </c>
      <c r="L324" s="2012" t="s">
        <v>5470</v>
      </c>
      <c r="M324" s="2013" t="s">
        <v>5471</v>
      </c>
      <c r="N324" s="1998" t="s">
        <v>5472</v>
      </c>
      <c r="O324" s="2014" t="s">
        <v>5473</v>
      </c>
      <c r="P324" s="2014" t="s">
        <v>5474</v>
      </c>
      <c r="Q324" s="2014" t="s">
        <v>4781</v>
      </c>
      <c r="R324" s="2011" t="s">
        <v>1689</v>
      </c>
      <c r="S324" s="2011" t="s">
        <v>5475</v>
      </c>
      <c r="T324" s="2015" t="s">
        <v>168</v>
      </c>
      <c r="U324" s="2016" t="s">
        <v>5476</v>
      </c>
    </row>
    <row r="325" spans="1:21" x14ac:dyDescent="0.2">
      <c r="A325" s="2017" t="s">
        <v>1669</v>
      </c>
      <c r="B325" s="2018"/>
      <c r="C325" s="2018"/>
      <c r="D325" s="2019"/>
      <c r="E325" s="2018"/>
      <c r="F325" s="2166"/>
      <c r="G325" s="2018"/>
      <c r="H325" s="2018" t="s">
        <v>5477</v>
      </c>
      <c r="I325" s="2018" t="s">
        <v>5478</v>
      </c>
      <c r="J325" s="2018" t="s">
        <v>1825</v>
      </c>
      <c r="K325" s="2018" t="s">
        <v>1705</v>
      </c>
      <c r="L325" s="2018" t="s">
        <v>5479</v>
      </c>
      <c r="M325" s="2019" t="s">
        <v>5477</v>
      </c>
      <c r="N325" s="2020" t="s">
        <v>5478</v>
      </c>
      <c r="O325" s="1940"/>
      <c r="P325" s="1940" t="s">
        <v>5480</v>
      </c>
      <c r="Q325" s="1940" t="s">
        <v>5478</v>
      </c>
      <c r="R325" s="1940" t="s">
        <v>1959</v>
      </c>
      <c r="S325" s="1940"/>
      <c r="T325" s="1940"/>
      <c r="U325" s="1940"/>
    </row>
    <row r="326" spans="1:21" x14ac:dyDescent="0.2">
      <c r="A326" s="2021"/>
      <c r="B326" s="2018"/>
      <c r="C326" s="2018"/>
      <c r="D326" s="2019"/>
      <c r="E326" s="2018"/>
      <c r="F326" s="2166"/>
      <c r="G326" s="2018"/>
      <c r="H326" s="2018"/>
      <c r="I326" s="2018"/>
      <c r="J326" s="2018"/>
      <c r="K326" s="2018"/>
      <c r="L326" s="2018"/>
      <c r="M326" s="2019"/>
      <c r="N326" s="2020"/>
      <c r="O326" s="1940"/>
      <c r="P326" s="1940"/>
      <c r="Q326" s="1940"/>
      <c r="R326" s="1940"/>
      <c r="S326" s="1940"/>
      <c r="T326" s="1940"/>
      <c r="U326" s="1940"/>
    </row>
    <row r="327" spans="1:21" x14ac:dyDescent="0.2">
      <c r="A327" s="2017" t="s">
        <v>121</v>
      </c>
      <c r="B327" s="2022"/>
      <c r="C327" s="2022"/>
      <c r="D327" s="2023"/>
      <c r="E327" s="2022"/>
      <c r="F327" s="2023"/>
      <c r="G327" s="2022"/>
      <c r="H327" s="2022"/>
      <c r="I327" s="2022"/>
      <c r="J327" s="2022"/>
      <c r="K327" s="2022"/>
      <c r="L327" s="2022"/>
      <c r="M327" s="2023"/>
      <c r="N327" s="2024"/>
      <c r="O327" s="1940"/>
      <c r="P327" s="1940"/>
      <c r="Q327" s="1940"/>
      <c r="R327" s="1940"/>
      <c r="S327" s="1940"/>
      <c r="T327" s="1940"/>
      <c r="U327" s="1940"/>
    </row>
    <row r="328" spans="1:21" ht="30" x14ac:dyDescent="0.2">
      <c r="A328" s="2025" t="s">
        <v>5481</v>
      </c>
      <c r="B328" s="2022" t="s">
        <v>5482</v>
      </c>
      <c r="C328" s="2022" t="s">
        <v>178</v>
      </c>
      <c r="D328" s="2023" t="s">
        <v>5483</v>
      </c>
      <c r="E328" s="2022" t="s">
        <v>5484</v>
      </c>
      <c r="F328" s="2023" t="s">
        <v>2052</v>
      </c>
      <c r="G328" s="2022" t="s">
        <v>5485</v>
      </c>
      <c r="H328" s="2022" t="s">
        <v>5486</v>
      </c>
      <c r="I328" s="2022" t="s">
        <v>5487</v>
      </c>
      <c r="J328" s="2022" t="s">
        <v>5488</v>
      </c>
      <c r="K328" s="2022" t="s">
        <v>5488</v>
      </c>
      <c r="L328" s="2022" t="s">
        <v>5489</v>
      </c>
      <c r="M328" s="2023" t="s">
        <v>5490</v>
      </c>
      <c r="N328" s="2024" t="s">
        <v>5490</v>
      </c>
      <c r="O328" s="1940" t="s">
        <v>5483</v>
      </c>
      <c r="P328" s="1940" t="s">
        <v>179</v>
      </c>
      <c r="Q328" s="1940" t="s">
        <v>5491</v>
      </c>
      <c r="R328" s="1940" t="s">
        <v>5492</v>
      </c>
      <c r="S328" s="1940" t="s">
        <v>5493</v>
      </c>
      <c r="T328" s="1940" t="s">
        <v>5494</v>
      </c>
      <c r="U328" s="1940" t="s">
        <v>5495</v>
      </c>
    </row>
    <row r="329" spans="1:21" x14ac:dyDescent="0.2">
      <c r="A329" s="2026"/>
      <c r="B329" s="2022"/>
      <c r="C329" s="2022"/>
      <c r="D329" s="2023"/>
      <c r="E329" s="2022"/>
      <c r="F329" s="2023"/>
      <c r="G329" s="2022"/>
      <c r="H329" s="2022"/>
      <c r="I329" s="2022"/>
      <c r="J329" s="2022"/>
      <c r="K329" s="2022"/>
      <c r="L329" s="2022"/>
      <c r="M329" s="2023"/>
      <c r="N329" s="2024"/>
      <c r="O329" s="1940"/>
      <c r="P329" s="1940"/>
      <c r="Q329" s="1940"/>
      <c r="R329" s="1940"/>
      <c r="S329" s="1940"/>
      <c r="T329" s="1940"/>
      <c r="U329" s="1940"/>
    </row>
    <row r="330" spans="1:21" x14ac:dyDescent="0.2">
      <c r="A330" s="2027"/>
      <c r="B330" s="2022"/>
      <c r="C330" s="2022"/>
      <c r="D330" s="2023"/>
      <c r="E330" s="2022"/>
      <c r="F330" s="2023"/>
      <c r="G330" s="2022"/>
      <c r="H330" s="2022"/>
      <c r="I330" s="2022"/>
      <c r="J330" s="2022"/>
      <c r="K330" s="2022"/>
      <c r="L330" s="2022"/>
      <c r="M330" s="2023"/>
      <c r="N330" s="2024"/>
      <c r="O330" s="1940"/>
      <c r="P330" s="1940"/>
      <c r="Q330" s="1940"/>
      <c r="R330" s="1940"/>
      <c r="S330" s="1940"/>
      <c r="T330" s="1940"/>
      <c r="U330" s="1940"/>
    </row>
    <row r="331" spans="1:21" ht="30" x14ac:dyDescent="0.2">
      <c r="A331" s="2028" t="s">
        <v>5496</v>
      </c>
      <c r="B331" s="1940" t="s">
        <v>5482</v>
      </c>
      <c r="C331" s="1940" t="s">
        <v>193</v>
      </c>
      <c r="D331" s="2029" t="s">
        <v>5497</v>
      </c>
      <c r="E331" s="1940" t="s">
        <v>5484</v>
      </c>
      <c r="F331" s="2167" t="s">
        <v>2052</v>
      </c>
      <c r="G331" s="1940" t="s">
        <v>5485</v>
      </c>
      <c r="H331" s="1940" t="s">
        <v>5486</v>
      </c>
      <c r="I331" s="1940" t="s">
        <v>5487</v>
      </c>
      <c r="J331" s="1940" t="s">
        <v>5488</v>
      </c>
      <c r="K331" s="1940" t="s">
        <v>5488</v>
      </c>
      <c r="L331" s="1940" t="s">
        <v>5489</v>
      </c>
      <c r="M331" s="2029" t="s">
        <v>5490</v>
      </c>
      <c r="N331" s="1690" t="s">
        <v>5490</v>
      </c>
      <c r="O331" s="1940" t="s">
        <v>5497</v>
      </c>
      <c r="P331" s="2030" t="s">
        <v>179</v>
      </c>
      <c r="Q331" s="1940" t="s">
        <v>5491</v>
      </c>
      <c r="R331" s="1940" t="s">
        <v>5492</v>
      </c>
      <c r="S331" s="1940" t="s">
        <v>5493</v>
      </c>
      <c r="T331" s="1940" t="s">
        <v>5494</v>
      </c>
      <c r="U331" s="1940" t="s">
        <v>5495</v>
      </c>
    </row>
    <row r="332" spans="1:21" x14ac:dyDescent="0.2">
      <c r="A332" s="2031"/>
      <c r="B332" s="1940"/>
      <c r="C332" s="1940"/>
      <c r="D332" s="2029"/>
      <c r="E332" s="1940"/>
      <c r="F332" s="2167"/>
      <c r="G332" s="1940"/>
      <c r="H332" s="1940"/>
      <c r="I332" s="1940"/>
      <c r="J332" s="1940"/>
      <c r="K332" s="1940"/>
      <c r="L332" s="1940"/>
      <c r="M332" s="2029"/>
      <c r="N332" s="1690"/>
      <c r="O332" s="1940"/>
      <c r="P332" s="1940"/>
      <c r="Q332" s="1940"/>
      <c r="R332" s="1940"/>
      <c r="S332" s="1940"/>
      <c r="T332" s="1940"/>
      <c r="U332" s="1940"/>
    </row>
    <row r="333" spans="1:21" x14ac:dyDescent="0.2">
      <c r="A333" s="2032"/>
      <c r="B333" s="1940"/>
      <c r="C333" s="1940"/>
      <c r="D333" s="2029"/>
      <c r="E333" s="1940"/>
      <c r="F333" s="2167"/>
      <c r="G333" s="1940"/>
      <c r="H333" s="1940"/>
      <c r="I333" s="1940"/>
      <c r="J333" s="1940"/>
      <c r="K333" s="1940"/>
      <c r="L333" s="1940"/>
      <c r="M333" s="2029"/>
      <c r="N333" s="1690"/>
      <c r="O333" s="1940"/>
      <c r="P333" s="1940"/>
      <c r="Q333" s="1940"/>
      <c r="R333" s="1940"/>
      <c r="S333" s="1940"/>
      <c r="T333" s="1940"/>
      <c r="U333" s="1940"/>
    </row>
    <row r="334" spans="1:21" ht="30" x14ac:dyDescent="0.2">
      <c r="A334" s="2033" t="s">
        <v>5498</v>
      </c>
      <c r="B334" s="1940" t="s">
        <v>5482</v>
      </c>
      <c r="C334" s="1940" t="s">
        <v>195</v>
      </c>
      <c r="D334" s="2029" t="s">
        <v>5499</v>
      </c>
      <c r="E334" s="1940" t="s">
        <v>5484</v>
      </c>
      <c r="F334" s="2167" t="s">
        <v>2052</v>
      </c>
      <c r="G334" s="1940" t="s">
        <v>5485</v>
      </c>
      <c r="H334" s="1940" t="s">
        <v>5486</v>
      </c>
      <c r="I334" s="1940" t="s">
        <v>5487</v>
      </c>
      <c r="J334" s="1940" t="s">
        <v>5488</v>
      </c>
      <c r="K334" s="1940" t="s">
        <v>5488</v>
      </c>
      <c r="L334" s="1940" t="s">
        <v>5489</v>
      </c>
      <c r="M334" s="2029" t="s">
        <v>5490</v>
      </c>
      <c r="N334" s="1690" t="s">
        <v>5490</v>
      </c>
      <c r="O334" s="1940" t="s">
        <v>5499</v>
      </c>
      <c r="P334" s="1940" t="s">
        <v>179</v>
      </c>
      <c r="Q334" s="1940" t="s">
        <v>5491</v>
      </c>
      <c r="R334" s="1940" t="s">
        <v>5492</v>
      </c>
      <c r="S334" s="1940" t="s">
        <v>5493</v>
      </c>
      <c r="T334" s="1940" t="s">
        <v>5494</v>
      </c>
      <c r="U334" s="1940" t="s">
        <v>5495</v>
      </c>
    </row>
    <row r="335" spans="1:21" x14ac:dyDescent="0.2">
      <c r="A335" s="2034"/>
      <c r="B335" s="1940"/>
      <c r="C335" s="1940"/>
      <c r="D335" s="2029"/>
      <c r="E335" s="1940"/>
      <c r="F335" s="2167"/>
      <c r="G335" s="1940"/>
      <c r="H335" s="1940"/>
      <c r="I335" s="1940"/>
      <c r="J335" s="1940"/>
      <c r="K335" s="1940"/>
      <c r="L335" s="1940"/>
      <c r="M335" s="2029"/>
      <c r="N335" s="1690"/>
      <c r="O335" s="1940"/>
      <c r="P335" s="1940"/>
      <c r="Q335" s="1940"/>
      <c r="R335" s="1940"/>
      <c r="S335" s="1940"/>
      <c r="T335" s="1940"/>
      <c r="U335" s="1940"/>
    </row>
    <row r="336" spans="1:21" x14ac:dyDescent="0.2">
      <c r="A336" s="2035"/>
      <c r="B336" s="1940"/>
      <c r="C336" s="1940"/>
      <c r="D336" s="2029"/>
      <c r="E336" s="1940"/>
      <c r="F336" s="2167"/>
      <c r="G336" s="1940"/>
      <c r="H336" s="1940"/>
      <c r="I336" s="1940"/>
      <c r="J336" s="1940"/>
      <c r="K336" s="1940"/>
      <c r="L336" s="1940"/>
      <c r="M336" s="2029"/>
      <c r="N336" s="1690"/>
      <c r="O336" s="1940"/>
      <c r="P336" s="1940"/>
      <c r="Q336" s="1940"/>
      <c r="R336" s="1940"/>
      <c r="S336" s="1940"/>
      <c r="T336" s="1940"/>
      <c r="U336" s="1940"/>
    </row>
    <row r="338" spans="1:23" ht="30" x14ac:dyDescent="0.2">
      <c r="A338" s="2036" t="s">
        <v>5500</v>
      </c>
      <c r="B338" s="78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</row>
    <row r="339" spans="1:23" x14ac:dyDescent="0.2">
      <c r="A339" s="431" t="s">
        <v>540</v>
      </c>
      <c r="B339" s="344"/>
      <c r="C339" s="19"/>
      <c r="D339" s="19"/>
      <c r="E339" s="19"/>
      <c r="F339" s="19"/>
      <c r="G339" s="19"/>
      <c r="H339" s="2888" t="s">
        <v>147</v>
      </c>
      <c r="I339" s="2958"/>
      <c r="J339" s="79" t="s">
        <v>148</v>
      </c>
      <c r="K339" s="80"/>
      <c r="L339" s="81"/>
      <c r="M339" s="19"/>
      <c r="N339" s="19"/>
      <c r="O339" s="19"/>
      <c r="P339" s="19"/>
      <c r="Q339" s="19"/>
      <c r="R339" s="19"/>
      <c r="S339" s="19"/>
      <c r="T339" s="19"/>
      <c r="U339" s="19"/>
      <c r="V339" s="18"/>
      <c r="W339" s="18"/>
    </row>
    <row r="340" spans="1:23" ht="30" x14ac:dyDescent="0.2">
      <c r="A340" s="370" t="s">
        <v>5501</v>
      </c>
      <c r="B340" s="67"/>
      <c r="C340" s="2915" t="s">
        <v>149</v>
      </c>
      <c r="D340" s="2916"/>
      <c r="E340" s="2916"/>
      <c r="F340" s="2916"/>
      <c r="G340" s="2917"/>
      <c r="H340" s="2959"/>
      <c r="I340" s="2960"/>
      <c r="J340" s="432" t="s">
        <v>150</v>
      </c>
      <c r="K340" s="2916" t="s">
        <v>151</v>
      </c>
      <c r="L340" s="2917"/>
      <c r="M340" s="2915" t="s">
        <v>152</v>
      </c>
      <c r="N340" s="2917"/>
      <c r="O340" s="2915" t="s">
        <v>84</v>
      </c>
      <c r="P340" s="2916"/>
      <c r="Q340" s="2916"/>
      <c r="R340" s="2916"/>
      <c r="S340" s="1681"/>
      <c r="T340" s="1680" t="s">
        <v>85</v>
      </c>
      <c r="U340" s="1684"/>
      <c r="V340" s="1850"/>
      <c r="W340" s="1851"/>
    </row>
    <row r="341" spans="1:23" ht="45.75" thickBot="1" x14ac:dyDescent="0.25">
      <c r="A341" s="433" t="s">
        <v>512</v>
      </c>
      <c r="B341" s="434" t="s">
        <v>153</v>
      </c>
      <c r="C341" s="434" t="s">
        <v>154</v>
      </c>
      <c r="D341" s="434" t="s">
        <v>155</v>
      </c>
      <c r="E341" s="434" t="s">
        <v>156</v>
      </c>
      <c r="F341" s="1853" t="s">
        <v>157</v>
      </c>
      <c r="G341" s="435" t="s">
        <v>158</v>
      </c>
      <c r="H341" s="436" t="s">
        <v>92</v>
      </c>
      <c r="I341" s="437" t="s">
        <v>93</v>
      </c>
      <c r="J341" s="434" t="s">
        <v>159</v>
      </c>
      <c r="K341" s="434" t="s">
        <v>160</v>
      </c>
      <c r="L341" s="434" t="s">
        <v>161</v>
      </c>
      <c r="M341" s="434" t="s">
        <v>162</v>
      </c>
      <c r="N341" s="436" t="s">
        <v>163</v>
      </c>
      <c r="O341" s="436" t="s">
        <v>164</v>
      </c>
      <c r="P341" s="436" t="s">
        <v>104</v>
      </c>
      <c r="Q341" s="436" t="s">
        <v>165</v>
      </c>
      <c r="R341" s="432" t="s">
        <v>166</v>
      </c>
      <c r="S341" s="1703" t="s">
        <v>167</v>
      </c>
      <c r="T341" s="432" t="s">
        <v>168</v>
      </c>
      <c r="U341" s="432" t="s">
        <v>169</v>
      </c>
      <c r="V341" s="432" t="s">
        <v>112</v>
      </c>
      <c r="W341" s="432" t="s">
        <v>113</v>
      </c>
    </row>
    <row r="342" spans="1:23" ht="15.75" thickTop="1" x14ac:dyDescent="0.2">
      <c r="A342" s="2918" t="s">
        <v>114</v>
      </c>
      <c r="B342" s="355"/>
      <c r="C342" s="354"/>
      <c r="D342" s="354"/>
      <c r="E342" s="355"/>
      <c r="F342" s="355" t="s">
        <v>170</v>
      </c>
      <c r="G342" s="355"/>
      <c r="H342" s="355" t="s">
        <v>171</v>
      </c>
      <c r="I342" s="355" t="s">
        <v>116</v>
      </c>
      <c r="J342" s="355" t="s">
        <v>117</v>
      </c>
      <c r="K342" s="440" t="s">
        <v>172</v>
      </c>
      <c r="L342" s="440" t="s">
        <v>173</v>
      </c>
      <c r="M342" s="440" t="s">
        <v>117</v>
      </c>
      <c r="N342" s="440" t="s">
        <v>116</v>
      </c>
      <c r="O342" s="354"/>
      <c r="P342" s="440" t="s">
        <v>117</v>
      </c>
      <c r="Q342" s="440" t="s">
        <v>116</v>
      </c>
      <c r="R342" s="440" t="s">
        <v>117</v>
      </c>
      <c r="S342" s="440" t="s">
        <v>171</v>
      </c>
      <c r="T342" s="440" t="s">
        <v>174</v>
      </c>
      <c r="U342" s="440" t="s">
        <v>117</v>
      </c>
      <c r="V342" s="440"/>
      <c r="W342" s="440"/>
    </row>
    <row r="343" spans="1:23" x14ac:dyDescent="0.2">
      <c r="A343" s="2919"/>
      <c r="B343" s="353"/>
      <c r="C343" s="357"/>
      <c r="D343" s="357"/>
      <c r="E343" s="353"/>
      <c r="F343" s="355" t="s">
        <v>175</v>
      </c>
      <c r="G343" s="353"/>
      <c r="H343" s="355"/>
      <c r="I343" s="353"/>
      <c r="J343" s="353"/>
      <c r="K343" s="353"/>
      <c r="L343" s="353"/>
      <c r="M343" s="353"/>
      <c r="N343" s="353"/>
      <c r="O343" s="357"/>
      <c r="P343" s="353"/>
      <c r="Q343" s="353"/>
      <c r="R343" s="353"/>
      <c r="S343" s="355"/>
      <c r="T343" s="355"/>
      <c r="U343" s="355"/>
      <c r="V343" s="355"/>
      <c r="W343" s="355"/>
    </row>
    <row r="344" spans="1:23" ht="15.75" thickBot="1" x14ac:dyDescent="0.25">
      <c r="A344" s="441" t="s">
        <v>121</v>
      </c>
      <c r="B344" s="404"/>
      <c r="C344" s="442"/>
      <c r="D344" s="442"/>
      <c r="E344" s="404"/>
      <c r="F344" s="404"/>
      <c r="G344" s="404"/>
      <c r="H344" s="404"/>
      <c r="I344" s="404"/>
      <c r="J344" s="443"/>
      <c r="K344" s="443"/>
      <c r="L344" s="404"/>
      <c r="M344" s="404"/>
      <c r="N344" s="404"/>
      <c r="O344" s="442"/>
      <c r="P344" s="404"/>
      <c r="Q344" s="404"/>
      <c r="R344" s="404"/>
      <c r="S344" s="404"/>
      <c r="T344" s="404"/>
      <c r="U344" s="404"/>
      <c r="V344" s="404"/>
      <c r="W344" s="404"/>
    </row>
    <row r="345" spans="1:23" x14ac:dyDescent="0.2">
      <c r="A345" s="2813" t="s">
        <v>5502</v>
      </c>
      <c r="B345" s="160" t="s">
        <v>5503</v>
      </c>
      <c r="C345" s="160" t="s">
        <v>5504</v>
      </c>
      <c r="D345" s="160"/>
      <c r="E345" s="166" t="s">
        <v>7</v>
      </c>
      <c r="F345" s="160" t="s">
        <v>2052</v>
      </c>
      <c r="G345" s="160" t="s">
        <v>124</v>
      </c>
      <c r="H345" s="160" t="s">
        <v>5505</v>
      </c>
      <c r="I345" s="160" t="s">
        <v>5506</v>
      </c>
      <c r="J345" s="160" t="s">
        <v>5507</v>
      </c>
      <c r="K345" s="160" t="s">
        <v>5508</v>
      </c>
      <c r="L345" s="160" t="s">
        <v>5509</v>
      </c>
      <c r="M345" s="160" t="s">
        <v>5510</v>
      </c>
      <c r="N345" s="160" t="s">
        <v>5511</v>
      </c>
      <c r="O345" s="380"/>
      <c r="P345" s="160" t="s">
        <v>297</v>
      </c>
      <c r="Q345" s="160" t="s">
        <v>5512</v>
      </c>
      <c r="R345" s="166" t="s">
        <v>5513</v>
      </c>
      <c r="S345" s="160" t="s">
        <v>297</v>
      </c>
      <c r="T345" s="160" t="s">
        <v>5514</v>
      </c>
      <c r="U345" s="160" t="s">
        <v>5514</v>
      </c>
      <c r="V345" s="160" t="s">
        <v>5515</v>
      </c>
      <c r="W345" s="160" t="s">
        <v>5516</v>
      </c>
    </row>
    <row r="346" spans="1:23" x14ac:dyDescent="0.2">
      <c r="A346" s="2814"/>
      <c r="B346" s="353"/>
      <c r="C346" s="357"/>
      <c r="D346" s="357"/>
      <c r="E346" s="353"/>
      <c r="F346" s="355"/>
      <c r="G346" s="353"/>
      <c r="H346" s="355"/>
      <c r="I346" s="353"/>
      <c r="J346" s="353"/>
      <c r="K346" s="353"/>
      <c r="L346" s="353"/>
      <c r="M346" s="353"/>
      <c r="N346" s="353"/>
      <c r="O346" s="357"/>
      <c r="P346" s="353"/>
      <c r="Q346" s="353"/>
      <c r="R346" s="353"/>
      <c r="S346" s="353"/>
      <c r="T346" s="353"/>
      <c r="U346" s="353"/>
      <c r="V346" s="353"/>
      <c r="W346" s="353"/>
    </row>
    <row r="347" spans="1:23" x14ac:dyDescent="0.2">
      <c r="A347" s="226"/>
      <c r="B347" s="226"/>
      <c r="C347" s="358"/>
      <c r="D347" s="358"/>
      <c r="E347" s="226"/>
      <c r="F347" s="226"/>
      <c r="G347" s="226"/>
      <c r="H347" s="226"/>
      <c r="I347" s="226"/>
      <c r="J347" s="79"/>
      <c r="K347" s="79"/>
      <c r="L347" s="226"/>
      <c r="M347" s="226"/>
      <c r="N347" s="226"/>
      <c r="O347" s="358"/>
      <c r="P347" s="1712"/>
      <c r="Q347" s="1712"/>
      <c r="R347" s="226"/>
      <c r="S347" s="226"/>
      <c r="T347" s="226"/>
      <c r="U347" s="226"/>
      <c r="V347" s="226"/>
      <c r="W347" s="226"/>
    </row>
    <row r="348" spans="1:23" x14ac:dyDescent="0.2">
      <c r="A348" s="19"/>
      <c r="B348" s="353"/>
      <c r="C348" s="357"/>
      <c r="D348" s="355"/>
      <c r="E348" s="19"/>
      <c r="F348" s="355"/>
      <c r="G348" s="353"/>
      <c r="H348" s="355"/>
      <c r="I348" s="355"/>
      <c r="J348" s="355"/>
      <c r="K348" s="355"/>
      <c r="L348" s="355"/>
      <c r="M348" s="355"/>
      <c r="N348" s="355"/>
      <c r="O348" s="357"/>
      <c r="P348" s="353"/>
      <c r="Q348" s="353"/>
      <c r="R348" s="353"/>
      <c r="S348" s="353"/>
      <c r="T348" s="353"/>
      <c r="U348" s="353"/>
      <c r="V348" s="355"/>
      <c r="W348" s="355"/>
    </row>
    <row r="349" spans="1:23" x14ac:dyDescent="0.2">
      <c r="A349" s="19"/>
      <c r="B349" s="353"/>
      <c r="C349" s="357"/>
      <c r="D349" s="357"/>
      <c r="E349" s="353"/>
      <c r="F349" s="355"/>
      <c r="G349" s="353"/>
      <c r="H349" s="355"/>
      <c r="I349" s="353"/>
      <c r="J349" s="353"/>
      <c r="K349" s="353"/>
      <c r="L349" s="353"/>
      <c r="M349" s="353"/>
      <c r="N349" s="353"/>
      <c r="O349" s="357"/>
      <c r="P349" s="353"/>
      <c r="Q349" s="353"/>
      <c r="R349" s="353"/>
      <c r="S349" s="353"/>
      <c r="T349" s="353"/>
      <c r="U349" s="353"/>
      <c r="V349" s="353"/>
      <c r="W349" s="353"/>
    </row>
    <row r="353" spans="1:26" x14ac:dyDescent="0.2">
      <c r="A353" s="2957" t="s">
        <v>5872</v>
      </c>
      <c r="B353" s="2957"/>
      <c r="C353" s="2957"/>
      <c r="D353" s="2957"/>
    </row>
    <row r="354" spans="1:26" x14ac:dyDescent="0.2">
      <c r="A354" s="1950" t="s">
        <v>5893</v>
      </c>
      <c r="B354" s="1950"/>
      <c r="C354" s="1950"/>
      <c r="D354" s="1950"/>
    </row>
    <row r="357" spans="1:26" x14ac:dyDescent="0.2">
      <c r="A357" s="806" t="s">
        <v>5517</v>
      </c>
      <c r="B357" s="1686"/>
      <c r="C357" s="1951"/>
      <c r="D357" s="1951"/>
      <c r="E357" s="384"/>
      <c r="F357" s="97"/>
      <c r="G357" s="97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1"/>
      <c r="W357" s="62"/>
      <c r="X357" s="62"/>
      <c r="Y357" s="62"/>
      <c r="Z357" s="62"/>
    </row>
    <row r="358" spans="1:26" x14ac:dyDescent="0.2">
      <c r="A358" s="1675" t="s">
        <v>5518</v>
      </c>
      <c r="B358" s="63"/>
      <c r="C358" s="62"/>
      <c r="D358" s="62"/>
      <c r="E358" s="62"/>
      <c r="F358" s="1743"/>
      <c r="G358" s="62"/>
      <c r="H358" s="62"/>
      <c r="I358" s="2845" t="s">
        <v>147</v>
      </c>
      <c r="J358" s="2846"/>
      <c r="K358" s="76" t="s">
        <v>509</v>
      </c>
      <c r="L358" s="70"/>
      <c r="M358" s="71"/>
      <c r="N358" s="62"/>
      <c r="O358" s="62"/>
      <c r="P358" s="62"/>
      <c r="Q358" s="62"/>
      <c r="R358" s="62"/>
      <c r="S358" s="62"/>
      <c r="T358" s="62"/>
      <c r="U358" s="61"/>
      <c r="V358" s="62"/>
      <c r="W358" s="62"/>
      <c r="X358" s="62"/>
      <c r="Y358" s="62"/>
    </row>
    <row r="359" spans="1:26" ht="30" x14ac:dyDescent="0.2">
      <c r="A359" s="95" t="s">
        <v>571</v>
      </c>
      <c r="B359" s="151"/>
      <c r="C359" s="2902" t="s">
        <v>215</v>
      </c>
      <c r="D359" s="2902"/>
      <c r="E359" s="2902"/>
      <c r="F359" s="2902"/>
      <c r="G359" s="2902"/>
      <c r="H359" s="2903"/>
      <c r="I359" s="2847"/>
      <c r="J359" s="2848"/>
      <c r="K359" s="1692" t="s">
        <v>150</v>
      </c>
      <c r="L359" s="2902" t="s">
        <v>151</v>
      </c>
      <c r="M359" s="2903"/>
      <c r="N359" s="2909" t="s">
        <v>152</v>
      </c>
      <c r="O359" s="2903"/>
      <c r="P359" s="2909" t="s">
        <v>84</v>
      </c>
      <c r="Q359" s="2902"/>
      <c r="R359" s="2902"/>
      <c r="S359" s="2902"/>
      <c r="T359" s="2902" t="s">
        <v>85</v>
      </c>
      <c r="U359" s="2902"/>
      <c r="V359" s="2902"/>
      <c r="W359" s="2903"/>
    </row>
    <row r="360" spans="1:26" ht="45.75" thickBot="1" x14ac:dyDescent="0.25">
      <c r="A360" s="1689" t="s">
        <v>512</v>
      </c>
      <c r="B360" s="506" t="s">
        <v>153</v>
      </c>
      <c r="C360" s="451" t="s">
        <v>217</v>
      </c>
      <c r="D360" s="451" t="s">
        <v>218</v>
      </c>
      <c r="E360" s="451" t="s">
        <v>156</v>
      </c>
      <c r="F360" s="1831" t="s">
        <v>5519</v>
      </c>
      <c r="G360" s="451" t="s">
        <v>220</v>
      </c>
      <c r="H360" s="451" t="s">
        <v>730</v>
      </c>
      <c r="I360" s="437" t="s">
        <v>92</v>
      </c>
      <c r="J360" s="437" t="s">
        <v>685</v>
      </c>
      <c r="K360" s="453" t="s">
        <v>159</v>
      </c>
      <c r="L360" s="453" t="s">
        <v>160</v>
      </c>
      <c r="M360" s="453" t="s">
        <v>161</v>
      </c>
      <c r="N360" s="453" t="s">
        <v>162</v>
      </c>
      <c r="O360" s="437" t="s">
        <v>5520</v>
      </c>
      <c r="P360" s="437" t="s">
        <v>6399</v>
      </c>
      <c r="Q360" s="437" t="s">
        <v>104</v>
      </c>
      <c r="R360" s="457" t="s">
        <v>221</v>
      </c>
      <c r="S360" s="1692" t="s">
        <v>166</v>
      </c>
      <c r="T360" s="453" t="s">
        <v>108</v>
      </c>
      <c r="U360" s="453" t="s">
        <v>222</v>
      </c>
      <c r="V360" s="453" t="s">
        <v>223</v>
      </c>
      <c r="W360" s="453" t="s">
        <v>5521</v>
      </c>
    </row>
    <row r="361" spans="1:26" ht="15.75" thickTop="1" x14ac:dyDescent="0.2">
      <c r="A361" s="2825" t="s">
        <v>114</v>
      </c>
      <c r="B361" s="459"/>
      <c r="C361" s="160"/>
      <c r="D361" s="160"/>
      <c r="E361" s="160"/>
      <c r="F361" s="380"/>
      <c r="G361" s="160" t="s">
        <v>170</v>
      </c>
      <c r="H361" s="160"/>
      <c r="I361" s="231" t="s">
        <v>171</v>
      </c>
      <c r="J361" s="231" t="s">
        <v>116</v>
      </c>
      <c r="K361" s="231" t="s">
        <v>117</v>
      </c>
      <c r="L361" s="231" t="s">
        <v>1705</v>
      </c>
      <c r="M361" s="231" t="s">
        <v>173</v>
      </c>
      <c r="N361" s="231" t="s">
        <v>171</v>
      </c>
      <c r="O361" s="231" t="s">
        <v>116</v>
      </c>
      <c r="P361" s="160"/>
      <c r="Q361" s="231" t="s">
        <v>225</v>
      </c>
      <c r="R361" s="383" t="s">
        <v>116</v>
      </c>
      <c r="S361" s="672" t="s">
        <v>693</v>
      </c>
      <c r="T361" s="381"/>
      <c r="U361" s="160"/>
      <c r="V361" s="160"/>
      <c r="W361" s="160"/>
    </row>
    <row r="362" spans="1:26" x14ac:dyDescent="0.2">
      <c r="A362" s="2826"/>
      <c r="B362" s="166"/>
      <c r="C362" s="166"/>
      <c r="D362" s="166"/>
      <c r="E362" s="166" t="s">
        <v>365</v>
      </c>
      <c r="F362" s="167"/>
      <c r="G362" s="160" t="s">
        <v>175</v>
      </c>
      <c r="H362" s="166"/>
      <c r="I362" s="160"/>
      <c r="J362" s="166"/>
      <c r="K362" s="166"/>
      <c r="L362" s="166"/>
      <c r="M362" s="166"/>
      <c r="N362" s="166"/>
      <c r="O362" s="166"/>
      <c r="P362" s="167"/>
      <c r="Q362" s="166"/>
      <c r="R362" s="389"/>
      <c r="S362" s="389"/>
      <c r="T362" s="390"/>
      <c r="U362" s="166"/>
      <c r="V362" s="166"/>
      <c r="W362" s="166"/>
    </row>
    <row r="363" spans="1:26" ht="15.75" thickBot="1" x14ac:dyDescent="0.25">
      <c r="A363" s="500" t="s">
        <v>121</v>
      </c>
      <c r="B363" s="460"/>
      <c r="C363" s="460"/>
      <c r="D363" s="460" t="s">
        <v>365</v>
      </c>
      <c r="E363" s="460"/>
      <c r="F363" s="402"/>
      <c r="G363" s="460"/>
      <c r="H363" s="460"/>
      <c r="I363" s="460"/>
      <c r="J363" s="460"/>
      <c r="K363" s="461"/>
      <c r="L363" s="461"/>
      <c r="M363" s="460"/>
      <c r="N363" s="460"/>
      <c r="O363" s="460"/>
      <c r="P363" s="402"/>
      <c r="Q363" s="460"/>
      <c r="R363" s="461"/>
      <c r="S363" s="461"/>
      <c r="T363" s="462"/>
      <c r="U363" s="460"/>
      <c r="V363" s="460"/>
      <c r="W363" s="460"/>
    </row>
    <row r="364" spans="1:26" x14ac:dyDescent="0.2">
      <c r="A364" s="2950" t="s">
        <v>5522</v>
      </c>
      <c r="B364" s="2952" t="s">
        <v>5192</v>
      </c>
      <c r="C364" s="2952" t="s">
        <v>178</v>
      </c>
      <c r="D364" s="485" t="s">
        <v>6</v>
      </c>
      <c r="E364" s="476" t="s">
        <v>5523</v>
      </c>
      <c r="F364" s="476" t="s">
        <v>5524</v>
      </c>
      <c r="G364" s="476" t="s">
        <v>2076</v>
      </c>
      <c r="H364" s="160" t="s">
        <v>5193</v>
      </c>
      <c r="I364" s="476" t="s">
        <v>5525</v>
      </c>
      <c r="J364" s="476" t="s">
        <v>5526</v>
      </c>
      <c r="K364" s="476" t="s">
        <v>5194</v>
      </c>
      <c r="L364" s="476" t="s">
        <v>5527</v>
      </c>
      <c r="M364" s="476" t="s">
        <v>5528</v>
      </c>
      <c r="N364" s="476" t="s">
        <v>5529</v>
      </c>
      <c r="O364" s="476" t="s">
        <v>5530</v>
      </c>
      <c r="P364" s="476" t="s">
        <v>5524</v>
      </c>
      <c r="Q364" s="476" t="s">
        <v>5194</v>
      </c>
      <c r="R364" s="476" t="s">
        <v>5531</v>
      </c>
      <c r="S364" s="476" t="s">
        <v>5532</v>
      </c>
      <c r="T364" s="476" t="s">
        <v>5533</v>
      </c>
      <c r="U364" s="476" t="s">
        <v>5534</v>
      </c>
      <c r="V364" s="2038" t="s">
        <v>5535</v>
      </c>
      <c r="W364" s="476" t="s">
        <v>5524</v>
      </c>
    </row>
    <row r="365" spans="1:26" x14ac:dyDescent="0.2">
      <c r="A365" s="2951"/>
      <c r="B365" s="2953"/>
      <c r="C365" s="2953"/>
      <c r="D365" s="477"/>
      <c r="E365" s="449" t="s">
        <v>365</v>
      </c>
      <c r="F365" s="449" t="s">
        <v>365</v>
      </c>
      <c r="G365" s="449" t="s">
        <v>365</v>
      </c>
      <c r="H365" s="166"/>
      <c r="I365" s="476" t="s">
        <v>365</v>
      </c>
      <c r="J365" s="476" t="s">
        <v>365</v>
      </c>
      <c r="K365" s="476"/>
      <c r="L365" s="476"/>
      <c r="M365" s="476" t="s">
        <v>365</v>
      </c>
      <c r="N365" s="476" t="s">
        <v>365</v>
      </c>
      <c r="O365" s="476" t="s">
        <v>365</v>
      </c>
      <c r="P365" s="449" t="s">
        <v>365</v>
      </c>
      <c r="Q365" s="476" t="s">
        <v>365</v>
      </c>
      <c r="R365" s="476" t="s">
        <v>365</v>
      </c>
      <c r="S365" s="476"/>
      <c r="T365" s="476" t="s">
        <v>365</v>
      </c>
      <c r="U365" s="476" t="s">
        <v>365</v>
      </c>
      <c r="V365" s="2038"/>
      <c r="W365" s="449" t="s">
        <v>365</v>
      </c>
    </row>
    <row r="366" spans="1:26" ht="15.75" thickBot="1" x14ac:dyDescent="0.25">
      <c r="A366" s="172"/>
      <c r="B366" s="156"/>
      <c r="C366" s="158"/>
      <c r="D366" s="1954"/>
      <c r="E366" s="1954"/>
      <c r="F366" s="1954"/>
      <c r="G366" s="1954"/>
      <c r="H366" s="156"/>
      <c r="I366" s="1954"/>
      <c r="J366" s="1954"/>
      <c r="K366" s="1954"/>
      <c r="L366" s="1954"/>
      <c r="M366" s="1954"/>
      <c r="N366" s="1954"/>
      <c r="O366" s="1954"/>
      <c r="P366" s="1954"/>
      <c r="Q366" s="1954"/>
      <c r="R366" s="1954"/>
      <c r="S366" s="1954"/>
      <c r="T366" s="1954"/>
      <c r="U366" s="1954"/>
      <c r="V366" s="1954"/>
      <c r="W366" s="1954"/>
    </row>
    <row r="367" spans="1:26" ht="15.75" thickBot="1" x14ac:dyDescent="0.25">
      <c r="A367" s="172"/>
      <c r="B367" s="156"/>
      <c r="C367" s="158"/>
      <c r="D367" s="1954"/>
      <c r="E367" s="1954"/>
      <c r="F367" s="1954"/>
      <c r="G367" s="1954"/>
      <c r="H367" s="156"/>
      <c r="I367" s="1954"/>
      <c r="J367" s="1954"/>
      <c r="K367" s="1954"/>
      <c r="L367" s="1954"/>
      <c r="M367" s="1954"/>
      <c r="N367" s="1954"/>
      <c r="O367" s="1954"/>
      <c r="P367" s="1954"/>
      <c r="Q367" s="1954"/>
      <c r="R367" s="1954"/>
      <c r="S367" s="1954"/>
      <c r="T367" s="1954"/>
      <c r="U367" s="1954"/>
      <c r="V367" s="1954"/>
      <c r="W367" s="1954"/>
    </row>
    <row r="368" spans="1:26" ht="15.75" thickTop="1" x14ac:dyDescent="0.2">
      <c r="A368" s="174" t="s">
        <v>144</v>
      </c>
      <c r="B368" s="176"/>
      <c r="C368" s="176"/>
      <c r="D368" s="176"/>
      <c r="E368" s="153"/>
      <c r="F368" s="176" t="s">
        <v>5524</v>
      </c>
      <c r="G368" s="175"/>
      <c r="H368" s="176"/>
      <c r="I368" s="175"/>
      <c r="J368" s="176"/>
      <c r="K368" s="176"/>
      <c r="L368" s="176"/>
      <c r="M368" s="176"/>
      <c r="N368" s="176"/>
      <c r="O368" s="176"/>
      <c r="P368" s="176" t="s">
        <v>5524</v>
      </c>
      <c r="Q368" s="176"/>
      <c r="R368" s="176"/>
      <c r="S368" s="176"/>
      <c r="T368" s="176"/>
      <c r="U368" s="176"/>
      <c r="V368" s="176"/>
      <c r="W368" s="176" t="s">
        <v>5524</v>
      </c>
    </row>
    <row r="369" spans="1:23" x14ac:dyDescent="0.2">
      <c r="A369" s="177" t="s">
        <v>144</v>
      </c>
      <c r="B369" s="177"/>
      <c r="C369" s="177"/>
      <c r="D369" s="177"/>
      <c r="E369" s="177"/>
      <c r="F369" s="156"/>
      <c r="G369" s="168"/>
      <c r="H369" s="177"/>
      <c r="I369" s="168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</row>
    <row r="372" spans="1:23" x14ac:dyDescent="0.2">
      <c r="A372" s="806" t="s">
        <v>5517</v>
      </c>
      <c r="B372" s="1686"/>
      <c r="C372" s="1951"/>
      <c r="D372" s="1951"/>
      <c r="E372" s="489"/>
      <c r="F372" s="97"/>
      <c r="G372" s="97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</row>
    <row r="373" spans="1:23" x14ac:dyDescent="0.2">
      <c r="A373" s="1675" t="s">
        <v>5518</v>
      </c>
      <c r="B373" s="63"/>
      <c r="C373" s="62"/>
      <c r="D373" s="62"/>
      <c r="E373" s="62"/>
      <c r="F373" s="1743"/>
      <c r="G373" s="62"/>
      <c r="H373" s="62"/>
      <c r="I373" s="2845" t="s">
        <v>147</v>
      </c>
      <c r="J373" s="2846"/>
      <c r="K373" s="76" t="s">
        <v>509</v>
      </c>
      <c r="L373" s="70"/>
      <c r="M373" s="71"/>
      <c r="N373" s="62"/>
      <c r="O373" s="62"/>
      <c r="P373" s="62"/>
      <c r="Q373" s="62"/>
      <c r="R373" s="62"/>
      <c r="S373" s="62"/>
      <c r="T373" s="62"/>
      <c r="U373" s="62"/>
      <c r="V373" s="62"/>
      <c r="W373" s="62"/>
    </row>
    <row r="374" spans="1:23" ht="30" x14ac:dyDescent="0.2">
      <c r="A374" s="95" t="s">
        <v>571</v>
      </c>
      <c r="B374" s="151"/>
      <c r="C374" s="2902" t="s">
        <v>215</v>
      </c>
      <c r="D374" s="2902"/>
      <c r="E374" s="2902"/>
      <c r="F374" s="2902"/>
      <c r="G374" s="2902"/>
      <c r="H374" s="2903"/>
      <c r="I374" s="2847"/>
      <c r="J374" s="2848"/>
      <c r="K374" s="1692" t="s">
        <v>150</v>
      </c>
      <c r="L374" s="2902" t="s">
        <v>151</v>
      </c>
      <c r="M374" s="2903"/>
      <c r="N374" s="2909" t="s">
        <v>152</v>
      </c>
      <c r="O374" s="2903"/>
      <c r="P374" s="2909" t="s">
        <v>84</v>
      </c>
      <c r="Q374" s="2902"/>
      <c r="R374" s="2902"/>
      <c r="S374" s="2902"/>
      <c r="T374" s="2902" t="s">
        <v>85</v>
      </c>
      <c r="U374" s="2902"/>
      <c r="V374" s="2902"/>
      <c r="W374" s="2903"/>
    </row>
    <row r="375" spans="1:23" ht="45.75" thickBot="1" x14ac:dyDescent="0.25">
      <c r="A375" s="1673" t="s">
        <v>512</v>
      </c>
      <c r="B375" s="506" t="s">
        <v>153</v>
      </c>
      <c r="C375" s="451" t="s">
        <v>217</v>
      </c>
      <c r="D375" s="451" t="s">
        <v>218</v>
      </c>
      <c r="E375" s="451" t="s">
        <v>156</v>
      </c>
      <c r="F375" s="451" t="s">
        <v>5536</v>
      </c>
      <c r="G375" s="451" t="s">
        <v>220</v>
      </c>
      <c r="H375" s="451" t="s">
        <v>730</v>
      </c>
      <c r="I375" s="437" t="s">
        <v>92</v>
      </c>
      <c r="J375" s="437" t="s">
        <v>685</v>
      </c>
      <c r="K375" s="453" t="s">
        <v>159</v>
      </c>
      <c r="L375" s="453" t="s">
        <v>160</v>
      </c>
      <c r="M375" s="453" t="s">
        <v>161</v>
      </c>
      <c r="N375" s="453" t="s">
        <v>162</v>
      </c>
      <c r="O375" s="437" t="s">
        <v>5520</v>
      </c>
      <c r="P375" s="437" t="s">
        <v>6399</v>
      </c>
      <c r="Q375" s="437" t="s">
        <v>104</v>
      </c>
      <c r="R375" s="457" t="s">
        <v>221</v>
      </c>
      <c r="S375" s="1692" t="s">
        <v>166</v>
      </c>
      <c r="T375" s="453" t="s">
        <v>108</v>
      </c>
      <c r="U375" s="453" t="s">
        <v>222</v>
      </c>
      <c r="V375" s="453" t="s">
        <v>223</v>
      </c>
      <c r="W375" s="453" t="s">
        <v>5521</v>
      </c>
    </row>
    <row r="376" spans="1:23" ht="15.75" thickTop="1" x14ac:dyDescent="0.2">
      <c r="A376" s="2948" t="s">
        <v>114</v>
      </c>
      <c r="B376" s="459"/>
      <c r="C376" s="160"/>
      <c r="D376" s="160"/>
      <c r="E376" s="160"/>
      <c r="F376" s="380"/>
      <c r="G376" s="160" t="s">
        <v>170</v>
      </c>
      <c r="H376" s="160"/>
      <c r="I376" s="231" t="s">
        <v>171</v>
      </c>
      <c r="J376" s="231" t="s">
        <v>116</v>
      </c>
      <c r="K376" s="231" t="s">
        <v>117</v>
      </c>
      <c r="L376" s="231" t="s">
        <v>1705</v>
      </c>
      <c r="M376" s="231" t="s">
        <v>173</v>
      </c>
      <c r="N376" s="231" t="s">
        <v>171</v>
      </c>
      <c r="O376" s="231" t="s">
        <v>116</v>
      </c>
      <c r="P376" s="160"/>
      <c r="Q376" s="231" t="s">
        <v>225</v>
      </c>
      <c r="R376" s="383" t="s">
        <v>116</v>
      </c>
      <c r="S376" s="672" t="s">
        <v>693</v>
      </c>
      <c r="T376" s="459"/>
      <c r="U376" s="160"/>
      <c r="V376" s="160"/>
      <c r="W376" s="160"/>
    </row>
    <row r="377" spans="1:23" x14ac:dyDescent="0.2">
      <c r="A377" s="2878"/>
      <c r="B377" s="166"/>
      <c r="C377" s="166"/>
      <c r="D377" s="166"/>
      <c r="E377" s="166" t="s">
        <v>365</v>
      </c>
      <c r="F377" s="167"/>
      <c r="G377" s="160" t="s">
        <v>175</v>
      </c>
      <c r="H377" s="166"/>
      <c r="I377" s="160"/>
      <c r="J377" s="166"/>
      <c r="K377" s="166"/>
      <c r="L377" s="166"/>
      <c r="M377" s="166"/>
      <c r="N377" s="166"/>
      <c r="O377" s="166"/>
      <c r="P377" s="167"/>
      <c r="Q377" s="166"/>
      <c r="R377" s="389"/>
      <c r="S377" s="389"/>
      <c r="T377" s="166"/>
      <c r="U377" s="166"/>
      <c r="V377" s="166"/>
      <c r="W377" s="166"/>
    </row>
    <row r="378" spans="1:23" ht="45" x14ac:dyDescent="0.2">
      <c r="A378" s="770" t="s">
        <v>5537</v>
      </c>
      <c r="B378" s="194"/>
      <c r="C378" s="194"/>
      <c r="D378" s="194"/>
      <c r="E378" s="194"/>
      <c r="F378" s="1017" t="s">
        <v>365</v>
      </c>
      <c r="G378" s="403"/>
      <c r="H378" s="194"/>
      <c r="I378" s="403"/>
      <c r="J378" s="194"/>
      <c r="K378" s="501"/>
      <c r="L378" s="501"/>
      <c r="M378" s="194"/>
      <c r="N378" s="194"/>
      <c r="O378" s="194"/>
      <c r="P378" s="1017"/>
      <c r="Q378" s="194"/>
      <c r="R378" s="501"/>
      <c r="S378" s="501"/>
      <c r="T378" s="194"/>
      <c r="U378" s="194"/>
      <c r="V378" s="194"/>
      <c r="W378" s="194" t="s">
        <v>365</v>
      </c>
    </row>
    <row r="379" spans="1:23" ht="30" customHeight="1" thickBot="1" x14ac:dyDescent="0.25">
      <c r="A379" s="2039" t="s">
        <v>121</v>
      </c>
      <c r="B379" s="460"/>
      <c r="C379" s="460"/>
      <c r="D379" s="460" t="s">
        <v>365</v>
      </c>
      <c r="E379" s="460"/>
      <c r="F379" s="402"/>
      <c r="G379" s="460"/>
      <c r="H379" s="460"/>
      <c r="I379" s="460"/>
      <c r="J379" s="460"/>
      <c r="K379" s="461"/>
      <c r="L379" s="461"/>
      <c r="M379" s="460"/>
      <c r="N379" s="460"/>
      <c r="O379" s="460"/>
      <c r="P379" s="402"/>
      <c r="Q379" s="460"/>
      <c r="R379" s="461"/>
      <c r="S379" s="461"/>
      <c r="T379" s="460"/>
      <c r="U379" s="460"/>
      <c r="V379" s="460"/>
      <c r="W379" s="460"/>
    </row>
    <row r="380" spans="1:23" x14ac:dyDescent="0.2">
      <c r="A380" s="2950" t="s">
        <v>5538</v>
      </c>
      <c r="B380" s="2952" t="s">
        <v>297</v>
      </c>
      <c r="C380" s="2952" t="s">
        <v>297</v>
      </c>
      <c r="D380" s="485" t="s">
        <v>6</v>
      </c>
      <c r="E380" s="476" t="s">
        <v>297</v>
      </c>
      <c r="F380" s="476" t="s">
        <v>5539</v>
      </c>
      <c r="G380" s="476" t="s">
        <v>297</v>
      </c>
      <c r="H380" s="160" t="s">
        <v>5193</v>
      </c>
      <c r="I380" s="476" t="s">
        <v>297</v>
      </c>
      <c r="J380" s="476" t="s">
        <v>297</v>
      </c>
      <c r="K380" s="476" t="s">
        <v>297</v>
      </c>
      <c r="L380" s="476" t="s">
        <v>297</v>
      </c>
      <c r="M380" s="476" t="s">
        <v>297</v>
      </c>
      <c r="N380" s="476" t="s">
        <v>297</v>
      </c>
      <c r="O380" s="476" t="s">
        <v>297</v>
      </c>
      <c r="P380" s="476" t="s">
        <v>5539</v>
      </c>
      <c r="Q380" s="476" t="s">
        <v>297</v>
      </c>
      <c r="R380" s="476" t="s">
        <v>297</v>
      </c>
      <c r="S380" s="476" t="s">
        <v>297</v>
      </c>
      <c r="T380" s="476" t="s">
        <v>297</v>
      </c>
      <c r="U380" s="476" t="s">
        <v>297</v>
      </c>
      <c r="V380" s="2038" t="s">
        <v>5533</v>
      </c>
      <c r="W380" s="476" t="s">
        <v>5539</v>
      </c>
    </row>
    <row r="381" spans="1:23" ht="33.75" customHeight="1" x14ac:dyDescent="0.2">
      <c r="A381" s="2951"/>
      <c r="B381" s="2953"/>
      <c r="C381" s="2953"/>
      <c r="D381" s="477"/>
      <c r="E381" s="449" t="s">
        <v>297</v>
      </c>
      <c r="F381" s="449" t="s">
        <v>365</v>
      </c>
      <c r="G381" s="449" t="s">
        <v>297</v>
      </c>
      <c r="H381" s="166"/>
      <c r="I381" s="449" t="s">
        <v>297</v>
      </c>
      <c r="J381" s="449" t="s">
        <v>297</v>
      </c>
      <c r="K381" s="449" t="s">
        <v>297</v>
      </c>
      <c r="L381" s="449" t="s">
        <v>297</v>
      </c>
      <c r="M381" s="449" t="s">
        <v>297</v>
      </c>
      <c r="N381" s="449" t="s">
        <v>297</v>
      </c>
      <c r="O381" s="449" t="s">
        <v>297</v>
      </c>
      <c r="P381" s="449" t="s">
        <v>365</v>
      </c>
      <c r="Q381" s="449" t="s">
        <v>297</v>
      </c>
      <c r="R381" s="449" t="s">
        <v>297</v>
      </c>
      <c r="S381" s="449" t="s">
        <v>297</v>
      </c>
      <c r="T381" s="449" t="s">
        <v>297</v>
      </c>
      <c r="U381" s="449" t="s">
        <v>297</v>
      </c>
      <c r="V381" s="2038"/>
      <c r="W381" s="449" t="s">
        <v>365</v>
      </c>
    </row>
    <row r="382" spans="1:23" ht="32.25" customHeight="1" thickBot="1" x14ac:dyDescent="0.25">
      <c r="A382" s="172"/>
      <c r="B382" s="156"/>
      <c r="C382" s="156"/>
      <c r="D382" s="1954"/>
      <c r="E382" s="1954"/>
      <c r="F382" s="1954"/>
      <c r="G382" s="1954"/>
      <c r="H382" s="156"/>
      <c r="I382" s="1954"/>
      <c r="J382" s="1954"/>
      <c r="K382" s="1954"/>
      <c r="L382" s="1954"/>
      <c r="M382" s="1954"/>
      <c r="N382" s="1954"/>
      <c r="O382" s="1954"/>
      <c r="P382" s="1954"/>
      <c r="Q382" s="1954"/>
      <c r="R382" s="1954"/>
      <c r="S382" s="1954"/>
      <c r="T382" s="1954"/>
      <c r="U382" s="1954"/>
      <c r="V382" s="1954"/>
      <c r="W382" s="1954"/>
    </row>
    <row r="383" spans="1:23" x14ac:dyDescent="0.2">
      <c r="A383" s="2950" t="s">
        <v>5540</v>
      </c>
      <c r="B383" s="2952" t="s">
        <v>297</v>
      </c>
      <c r="C383" s="2952" t="s">
        <v>297</v>
      </c>
      <c r="D383" s="485" t="s">
        <v>6</v>
      </c>
      <c r="E383" s="476" t="s">
        <v>297</v>
      </c>
      <c r="F383" s="476" t="s">
        <v>5541</v>
      </c>
      <c r="G383" s="476" t="s">
        <v>297</v>
      </c>
      <c r="H383" s="160" t="s">
        <v>5193</v>
      </c>
      <c r="I383" s="476" t="s">
        <v>297</v>
      </c>
      <c r="J383" s="476" t="s">
        <v>297</v>
      </c>
      <c r="K383" s="476" t="s">
        <v>297</v>
      </c>
      <c r="L383" s="476" t="s">
        <v>297</v>
      </c>
      <c r="M383" s="476" t="s">
        <v>297</v>
      </c>
      <c r="N383" s="476" t="s">
        <v>297</v>
      </c>
      <c r="O383" s="476" t="s">
        <v>297</v>
      </c>
      <c r="P383" s="476" t="s">
        <v>5541</v>
      </c>
      <c r="Q383" s="476" t="s">
        <v>297</v>
      </c>
      <c r="R383" s="476" t="s">
        <v>297</v>
      </c>
      <c r="S383" s="476" t="s">
        <v>297</v>
      </c>
      <c r="T383" s="476" t="s">
        <v>297</v>
      </c>
      <c r="U383" s="476" t="s">
        <v>297</v>
      </c>
      <c r="V383" s="2038" t="s">
        <v>5533</v>
      </c>
      <c r="W383" s="476" t="s">
        <v>5541</v>
      </c>
    </row>
    <row r="384" spans="1:23" ht="27" customHeight="1" x14ac:dyDescent="0.2">
      <c r="A384" s="2951"/>
      <c r="B384" s="2953"/>
      <c r="C384" s="2953"/>
      <c r="D384" s="477"/>
      <c r="E384" s="449" t="s">
        <v>297</v>
      </c>
      <c r="F384" s="449" t="s">
        <v>365</v>
      </c>
      <c r="G384" s="449" t="s">
        <v>297</v>
      </c>
      <c r="H384" s="166"/>
      <c r="I384" s="449" t="s">
        <v>297</v>
      </c>
      <c r="J384" s="449" t="s">
        <v>297</v>
      </c>
      <c r="K384" s="449" t="s">
        <v>297</v>
      </c>
      <c r="L384" s="449" t="s">
        <v>297</v>
      </c>
      <c r="M384" s="449" t="s">
        <v>297</v>
      </c>
      <c r="N384" s="449" t="s">
        <v>297</v>
      </c>
      <c r="O384" s="449" t="s">
        <v>297</v>
      </c>
      <c r="P384" s="449" t="s">
        <v>365</v>
      </c>
      <c r="Q384" s="449" t="s">
        <v>297</v>
      </c>
      <c r="R384" s="449" t="s">
        <v>297</v>
      </c>
      <c r="S384" s="449" t="s">
        <v>297</v>
      </c>
      <c r="T384" s="449" t="s">
        <v>297</v>
      </c>
      <c r="U384" s="449" t="s">
        <v>297</v>
      </c>
      <c r="V384" s="2038"/>
      <c r="W384" s="449" t="s">
        <v>365</v>
      </c>
    </row>
    <row r="385" spans="1:23" ht="15.75" thickBot="1" x14ac:dyDescent="0.25">
      <c r="A385" s="172"/>
      <c r="B385" s="156"/>
      <c r="C385" s="156"/>
      <c r="D385" s="1954"/>
      <c r="E385" s="1954"/>
      <c r="F385" s="1954"/>
      <c r="G385" s="1954"/>
      <c r="H385" s="156"/>
      <c r="I385" s="1954"/>
      <c r="J385" s="1954"/>
      <c r="K385" s="1954"/>
      <c r="L385" s="1954"/>
      <c r="M385" s="1954"/>
      <c r="N385" s="1954"/>
      <c r="O385" s="1954"/>
      <c r="P385" s="1954"/>
      <c r="Q385" s="1954"/>
      <c r="R385" s="1954"/>
      <c r="S385" s="1954"/>
      <c r="T385" s="1954"/>
      <c r="U385" s="1954"/>
      <c r="V385" s="1954"/>
      <c r="W385" s="1954"/>
    </row>
    <row r="386" spans="1:23" x14ac:dyDescent="0.2">
      <c r="A386" s="2950" t="s">
        <v>5542</v>
      </c>
      <c r="B386" s="2952" t="s">
        <v>297</v>
      </c>
      <c r="C386" s="2952" t="s">
        <v>297</v>
      </c>
      <c r="D386" s="485" t="s">
        <v>6</v>
      </c>
      <c r="E386" s="476" t="s">
        <v>297</v>
      </c>
      <c r="F386" s="476" t="s">
        <v>5543</v>
      </c>
      <c r="G386" s="476" t="s">
        <v>297</v>
      </c>
      <c r="H386" s="160" t="s">
        <v>5193</v>
      </c>
      <c r="I386" s="476" t="s">
        <v>297</v>
      </c>
      <c r="J386" s="476" t="s">
        <v>297</v>
      </c>
      <c r="K386" s="476" t="s">
        <v>297</v>
      </c>
      <c r="L386" s="476" t="s">
        <v>297</v>
      </c>
      <c r="M386" s="476" t="s">
        <v>297</v>
      </c>
      <c r="N386" s="476" t="s">
        <v>297</v>
      </c>
      <c r="O386" s="476" t="s">
        <v>297</v>
      </c>
      <c r="P386" s="476" t="s">
        <v>5543</v>
      </c>
      <c r="Q386" s="476" t="s">
        <v>297</v>
      </c>
      <c r="R386" s="476" t="s">
        <v>297</v>
      </c>
      <c r="S386" s="476" t="s">
        <v>297</v>
      </c>
      <c r="T386" s="476" t="s">
        <v>297</v>
      </c>
      <c r="U386" s="476" t="s">
        <v>297</v>
      </c>
      <c r="V386" s="2038" t="s">
        <v>5533</v>
      </c>
      <c r="W386" s="476" t="s">
        <v>5543</v>
      </c>
    </row>
    <row r="387" spans="1:23" x14ac:dyDescent="0.2">
      <c r="A387" s="2951"/>
      <c r="B387" s="2953"/>
      <c r="C387" s="2953"/>
      <c r="D387" s="477"/>
      <c r="E387" s="449" t="s">
        <v>297</v>
      </c>
      <c r="F387" s="449" t="s">
        <v>365</v>
      </c>
      <c r="G387" s="449" t="s">
        <v>297</v>
      </c>
      <c r="H387" s="166"/>
      <c r="I387" s="449" t="s">
        <v>297</v>
      </c>
      <c r="J387" s="449" t="s">
        <v>297</v>
      </c>
      <c r="K387" s="449" t="s">
        <v>297</v>
      </c>
      <c r="L387" s="449" t="s">
        <v>297</v>
      </c>
      <c r="M387" s="449" t="s">
        <v>297</v>
      </c>
      <c r="N387" s="449" t="s">
        <v>297</v>
      </c>
      <c r="O387" s="449" t="s">
        <v>297</v>
      </c>
      <c r="P387" s="449" t="s">
        <v>365</v>
      </c>
      <c r="Q387" s="449" t="s">
        <v>297</v>
      </c>
      <c r="R387" s="449" t="s">
        <v>297</v>
      </c>
      <c r="S387" s="449" t="s">
        <v>297</v>
      </c>
      <c r="T387" s="449" t="s">
        <v>297</v>
      </c>
      <c r="U387" s="449" t="s">
        <v>297</v>
      </c>
      <c r="V387" s="2038"/>
      <c r="W387" s="449" t="s">
        <v>365</v>
      </c>
    </row>
    <row r="388" spans="1:23" ht="15.75" thickBot="1" x14ac:dyDescent="0.25">
      <c r="A388" s="172"/>
      <c r="B388" s="156"/>
      <c r="C388" s="156"/>
      <c r="D388" s="1954"/>
      <c r="E388" s="1954"/>
      <c r="F388" s="1954"/>
      <c r="G388" s="1954"/>
      <c r="H388" s="156"/>
      <c r="I388" s="1954"/>
      <c r="J388" s="1954"/>
      <c r="K388" s="1954"/>
      <c r="L388" s="1954"/>
      <c r="M388" s="1954"/>
      <c r="N388" s="1954"/>
      <c r="O388" s="1954"/>
      <c r="P388" s="1954"/>
      <c r="Q388" s="1954"/>
      <c r="R388" s="1954"/>
      <c r="S388" s="1954"/>
      <c r="T388" s="1954"/>
      <c r="U388" s="1954"/>
      <c r="V388" s="1954"/>
      <c r="W388" s="1954"/>
    </row>
    <row r="389" spans="1:23" x14ac:dyDescent="0.2">
      <c r="A389" s="2950" t="s">
        <v>5544</v>
      </c>
      <c r="B389" s="2952" t="s">
        <v>297</v>
      </c>
      <c r="C389" s="2952" t="s">
        <v>297</v>
      </c>
      <c r="D389" s="485" t="s">
        <v>6</v>
      </c>
      <c r="E389" s="476" t="s">
        <v>297</v>
      </c>
      <c r="F389" s="476" t="s">
        <v>5545</v>
      </c>
      <c r="G389" s="476" t="s">
        <v>297</v>
      </c>
      <c r="H389" s="160" t="s">
        <v>5193</v>
      </c>
      <c r="I389" s="476" t="s">
        <v>297</v>
      </c>
      <c r="J389" s="476" t="s">
        <v>297</v>
      </c>
      <c r="K389" s="476" t="s">
        <v>297</v>
      </c>
      <c r="L389" s="476" t="s">
        <v>297</v>
      </c>
      <c r="M389" s="476" t="s">
        <v>297</v>
      </c>
      <c r="N389" s="476" t="s">
        <v>297</v>
      </c>
      <c r="O389" s="476" t="s">
        <v>297</v>
      </c>
      <c r="P389" s="476" t="s">
        <v>5545</v>
      </c>
      <c r="Q389" s="476" t="s">
        <v>297</v>
      </c>
      <c r="R389" s="476" t="s">
        <v>297</v>
      </c>
      <c r="S389" s="476" t="s">
        <v>297</v>
      </c>
      <c r="T389" s="476" t="s">
        <v>297</v>
      </c>
      <c r="U389" s="476" t="s">
        <v>297</v>
      </c>
      <c r="V389" s="2038" t="s">
        <v>5533</v>
      </c>
      <c r="W389" s="476" t="s">
        <v>5545</v>
      </c>
    </row>
    <row r="390" spans="1:23" ht="33.75" customHeight="1" x14ac:dyDescent="0.2">
      <c r="A390" s="2951"/>
      <c r="B390" s="2953"/>
      <c r="C390" s="2953"/>
      <c r="D390" s="477"/>
      <c r="E390" s="449" t="s">
        <v>297</v>
      </c>
      <c r="F390" s="449" t="s">
        <v>365</v>
      </c>
      <c r="G390" s="449" t="s">
        <v>297</v>
      </c>
      <c r="H390" s="166"/>
      <c r="I390" s="449" t="s">
        <v>297</v>
      </c>
      <c r="J390" s="449" t="s">
        <v>297</v>
      </c>
      <c r="K390" s="449" t="s">
        <v>297</v>
      </c>
      <c r="L390" s="449" t="s">
        <v>297</v>
      </c>
      <c r="M390" s="449" t="s">
        <v>297</v>
      </c>
      <c r="N390" s="449" t="s">
        <v>297</v>
      </c>
      <c r="O390" s="449" t="s">
        <v>297</v>
      </c>
      <c r="P390" s="449" t="s">
        <v>365</v>
      </c>
      <c r="Q390" s="449" t="s">
        <v>297</v>
      </c>
      <c r="R390" s="449" t="s">
        <v>297</v>
      </c>
      <c r="S390" s="449" t="s">
        <v>297</v>
      </c>
      <c r="T390" s="449" t="s">
        <v>297</v>
      </c>
      <c r="U390" s="449" t="s">
        <v>297</v>
      </c>
      <c r="V390" s="2038"/>
      <c r="W390" s="449" t="s">
        <v>365</v>
      </c>
    </row>
    <row r="391" spans="1:23" ht="15.75" thickBot="1" x14ac:dyDescent="0.25">
      <c r="A391" s="172"/>
      <c r="B391" s="156"/>
      <c r="C391" s="156"/>
      <c r="D391" s="1954"/>
      <c r="E391" s="1954"/>
      <c r="F391" s="1954"/>
      <c r="G391" s="1954"/>
      <c r="H391" s="156"/>
      <c r="I391" s="1954"/>
      <c r="J391" s="1954"/>
      <c r="K391" s="1954"/>
      <c r="L391" s="1954"/>
      <c r="M391" s="1954"/>
      <c r="N391" s="1954"/>
      <c r="O391" s="1954"/>
      <c r="P391" s="1954"/>
      <c r="Q391" s="1954"/>
      <c r="R391" s="1954"/>
      <c r="S391" s="1954"/>
      <c r="T391" s="1954"/>
      <c r="U391" s="1954"/>
      <c r="V391" s="1954"/>
      <c r="W391" s="1954"/>
    </row>
    <row r="392" spans="1:23" x14ac:dyDescent="0.2">
      <c r="A392" s="2950" t="s">
        <v>5546</v>
      </c>
      <c r="B392" s="2952" t="s">
        <v>297</v>
      </c>
      <c r="C392" s="2952" t="s">
        <v>297</v>
      </c>
      <c r="D392" s="485" t="s">
        <v>6</v>
      </c>
      <c r="E392" s="476" t="s">
        <v>297</v>
      </c>
      <c r="F392" s="476" t="s">
        <v>5547</v>
      </c>
      <c r="G392" s="476" t="s">
        <v>297</v>
      </c>
      <c r="H392" s="160" t="s">
        <v>5193</v>
      </c>
      <c r="I392" s="476" t="s">
        <v>297</v>
      </c>
      <c r="J392" s="476" t="s">
        <v>297</v>
      </c>
      <c r="K392" s="476" t="s">
        <v>297</v>
      </c>
      <c r="L392" s="476" t="s">
        <v>297</v>
      </c>
      <c r="M392" s="476" t="s">
        <v>297</v>
      </c>
      <c r="N392" s="476" t="s">
        <v>297</v>
      </c>
      <c r="O392" s="476" t="s">
        <v>297</v>
      </c>
      <c r="P392" s="476" t="s">
        <v>5547</v>
      </c>
      <c r="Q392" s="476" t="s">
        <v>297</v>
      </c>
      <c r="R392" s="476" t="s">
        <v>297</v>
      </c>
      <c r="S392" s="476" t="s">
        <v>297</v>
      </c>
      <c r="T392" s="476" t="s">
        <v>297</v>
      </c>
      <c r="U392" s="476" t="s">
        <v>297</v>
      </c>
      <c r="V392" s="2038" t="s">
        <v>5533</v>
      </c>
      <c r="W392" s="476" t="s">
        <v>5547</v>
      </c>
    </row>
    <row r="393" spans="1:23" x14ac:dyDescent="0.2">
      <c r="A393" s="2951"/>
      <c r="B393" s="2953"/>
      <c r="C393" s="2953"/>
      <c r="D393" s="477"/>
      <c r="E393" s="449" t="s">
        <v>297</v>
      </c>
      <c r="F393" s="449" t="s">
        <v>365</v>
      </c>
      <c r="G393" s="449" t="s">
        <v>297</v>
      </c>
      <c r="H393" s="166"/>
      <c r="I393" s="449" t="s">
        <v>297</v>
      </c>
      <c r="J393" s="449" t="s">
        <v>297</v>
      </c>
      <c r="K393" s="449" t="s">
        <v>297</v>
      </c>
      <c r="L393" s="449" t="s">
        <v>297</v>
      </c>
      <c r="M393" s="449" t="s">
        <v>297</v>
      </c>
      <c r="N393" s="449" t="s">
        <v>297</v>
      </c>
      <c r="O393" s="449" t="s">
        <v>297</v>
      </c>
      <c r="P393" s="449" t="s">
        <v>365</v>
      </c>
      <c r="Q393" s="449" t="s">
        <v>297</v>
      </c>
      <c r="R393" s="449" t="s">
        <v>297</v>
      </c>
      <c r="S393" s="449" t="s">
        <v>297</v>
      </c>
      <c r="T393" s="449" t="s">
        <v>297</v>
      </c>
      <c r="U393" s="449" t="s">
        <v>297</v>
      </c>
      <c r="V393" s="2038"/>
      <c r="W393" s="449" t="s">
        <v>365</v>
      </c>
    </row>
    <row r="394" spans="1:23" ht="15.75" thickBot="1" x14ac:dyDescent="0.25">
      <c r="A394" s="172"/>
      <c r="B394" s="156"/>
      <c r="C394" s="156"/>
      <c r="D394" s="1954"/>
      <c r="E394" s="1954"/>
      <c r="F394" s="1954"/>
      <c r="G394" s="1954"/>
      <c r="H394" s="156"/>
      <c r="I394" s="1954"/>
      <c r="J394" s="1954"/>
      <c r="K394" s="1954"/>
      <c r="L394" s="1954"/>
      <c r="M394" s="1954"/>
      <c r="N394" s="1954"/>
      <c r="O394" s="1954"/>
      <c r="P394" s="1954"/>
      <c r="Q394" s="1954"/>
      <c r="R394" s="1954"/>
      <c r="S394" s="1954"/>
      <c r="T394" s="1954"/>
      <c r="U394" s="1954"/>
      <c r="V394" s="1954"/>
      <c r="W394" s="1954"/>
    </row>
    <row r="395" spans="1:23" x14ac:dyDescent="0.2">
      <c r="A395" s="2950" t="s">
        <v>5548</v>
      </c>
      <c r="B395" s="2952" t="s">
        <v>297</v>
      </c>
      <c r="C395" s="2952" t="s">
        <v>297</v>
      </c>
      <c r="D395" s="485" t="s">
        <v>6</v>
      </c>
      <c r="E395" s="476" t="s">
        <v>297</v>
      </c>
      <c r="F395" s="476" t="s">
        <v>5549</v>
      </c>
      <c r="G395" s="476" t="s">
        <v>297</v>
      </c>
      <c r="H395" s="160" t="s">
        <v>5193</v>
      </c>
      <c r="I395" s="476" t="s">
        <v>297</v>
      </c>
      <c r="J395" s="476" t="s">
        <v>297</v>
      </c>
      <c r="K395" s="476" t="s">
        <v>297</v>
      </c>
      <c r="L395" s="476" t="s">
        <v>297</v>
      </c>
      <c r="M395" s="476" t="s">
        <v>297</v>
      </c>
      <c r="N395" s="476" t="s">
        <v>297</v>
      </c>
      <c r="O395" s="476" t="s">
        <v>297</v>
      </c>
      <c r="P395" s="476" t="s">
        <v>5549</v>
      </c>
      <c r="Q395" s="476" t="s">
        <v>297</v>
      </c>
      <c r="R395" s="476" t="s">
        <v>297</v>
      </c>
      <c r="S395" s="476" t="s">
        <v>297</v>
      </c>
      <c r="T395" s="476" t="s">
        <v>297</v>
      </c>
      <c r="U395" s="476" t="s">
        <v>297</v>
      </c>
      <c r="V395" s="2038" t="s">
        <v>5533</v>
      </c>
      <c r="W395" s="476" t="s">
        <v>5549</v>
      </c>
    </row>
    <row r="396" spans="1:23" x14ac:dyDescent="0.2">
      <c r="A396" s="2951"/>
      <c r="B396" s="2953"/>
      <c r="C396" s="2953"/>
      <c r="D396" s="477"/>
      <c r="E396" s="449" t="s">
        <v>297</v>
      </c>
      <c r="F396" s="449" t="s">
        <v>365</v>
      </c>
      <c r="G396" s="449" t="s">
        <v>297</v>
      </c>
      <c r="H396" s="166"/>
      <c r="I396" s="449" t="s">
        <v>297</v>
      </c>
      <c r="J396" s="449" t="s">
        <v>297</v>
      </c>
      <c r="K396" s="449" t="s">
        <v>297</v>
      </c>
      <c r="L396" s="449" t="s">
        <v>297</v>
      </c>
      <c r="M396" s="449" t="s">
        <v>297</v>
      </c>
      <c r="N396" s="449" t="s">
        <v>297</v>
      </c>
      <c r="O396" s="449" t="s">
        <v>297</v>
      </c>
      <c r="P396" s="449" t="s">
        <v>365</v>
      </c>
      <c r="Q396" s="449" t="s">
        <v>297</v>
      </c>
      <c r="R396" s="449" t="s">
        <v>297</v>
      </c>
      <c r="S396" s="449" t="s">
        <v>297</v>
      </c>
      <c r="T396" s="449" t="s">
        <v>297</v>
      </c>
      <c r="U396" s="449" t="s">
        <v>297</v>
      </c>
      <c r="V396" s="2038"/>
      <c r="W396" s="449" t="s">
        <v>365</v>
      </c>
    </row>
    <row r="397" spans="1:23" ht="15.75" thickBot="1" x14ac:dyDescent="0.25">
      <c r="A397" s="172"/>
      <c r="B397" s="156"/>
      <c r="C397" s="156"/>
      <c r="D397" s="1954"/>
      <c r="E397" s="1954"/>
      <c r="F397" s="1954"/>
      <c r="G397" s="1954"/>
      <c r="H397" s="156"/>
      <c r="I397" s="1954"/>
      <c r="J397" s="1954"/>
      <c r="K397" s="1954"/>
      <c r="L397" s="1954"/>
      <c r="M397" s="1954"/>
      <c r="N397" s="1954"/>
      <c r="O397" s="1954"/>
      <c r="P397" s="1954"/>
      <c r="Q397" s="1954"/>
      <c r="R397" s="1954"/>
      <c r="S397" s="1954"/>
      <c r="T397" s="1954"/>
      <c r="U397" s="1954"/>
      <c r="V397" s="1954"/>
      <c r="W397" s="1954"/>
    </row>
    <row r="398" spans="1:23" x14ac:dyDescent="0.2">
      <c r="A398" s="2950" t="s">
        <v>5550</v>
      </c>
      <c r="B398" s="2952" t="s">
        <v>297</v>
      </c>
      <c r="C398" s="2952" t="s">
        <v>297</v>
      </c>
      <c r="D398" s="485" t="s">
        <v>6</v>
      </c>
      <c r="E398" s="476" t="s">
        <v>297</v>
      </c>
      <c r="F398" s="476" t="s">
        <v>5551</v>
      </c>
      <c r="G398" s="476" t="s">
        <v>297</v>
      </c>
      <c r="H398" s="160" t="s">
        <v>5193</v>
      </c>
      <c r="I398" s="476" t="s">
        <v>297</v>
      </c>
      <c r="J398" s="476" t="s">
        <v>297</v>
      </c>
      <c r="K398" s="476" t="s">
        <v>297</v>
      </c>
      <c r="L398" s="476" t="s">
        <v>297</v>
      </c>
      <c r="M398" s="476" t="s">
        <v>297</v>
      </c>
      <c r="N398" s="476" t="s">
        <v>297</v>
      </c>
      <c r="O398" s="476" t="s">
        <v>297</v>
      </c>
      <c r="P398" s="476" t="s">
        <v>5551</v>
      </c>
      <c r="Q398" s="476" t="s">
        <v>297</v>
      </c>
      <c r="R398" s="476" t="s">
        <v>297</v>
      </c>
      <c r="S398" s="476" t="s">
        <v>297</v>
      </c>
      <c r="T398" s="476" t="s">
        <v>297</v>
      </c>
      <c r="U398" s="476" t="s">
        <v>297</v>
      </c>
      <c r="V398" s="2038" t="s">
        <v>5533</v>
      </c>
      <c r="W398" s="476" t="s">
        <v>5551</v>
      </c>
    </row>
    <row r="399" spans="1:23" ht="34.5" customHeight="1" x14ac:dyDescent="0.2">
      <c r="A399" s="2951"/>
      <c r="B399" s="2953"/>
      <c r="C399" s="2953"/>
      <c r="D399" s="477"/>
      <c r="E399" s="449" t="s">
        <v>297</v>
      </c>
      <c r="F399" s="449" t="s">
        <v>365</v>
      </c>
      <c r="G399" s="449" t="s">
        <v>297</v>
      </c>
      <c r="H399" s="166"/>
      <c r="I399" s="449" t="s">
        <v>297</v>
      </c>
      <c r="J399" s="449" t="s">
        <v>297</v>
      </c>
      <c r="K399" s="449" t="s">
        <v>297</v>
      </c>
      <c r="L399" s="449" t="s">
        <v>297</v>
      </c>
      <c r="M399" s="449" t="s">
        <v>297</v>
      </c>
      <c r="N399" s="449" t="s">
        <v>297</v>
      </c>
      <c r="O399" s="449" t="s">
        <v>297</v>
      </c>
      <c r="P399" s="449" t="s">
        <v>365</v>
      </c>
      <c r="Q399" s="449" t="s">
        <v>297</v>
      </c>
      <c r="R399" s="449" t="s">
        <v>297</v>
      </c>
      <c r="S399" s="449" t="s">
        <v>297</v>
      </c>
      <c r="T399" s="449" t="s">
        <v>297</v>
      </c>
      <c r="U399" s="449" t="s">
        <v>297</v>
      </c>
      <c r="V399" s="2038"/>
      <c r="W399" s="449" t="s">
        <v>365</v>
      </c>
    </row>
    <row r="400" spans="1:23" ht="15.75" thickBot="1" x14ac:dyDescent="0.25">
      <c r="A400" s="172"/>
      <c r="B400" s="156"/>
      <c r="C400" s="156"/>
      <c r="D400" s="1954"/>
      <c r="E400" s="1954"/>
      <c r="F400" s="1954"/>
      <c r="G400" s="1954"/>
      <c r="H400" s="156"/>
      <c r="I400" s="1954"/>
      <c r="J400" s="1954"/>
      <c r="K400" s="1954"/>
      <c r="L400" s="1954"/>
      <c r="M400" s="1954"/>
      <c r="N400" s="1954"/>
      <c r="O400" s="1954"/>
      <c r="P400" s="1954"/>
      <c r="Q400" s="1954"/>
      <c r="R400" s="1954"/>
      <c r="S400" s="1954"/>
      <c r="T400" s="1954"/>
      <c r="U400" s="1954"/>
      <c r="V400" s="1954"/>
      <c r="W400" s="1954"/>
    </row>
    <row r="401" spans="1:23" x14ac:dyDescent="0.2">
      <c r="A401" s="2950" t="s">
        <v>5552</v>
      </c>
      <c r="B401" s="2952" t="s">
        <v>297</v>
      </c>
      <c r="C401" s="2952" t="s">
        <v>297</v>
      </c>
      <c r="D401" s="485" t="s">
        <v>6</v>
      </c>
      <c r="E401" s="476" t="s">
        <v>297</v>
      </c>
      <c r="F401" s="476" t="s">
        <v>821</v>
      </c>
      <c r="G401" s="476" t="s">
        <v>297</v>
      </c>
      <c r="H401" s="160" t="s">
        <v>5193</v>
      </c>
      <c r="I401" s="476" t="s">
        <v>297</v>
      </c>
      <c r="J401" s="476" t="s">
        <v>297</v>
      </c>
      <c r="K401" s="476" t="s">
        <v>297</v>
      </c>
      <c r="L401" s="476" t="s">
        <v>297</v>
      </c>
      <c r="M401" s="476" t="s">
        <v>297</v>
      </c>
      <c r="N401" s="476" t="s">
        <v>297</v>
      </c>
      <c r="O401" s="476" t="s">
        <v>297</v>
      </c>
      <c r="P401" s="476" t="s">
        <v>821</v>
      </c>
      <c r="Q401" s="476" t="s">
        <v>297</v>
      </c>
      <c r="R401" s="476" t="s">
        <v>297</v>
      </c>
      <c r="S401" s="476" t="s">
        <v>297</v>
      </c>
      <c r="T401" s="476" t="s">
        <v>297</v>
      </c>
      <c r="U401" s="476" t="s">
        <v>297</v>
      </c>
      <c r="V401" s="476" t="s">
        <v>297</v>
      </c>
      <c r="W401" s="476" t="s">
        <v>821</v>
      </c>
    </row>
    <row r="402" spans="1:23" x14ac:dyDescent="0.2">
      <c r="A402" s="2951"/>
      <c r="B402" s="2953"/>
      <c r="C402" s="2953"/>
      <c r="D402" s="477"/>
      <c r="E402" s="449" t="s">
        <v>297</v>
      </c>
      <c r="F402" s="449" t="s">
        <v>365</v>
      </c>
      <c r="G402" s="449" t="s">
        <v>297</v>
      </c>
      <c r="H402" s="166"/>
      <c r="I402" s="449" t="s">
        <v>297</v>
      </c>
      <c r="J402" s="449" t="s">
        <v>297</v>
      </c>
      <c r="K402" s="449" t="s">
        <v>297</v>
      </c>
      <c r="L402" s="449" t="s">
        <v>297</v>
      </c>
      <c r="M402" s="449" t="s">
        <v>297</v>
      </c>
      <c r="N402" s="449" t="s">
        <v>297</v>
      </c>
      <c r="O402" s="449" t="s">
        <v>297</v>
      </c>
      <c r="P402" s="449" t="s">
        <v>365</v>
      </c>
      <c r="Q402" s="449" t="s">
        <v>297</v>
      </c>
      <c r="R402" s="449" t="s">
        <v>297</v>
      </c>
      <c r="S402" s="449" t="s">
        <v>297</v>
      </c>
      <c r="T402" s="449" t="s">
        <v>297</v>
      </c>
      <c r="U402" s="449" t="s">
        <v>297</v>
      </c>
      <c r="V402" s="449" t="s">
        <v>297</v>
      </c>
      <c r="W402" s="449" t="s">
        <v>365</v>
      </c>
    </row>
    <row r="403" spans="1:23" ht="15.75" thickBot="1" x14ac:dyDescent="0.25">
      <c r="A403" s="172"/>
      <c r="B403" s="156"/>
      <c r="C403" s="156"/>
      <c r="D403" s="1954"/>
      <c r="E403" s="1954"/>
      <c r="F403" s="1954"/>
      <c r="G403" s="1954"/>
      <c r="H403" s="156"/>
      <c r="I403" s="1954"/>
      <c r="J403" s="1954"/>
      <c r="K403" s="1954"/>
      <c r="L403" s="1954"/>
      <c r="M403" s="1954"/>
      <c r="N403" s="1954"/>
      <c r="O403" s="1954"/>
      <c r="P403" s="1954"/>
      <c r="Q403" s="1954"/>
      <c r="R403" s="1954"/>
      <c r="S403" s="1954"/>
      <c r="T403" s="1954"/>
      <c r="U403" s="1954"/>
      <c r="V403" s="1954"/>
      <c r="W403" s="1954"/>
    </row>
    <row r="404" spans="1:23" x14ac:dyDescent="0.2">
      <c r="A404" s="2950" t="s">
        <v>5553</v>
      </c>
      <c r="B404" s="2952" t="s">
        <v>297</v>
      </c>
      <c r="C404" s="2952" t="s">
        <v>297</v>
      </c>
      <c r="D404" s="485" t="s">
        <v>6</v>
      </c>
      <c r="E404" s="476" t="s">
        <v>297</v>
      </c>
      <c r="F404" s="476" t="s">
        <v>5554</v>
      </c>
      <c r="G404" s="476" t="s">
        <v>297</v>
      </c>
      <c r="H404" s="160" t="s">
        <v>5193</v>
      </c>
      <c r="I404" s="476" t="s">
        <v>297</v>
      </c>
      <c r="J404" s="476" t="s">
        <v>297</v>
      </c>
      <c r="K404" s="476" t="s">
        <v>297</v>
      </c>
      <c r="L404" s="476" t="s">
        <v>297</v>
      </c>
      <c r="M404" s="476" t="s">
        <v>297</v>
      </c>
      <c r="N404" s="476" t="s">
        <v>297</v>
      </c>
      <c r="O404" s="476" t="s">
        <v>297</v>
      </c>
      <c r="P404" s="476" t="s">
        <v>5554</v>
      </c>
      <c r="Q404" s="476" t="s">
        <v>297</v>
      </c>
      <c r="R404" s="476" t="s">
        <v>297</v>
      </c>
      <c r="S404" s="476" t="s">
        <v>297</v>
      </c>
      <c r="T404" s="476" t="s">
        <v>297</v>
      </c>
      <c r="U404" s="476" t="s">
        <v>297</v>
      </c>
      <c r="V404" s="2038" t="s">
        <v>5533</v>
      </c>
      <c r="W404" s="476" t="s">
        <v>5554</v>
      </c>
    </row>
    <row r="405" spans="1:23" ht="42" customHeight="1" x14ac:dyDescent="0.2">
      <c r="A405" s="2951"/>
      <c r="B405" s="2953"/>
      <c r="C405" s="2953"/>
      <c r="D405" s="477"/>
      <c r="E405" s="449" t="s">
        <v>297</v>
      </c>
      <c r="F405" s="449" t="s">
        <v>365</v>
      </c>
      <c r="G405" s="449" t="s">
        <v>297</v>
      </c>
      <c r="H405" s="166"/>
      <c r="I405" s="449" t="s">
        <v>297</v>
      </c>
      <c r="J405" s="449" t="s">
        <v>297</v>
      </c>
      <c r="K405" s="449" t="s">
        <v>297</v>
      </c>
      <c r="L405" s="449" t="s">
        <v>297</v>
      </c>
      <c r="M405" s="449" t="s">
        <v>297</v>
      </c>
      <c r="N405" s="449" t="s">
        <v>297</v>
      </c>
      <c r="O405" s="449" t="s">
        <v>297</v>
      </c>
      <c r="P405" s="449" t="s">
        <v>365</v>
      </c>
      <c r="Q405" s="449" t="s">
        <v>297</v>
      </c>
      <c r="R405" s="449" t="s">
        <v>297</v>
      </c>
      <c r="S405" s="449" t="s">
        <v>297</v>
      </c>
      <c r="T405" s="449" t="s">
        <v>297</v>
      </c>
      <c r="U405" s="449" t="s">
        <v>297</v>
      </c>
      <c r="V405" s="2038"/>
      <c r="W405" s="449" t="s">
        <v>365</v>
      </c>
    </row>
    <row r="406" spans="1:23" ht="15.75" thickBot="1" x14ac:dyDescent="0.25">
      <c r="A406" s="172"/>
      <c r="B406" s="156"/>
      <c r="C406" s="156"/>
      <c r="D406" s="1954"/>
      <c r="E406" s="1954"/>
      <c r="F406" s="1954"/>
      <c r="G406" s="1954"/>
      <c r="H406" s="156"/>
      <c r="I406" s="1954"/>
      <c r="J406" s="1954"/>
      <c r="K406" s="1954"/>
      <c r="L406" s="1954"/>
      <c r="M406" s="1954"/>
      <c r="N406" s="1954"/>
      <c r="O406" s="1954"/>
      <c r="P406" s="1954"/>
      <c r="Q406" s="1954"/>
      <c r="R406" s="1954"/>
      <c r="S406" s="1954"/>
      <c r="T406" s="1954"/>
      <c r="U406" s="1954"/>
      <c r="V406" s="1954"/>
      <c r="W406" s="1954"/>
    </row>
    <row r="407" spans="1:23" x14ac:dyDescent="0.2">
      <c r="A407" s="2950" t="s">
        <v>5555</v>
      </c>
      <c r="B407" s="2952" t="s">
        <v>297</v>
      </c>
      <c r="C407" s="2952" t="s">
        <v>297</v>
      </c>
      <c r="D407" s="485" t="s">
        <v>6</v>
      </c>
      <c r="E407" s="476" t="s">
        <v>297</v>
      </c>
      <c r="F407" s="476" t="s">
        <v>5556</v>
      </c>
      <c r="G407" s="476" t="s">
        <v>297</v>
      </c>
      <c r="H407" s="160" t="s">
        <v>5193</v>
      </c>
      <c r="I407" s="476" t="s">
        <v>297</v>
      </c>
      <c r="J407" s="476" t="s">
        <v>297</v>
      </c>
      <c r="K407" s="476" t="s">
        <v>297</v>
      </c>
      <c r="L407" s="476" t="s">
        <v>297</v>
      </c>
      <c r="M407" s="476" t="s">
        <v>297</v>
      </c>
      <c r="N407" s="476" t="s">
        <v>297</v>
      </c>
      <c r="O407" s="476" t="s">
        <v>297</v>
      </c>
      <c r="P407" s="476" t="s">
        <v>5556</v>
      </c>
      <c r="Q407" s="476" t="s">
        <v>297</v>
      </c>
      <c r="R407" s="476" t="s">
        <v>297</v>
      </c>
      <c r="S407" s="476" t="s">
        <v>297</v>
      </c>
      <c r="T407" s="476" t="s">
        <v>297</v>
      </c>
      <c r="U407" s="476" t="s">
        <v>297</v>
      </c>
      <c r="V407" s="2038" t="s">
        <v>5533</v>
      </c>
      <c r="W407" s="476" t="s">
        <v>5556</v>
      </c>
    </row>
    <row r="408" spans="1:23" ht="36.75" customHeight="1" x14ac:dyDescent="0.2">
      <c r="A408" s="2951"/>
      <c r="B408" s="2953"/>
      <c r="C408" s="2953"/>
      <c r="D408" s="477"/>
      <c r="E408" s="449" t="s">
        <v>297</v>
      </c>
      <c r="F408" s="449" t="s">
        <v>365</v>
      </c>
      <c r="G408" s="449" t="s">
        <v>297</v>
      </c>
      <c r="H408" s="166"/>
      <c r="I408" s="449" t="s">
        <v>297</v>
      </c>
      <c r="J408" s="449" t="s">
        <v>297</v>
      </c>
      <c r="K408" s="449" t="s">
        <v>297</v>
      </c>
      <c r="L408" s="449" t="s">
        <v>297</v>
      </c>
      <c r="M408" s="449" t="s">
        <v>297</v>
      </c>
      <c r="N408" s="449" t="s">
        <v>297</v>
      </c>
      <c r="O408" s="449" t="s">
        <v>297</v>
      </c>
      <c r="P408" s="449" t="s">
        <v>365</v>
      </c>
      <c r="Q408" s="449" t="s">
        <v>297</v>
      </c>
      <c r="R408" s="449" t="s">
        <v>297</v>
      </c>
      <c r="S408" s="449" t="s">
        <v>297</v>
      </c>
      <c r="T408" s="449" t="s">
        <v>297</v>
      </c>
      <c r="U408" s="449" t="s">
        <v>297</v>
      </c>
      <c r="V408" s="2038"/>
      <c r="W408" s="449" t="s">
        <v>365</v>
      </c>
    </row>
    <row r="409" spans="1:23" ht="15.75" thickBot="1" x14ac:dyDescent="0.25">
      <c r="A409" s="172"/>
      <c r="B409" s="156"/>
      <c r="C409" s="156"/>
      <c r="D409" s="1954"/>
      <c r="E409" s="1954"/>
      <c r="F409" s="1954"/>
      <c r="G409" s="1954"/>
      <c r="H409" s="156"/>
      <c r="I409" s="1954"/>
      <c r="J409" s="1954"/>
      <c r="K409" s="1954"/>
      <c r="L409" s="1954"/>
      <c r="M409" s="1954"/>
      <c r="N409" s="1954"/>
      <c r="O409" s="1954"/>
      <c r="P409" s="1954"/>
      <c r="Q409" s="1954"/>
      <c r="R409" s="1954"/>
      <c r="S409" s="1954"/>
      <c r="T409" s="1954"/>
      <c r="U409" s="1954"/>
      <c r="V409" s="1954"/>
      <c r="W409" s="1954"/>
    </row>
    <row r="410" spans="1:23" x14ac:dyDescent="0.2">
      <c r="A410" s="2950" t="s">
        <v>5557</v>
      </c>
      <c r="B410" s="2952" t="s">
        <v>297</v>
      </c>
      <c r="C410" s="2952" t="s">
        <v>297</v>
      </c>
      <c r="D410" s="485" t="s">
        <v>6</v>
      </c>
      <c r="E410" s="476" t="s">
        <v>297</v>
      </c>
      <c r="F410" s="476" t="s">
        <v>5558</v>
      </c>
      <c r="G410" s="476" t="s">
        <v>297</v>
      </c>
      <c r="H410" s="160" t="s">
        <v>5193</v>
      </c>
      <c r="I410" s="476" t="s">
        <v>297</v>
      </c>
      <c r="J410" s="476" t="s">
        <v>297</v>
      </c>
      <c r="K410" s="476" t="s">
        <v>297</v>
      </c>
      <c r="L410" s="476" t="s">
        <v>297</v>
      </c>
      <c r="M410" s="476" t="s">
        <v>297</v>
      </c>
      <c r="N410" s="476" t="s">
        <v>297</v>
      </c>
      <c r="O410" s="476" t="s">
        <v>297</v>
      </c>
      <c r="P410" s="476" t="s">
        <v>5558</v>
      </c>
      <c r="Q410" s="476" t="s">
        <v>297</v>
      </c>
      <c r="R410" s="476" t="s">
        <v>297</v>
      </c>
      <c r="S410" s="476" t="s">
        <v>297</v>
      </c>
      <c r="T410" s="476" t="s">
        <v>297</v>
      </c>
      <c r="U410" s="476" t="s">
        <v>297</v>
      </c>
      <c r="V410" s="2038" t="s">
        <v>5533</v>
      </c>
      <c r="W410" s="476" t="s">
        <v>5558</v>
      </c>
    </row>
    <row r="411" spans="1:23" ht="39" customHeight="1" x14ac:dyDescent="0.2">
      <c r="A411" s="2951"/>
      <c r="B411" s="2953"/>
      <c r="C411" s="2953"/>
      <c r="D411" s="477"/>
      <c r="E411" s="449" t="s">
        <v>297</v>
      </c>
      <c r="F411" s="449" t="s">
        <v>365</v>
      </c>
      <c r="G411" s="449" t="s">
        <v>297</v>
      </c>
      <c r="H411" s="166"/>
      <c r="I411" s="449" t="s">
        <v>297</v>
      </c>
      <c r="J411" s="449" t="s">
        <v>297</v>
      </c>
      <c r="K411" s="449" t="s">
        <v>297</v>
      </c>
      <c r="L411" s="449" t="s">
        <v>297</v>
      </c>
      <c r="M411" s="449" t="s">
        <v>297</v>
      </c>
      <c r="N411" s="449" t="s">
        <v>297</v>
      </c>
      <c r="O411" s="449" t="s">
        <v>297</v>
      </c>
      <c r="P411" s="449" t="s">
        <v>365</v>
      </c>
      <c r="Q411" s="449" t="s">
        <v>297</v>
      </c>
      <c r="R411" s="449" t="s">
        <v>297</v>
      </c>
      <c r="S411" s="449" t="s">
        <v>297</v>
      </c>
      <c r="T411" s="449" t="s">
        <v>297</v>
      </c>
      <c r="U411" s="449" t="s">
        <v>297</v>
      </c>
      <c r="V411" s="2038"/>
      <c r="W411" s="449" t="s">
        <v>365</v>
      </c>
    </row>
    <row r="412" spans="1:23" ht="15.75" thickBot="1" x14ac:dyDescent="0.25">
      <c r="A412" s="172"/>
      <c r="B412" s="156"/>
      <c r="C412" s="156"/>
      <c r="D412" s="1954"/>
      <c r="E412" s="1954"/>
      <c r="F412" s="1954"/>
      <c r="G412" s="1954"/>
      <c r="H412" s="156"/>
      <c r="I412" s="1954"/>
      <c r="J412" s="1954"/>
      <c r="K412" s="1954"/>
      <c r="L412" s="1954"/>
      <c r="M412" s="1954"/>
      <c r="N412" s="1954"/>
      <c r="O412" s="1954"/>
      <c r="P412" s="1954"/>
      <c r="Q412" s="1954"/>
      <c r="R412" s="1954"/>
      <c r="S412" s="1954"/>
      <c r="T412" s="1954"/>
      <c r="U412" s="1954"/>
      <c r="V412" s="1954"/>
      <c r="W412" s="1954"/>
    </row>
    <row r="413" spans="1:23" x14ac:dyDescent="0.2">
      <c r="A413" s="2950" t="s">
        <v>5559</v>
      </c>
      <c r="B413" s="2952" t="s">
        <v>297</v>
      </c>
      <c r="C413" s="2952" t="s">
        <v>297</v>
      </c>
      <c r="D413" s="485" t="s">
        <v>6</v>
      </c>
      <c r="E413" s="476" t="s">
        <v>297</v>
      </c>
      <c r="F413" s="476" t="s">
        <v>5560</v>
      </c>
      <c r="G413" s="476" t="s">
        <v>297</v>
      </c>
      <c r="H413" s="160" t="s">
        <v>5193</v>
      </c>
      <c r="I413" s="476" t="s">
        <v>297</v>
      </c>
      <c r="J413" s="476" t="s">
        <v>297</v>
      </c>
      <c r="K413" s="476" t="s">
        <v>297</v>
      </c>
      <c r="L413" s="476" t="s">
        <v>297</v>
      </c>
      <c r="M413" s="476" t="s">
        <v>297</v>
      </c>
      <c r="N413" s="476" t="s">
        <v>297</v>
      </c>
      <c r="O413" s="476" t="s">
        <v>297</v>
      </c>
      <c r="P413" s="476" t="s">
        <v>5560</v>
      </c>
      <c r="Q413" s="476" t="s">
        <v>297</v>
      </c>
      <c r="R413" s="476" t="s">
        <v>297</v>
      </c>
      <c r="S413" s="476" t="s">
        <v>297</v>
      </c>
      <c r="T413" s="476" t="s">
        <v>297</v>
      </c>
      <c r="U413" s="476" t="s">
        <v>297</v>
      </c>
      <c r="V413" s="2038" t="s">
        <v>5533</v>
      </c>
      <c r="W413" s="476" t="s">
        <v>5560</v>
      </c>
    </row>
    <row r="414" spans="1:23" x14ac:dyDescent="0.2">
      <c r="A414" s="2951"/>
      <c r="B414" s="2953"/>
      <c r="C414" s="2953"/>
      <c r="D414" s="477"/>
      <c r="E414" s="449" t="s">
        <v>297</v>
      </c>
      <c r="F414" s="449" t="s">
        <v>365</v>
      </c>
      <c r="G414" s="449" t="s">
        <v>297</v>
      </c>
      <c r="H414" s="166"/>
      <c r="I414" s="449" t="s">
        <v>297</v>
      </c>
      <c r="J414" s="449" t="s">
        <v>297</v>
      </c>
      <c r="K414" s="449" t="s">
        <v>297</v>
      </c>
      <c r="L414" s="449" t="s">
        <v>297</v>
      </c>
      <c r="M414" s="449" t="s">
        <v>297</v>
      </c>
      <c r="N414" s="449" t="s">
        <v>297</v>
      </c>
      <c r="O414" s="449" t="s">
        <v>297</v>
      </c>
      <c r="P414" s="449" t="s">
        <v>365</v>
      </c>
      <c r="Q414" s="449" t="s">
        <v>297</v>
      </c>
      <c r="R414" s="449" t="s">
        <v>297</v>
      </c>
      <c r="S414" s="449" t="s">
        <v>297</v>
      </c>
      <c r="T414" s="449" t="s">
        <v>297</v>
      </c>
      <c r="U414" s="449" t="s">
        <v>297</v>
      </c>
      <c r="V414" s="2038"/>
      <c r="W414" s="449" t="s">
        <v>365</v>
      </c>
    </row>
    <row r="415" spans="1:23" ht="15.75" thickBot="1" x14ac:dyDescent="0.25">
      <c r="A415" s="172"/>
      <c r="B415" s="156"/>
      <c r="C415" s="156"/>
      <c r="D415" s="1954"/>
      <c r="E415" s="1954"/>
      <c r="F415" s="1954"/>
      <c r="G415" s="1954"/>
      <c r="H415" s="156"/>
      <c r="I415" s="1954"/>
      <c r="J415" s="1954"/>
      <c r="K415" s="1954"/>
      <c r="L415" s="1954"/>
      <c r="M415" s="1954"/>
      <c r="N415" s="1954"/>
      <c r="O415" s="1954"/>
      <c r="P415" s="1954"/>
      <c r="Q415" s="1954"/>
      <c r="R415" s="1954"/>
      <c r="S415" s="1954"/>
      <c r="T415" s="1954"/>
      <c r="U415" s="1954"/>
      <c r="V415" s="1954"/>
      <c r="W415" s="1954"/>
    </row>
    <row r="416" spans="1:23" x14ac:dyDescent="0.2">
      <c r="A416" s="2950" t="s">
        <v>5561</v>
      </c>
      <c r="B416" s="2952" t="s">
        <v>297</v>
      </c>
      <c r="C416" s="2952" t="s">
        <v>297</v>
      </c>
      <c r="D416" s="485" t="s">
        <v>6</v>
      </c>
      <c r="E416" s="476" t="s">
        <v>297</v>
      </c>
      <c r="F416" s="476" t="s">
        <v>5562</v>
      </c>
      <c r="G416" s="476" t="s">
        <v>297</v>
      </c>
      <c r="H416" s="160" t="s">
        <v>5193</v>
      </c>
      <c r="I416" s="476" t="s">
        <v>297</v>
      </c>
      <c r="J416" s="476" t="s">
        <v>297</v>
      </c>
      <c r="K416" s="476" t="s">
        <v>297</v>
      </c>
      <c r="L416" s="476" t="s">
        <v>297</v>
      </c>
      <c r="M416" s="476" t="s">
        <v>297</v>
      </c>
      <c r="N416" s="476" t="s">
        <v>297</v>
      </c>
      <c r="O416" s="476" t="s">
        <v>297</v>
      </c>
      <c r="P416" s="476" t="s">
        <v>5562</v>
      </c>
      <c r="Q416" s="476" t="s">
        <v>297</v>
      </c>
      <c r="R416" s="476" t="s">
        <v>297</v>
      </c>
      <c r="S416" s="476" t="s">
        <v>297</v>
      </c>
      <c r="T416" s="476" t="s">
        <v>297</v>
      </c>
      <c r="U416" s="476" t="s">
        <v>297</v>
      </c>
      <c r="V416" s="2038" t="s">
        <v>5533</v>
      </c>
      <c r="W416" s="476" t="s">
        <v>5562</v>
      </c>
    </row>
    <row r="417" spans="1:23" ht="34.5" customHeight="1" x14ac:dyDescent="0.2">
      <c r="A417" s="2951"/>
      <c r="B417" s="2953"/>
      <c r="C417" s="2953"/>
      <c r="D417" s="477"/>
      <c r="E417" s="449" t="s">
        <v>297</v>
      </c>
      <c r="F417" s="449" t="s">
        <v>365</v>
      </c>
      <c r="G417" s="449" t="s">
        <v>297</v>
      </c>
      <c r="H417" s="166"/>
      <c r="I417" s="449" t="s">
        <v>297</v>
      </c>
      <c r="J417" s="449" t="s">
        <v>297</v>
      </c>
      <c r="K417" s="449" t="s">
        <v>297</v>
      </c>
      <c r="L417" s="449" t="s">
        <v>297</v>
      </c>
      <c r="M417" s="449" t="s">
        <v>297</v>
      </c>
      <c r="N417" s="449" t="s">
        <v>297</v>
      </c>
      <c r="O417" s="449" t="s">
        <v>297</v>
      </c>
      <c r="P417" s="449" t="s">
        <v>365</v>
      </c>
      <c r="Q417" s="449" t="s">
        <v>297</v>
      </c>
      <c r="R417" s="449" t="s">
        <v>297</v>
      </c>
      <c r="S417" s="449" t="s">
        <v>297</v>
      </c>
      <c r="T417" s="449" t="s">
        <v>297</v>
      </c>
      <c r="U417" s="449" t="s">
        <v>297</v>
      </c>
      <c r="V417" s="2038"/>
      <c r="W417" s="449" t="s">
        <v>365</v>
      </c>
    </row>
    <row r="418" spans="1:23" ht="15.75" thickBot="1" x14ac:dyDescent="0.25">
      <c r="A418" s="172"/>
      <c r="B418" s="156"/>
      <c r="C418" s="156"/>
      <c r="D418" s="1954"/>
      <c r="E418" s="1954"/>
      <c r="F418" s="1954"/>
      <c r="G418" s="1954"/>
      <c r="H418" s="156"/>
      <c r="I418" s="1954"/>
      <c r="J418" s="1954"/>
      <c r="K418" s="1954"/>
      <c r="L418" s="1954"/>
      <c r="M418" s="1954"/>
      <c r="N418" s="1954"/>
      <c r="O418" s="1954"/>
      <c r="P418" s="1954"/>
      <c r="Q418" s="1954"/>
      <c r="R418" s="1954"/>
      <c r="S418" s="1954"/>
      <c r="T418" s="1954"/>
      <c r="U418" s="1954"/>
      <c r="V418" s="1954"/>
      <c r="W418" s="1954"/>
    </row>
    <row r="419" spans="1:23" x14ac:dyDescent="0.2">
      <c r="A419" s="2950" t="s">
        <v>5563</v>
      </c>
      <c r="B419" s="2952" t="s">
        <v>297</v>
      </c>
      <c r="C419" s="2952" t="s">
        <v>297</v>
      </c>
      <c r="D419" s="485" t="s">
        <v>6</v>
      </c>
      <c r="E419" s="476" t="s">
        <v>297</v>
      </c>
      <c r="F419" s="476" t="s">
        <v>5564</v>
      </c>
      <c r="G419" s="476" t="s">
        <v>297</v>
      </c>
      <c r="H419" s="160" t="s">
        <v>5193</v>
      </c>
      <c r="I419" s="476" t="s">
        <v>297</v>
      </c>
      <c r="J419" s="476" t="s">
        <v>297</v>
      </c>
      <c r="K419" s="476" t="s">
        <v>297</v>
      </c>
      <c r="L419" s="476" t="s">
        <v>297</v>
      </c>
      <c r="M419" s="476" t="s">
        <v>297</v>
      </c>
      <c r="N419" s="476" t="s">
        <v>297</v>
      </c>
      <c r="O419" s="476" t="s">
        <v>297</v>
      </c>
      <c r="P419" s="476" t="s">
        <v>5564</v>
      </c>
      <c r="Q419" s="476" t="s">
        <v>297</v>
      </c>
      <c r="R419" s="476" t="s">
        <v>297</v>
      </c>
      <c r="S419" s="476" t="s">
        <v>297</v>
      </c>
      <c r="T419" s="476" t="s">
        <v>297</v>
      </c>
      <c r="U419" s="476" t="s">
        <v>297</v>
      </c>
      <c r="V419" s="2038" t="s">
        <v>5533</v>
      </c>
      <c r="W419" s="476" t="s">
        <v>5564</v>
      </c>
    </row>
    <row r="420" spans="1:23" x14ac:dyDescent="0.2">
      <c r="A420" s="2951"/>
      <c r="B420" s="2953"/>
      <c r="C420" s="2953"/>
      <c r="D420" s="477"/>
      <c r="E420" s="449" t="s">
        <v>297</v>
      </c>
      <c r="F420" s="449" t="s">
        <v>365</v>
      </c>
      <c r="G420" s="449" t="s">
        <v>297</v>
      </c>
      <c r="H420" s="166"/>
      <c r="I420" s="449" t="s">
        <v>297</v>
      </c>
      <c r="J420" s="449" t="s">
        <v>297</v>
      </c>
      <c r="K420" s="449" t="s">
        <v>297</v>
      </c>
      <c r="L420" s="449" t="s">
        <v>297</v>
      </c>
      <c r="M420" s="449" t="s">
        <v>297</v>
      </c>
      <c r="N420" s="449" t="s">
        <v>297</v>
      </c>
      <c r="O420" s="449" t="s">
        <v>297</v>
      </c>
      <c r="P420" s="449" t="s">
        <v>365</v>
      </c>
      <c r="Q420" s="449" t="s">
        <v>297</v>
      </c>
      <c r="R420" s="449" t="s">
        <v>297</v>
      </c>
      <c r="S420" s="449" t="s">
        <v>297</v>
      </c>
      <c r="T420" s="449" t="s">
        <v>297</v>
      </c>
      <c r="U420" s="449" t="s">
        <v>297</v>
      </c>
      <c r="V420" s="2038"/>
      <c r="W420" s="449" t="s">
        <v>365</v>
      </c>
    </row>
    <row r="421" spans="1:23" ht="15.75" thickBot="1" x14ac:dyDescent="0.25">
      <c r="A421" s="172"/>
      <c r="B421" s="156"/>
      <c r="C421" s="156"/>
      <c r="D421" s="1954"/>
      <c r="E421" s="1954"/>
      <c r="F421" s="1954"/>
      <c r="G421" s="1954"/>
      <c r="H421" s="156"/>
      <c r="I421" s="1954"/>
      <c r="J421" s="1954"/>
      <c r="K421" s="1954"/>
      <c r="L421" s="1954"/>
      <c r="M421" s="1954"/>
      <c r="N421" s="1954"/>
      <c r="O421" s="1954"/>
      <c r="P421" s="1954"/>
      <c r="Q421" s="1954"/>
      <c r="R421" s="1954"/>
      <c r="S421" s="1954"/>
      <c r="T421" s="1954"/>
      <c r="U421" s="1954"/>
      <c r="V421" s="1954"/>
      <c r="W421" s="1954"/>
    </row>
    <row r="422" spans="1:23" x14ac:dyDescent="0.2">
      <c r="A422" s="2950" t="s">
        <v>5565</v>
      </c>
      <c r="B422" s="2952" t="s">
        <v>297</v>
      </c>
      <c r="C422" s="2952" t="s">
        <v>297</v>
      </c>
      <c r="D422" s="485" t="s">
        <v>6</v>
      </c>
      <c r="E422" s="476" t="s">
        <v>297</v>
      </c>
      <c r="F422" s="476" t="s">
        <v>5566</v>
      </c>
      <c r="G422" s="476" t="s">
        <v>297</v>
      </c>
      <c r="H422" s="160" t="s">
        <v>5193</v>
      </c>
      <c r="I422" s="476" t="s">
        <v>297</v>
      </c>
      <c r="J422" s="476" t="s">
        <v>297</v>
      </c>
      <c r="K422" s="476" t="s">
        <v>297</v>
      </c>
      <c r="L422" s="476" t="s">
        <v>297</v>
      </c>
      <c r="M422" s="476" t="s">
        <v>297</v>
      </c>
      <c r="N422" s="476" t="s">
        <v>297</v>
      </c>
      <c r="O422" s="476" t="s">
        <v>297</v>
      </c>
      <c r="P422" s="476" t="s">
        <v>5566</v>
      </c>
      <c r="Q422" s="476" t="s">
        <v>297</v>
      </c>
      <c r="R422" s="476" t="s">
        <v>297</v>
      </c>
      <c r="S422" s="476" t="s">
        <v>297</v>
      </c>
      <c r="T422" s="476" t="s">
        <v>297</v>
      </c>
      <c r="U422" s="476" t="s">
        <v>297</v>
      </c>
      <c r="V422" s="2038" t="s">
        <v>5533</v>
      </c>
      <c r="W422" s="476" t="s">
        <v>5566</v>
      </c>
    </row>
    <row r="423" spans="1:23" ht="37.5" customHeight="1" x14ac:dyDescent="0.2">
      <c r="A423" s="2951"/>
      <c r="B423" s="2953"/>
      <c r="C423" s="2953"/>
      <c r="D423" s="477"/>
      <c r="E423" s="449" t="s">
        <v>297</v>
      </c>
      <c r="F423" s="449" t="s">
        <v>365</v>
      </c>
      <c r="G423" s="449" t="s">
        <v>297</v>
      </c>
      <c r="H423" s="166"/>
      <c r="I423" s="449" t="s">
        <v>297</v>
      </c>
      <c r="J423" s="449" t="s">
        <v>297</v>
      </c>
      <c r="K423" s="449" t="s">
        <v>297</v>
      </c>
      <c r="L423" s="449" t="s">
        <v>297</v>
      </c>
      <c r="M423" s="449" t="s">
        <v>297</v>
      </c>
      <c r="N423" s="449" t="s">
        <v>297</v>
      </c>
      <c r="O423" s="449" t="s">
        <v>297</v>
      </c>
      <c r="P423" s="449" t="s">
        <v>365</v>
      </c>
      <c r="Q423" s="449" t="s">
        <v>297</v>
      </c>
      <c r="R423" s="449" t="s">
        <v>297</v>
      </c>
      <c r="S423" s="449" t="s">
        <v>297</v>
      </c>
      <c r="T423" s="449" t="s">
        <v>297</v>
      </c>
      <c r="U423" s="449" t="s">
        <v>297</v>
      </c>
      <c r="V423" s="2038"/>
      <c r="W423" s="449" t="s">
        <v>365</v>
      </c>
    </row>
    <row r="424" spans="1:23" ht="15.75" thickBot="1" x14ac:dyDescent="0.25">
      <c r="A424" s="172"/>
      <c r="B424" s="156"/>
      <c r="C424" s="156"/>
      <c r="D424" s="1954"/>
      <c r="E424" s="1954"/>
      <c r="F424" s="1954"/>
      <c r="G424" s="1954"/>
      <c r="H424" s="156"/>
      <c r="I424" s="1954"/>
      <c r="J424" s="1954"/>
      <c r="K424" s="1954"/>
      <c r="L424" s="1954"/>
      <c r="M424" s="1954"/>
      <c r="N424" s="1954"/>
      <c r="O424" s="1954"/>
      <c r="P424" s="1954"/>
      <c r="Q424" s="1954"/>
      <c r="R424" s="1954"/>
      <c r="S424" s="1954"/>
      <c r="T424" s="1954"/>
      <c r="U424" s="1954"/>
      <c r="V424" s="1954"/>
      <c r="W424" s="1954"/>
    </row>
    <row r="425" spans="1:23" x14ac:dyDescent="0.2">
      <c r="A425" s="2950" t="s">
        <v>5567</v>
      </c>
      <c r="B425" s="2952" t="s">
        <v>297</v>
      </c>
      <c r="C425" s="2952" t="s">
        <v>297</v>
      </c>
      <c r="D425" s="485" t="s">
        <v>6</v>
      </c>
      <c r="E425" s="476" t="s">
        <v>297</v>
      </c>
      <c r="F425" s="476" t="s">
        <v>5568</v>
      </c>
      <c r="G425" s="476" t="s">
        <v>297</v>
      </c>
      <c r="H425" s="160" t="s">
        <v>5193</v>
      </c>
      <c r="I425" s="476" t="s">
        <v>297</v>
      </c>
      <c r="J425" s="476" t="s">
        <v>297</v>
      </c>
      <c r="K425" s="476" t="s">
        <v>297</v>
      </c>
      <c r="L425" s="476" t="s">
        <v>297</v>
      </c>
      <c r="M425" s="476" t="s">
        <v>297</v>
      </c>
      <c r="N425" s="476" t="s">
        <v>297</v>
      </c>
      <c r="O425" s="476" t="s">
        <v>297</v>
      </c>
      <c r="P425" s="476" t="s">
        <v>5568</v>
      </c>
      <c r="Q425" s="476" t="s">
        <v>297</v>
      </c>
      <c r="R425" s="476" t="s">
        <v>297</v>
      </c>
      <c r="S425" s="476" t="s">
        <v>297</v>
      </c>
      <c r="T425" s="476" t="s">
        <v>297</v>
      </c>
      <c r="U425" s="476" t="s">
        <v>297</v>
      </c>
      <c r="V425" s="2038" t="s">
        <v>5533</v>
      </c>
      <c r="W425" s="476" t="s">
        <v>5568</v>
      </c>
    </row>
    <row r="426" spans="1:23" ht="31.5" customHeight="1" x14ac:dyDescent="0.2">
      <c r="A426" s="2951"/>
      <c r="B426" s="2953"/>
      <c r="C426" s="2953"/>
      <c r="D426" s="477"/>
      <c r="E426" s="449" t="s">
        <v>297</v>
      </c>
      <c r="F426" s="449" t="s">
        <v>365</v>
      </c>
      <c r="G426" s="449" t="s">
        <v>297</v>
      </c>
      <c r="H426" s="166"/>
      <c r="I426" s="449" t="s">
        <v>297</v>
      </c>
      <c r="J426" s="449" t="s">
        <v>297</v>
      </c>
      <c r="K426" s="449" t="s">
        <v>297</v>
      </c>
      <c r="L426" s="449" t="s">
        <v>297</v>
      </c>
      <c r="M426" s="449" t="s">
        <v>297</v>
      </c>
      <c r="N426" s="449" t="s">
        <v>297</v>
      </c>
      <c r="O426" s="449" t="s">
        <v>297</v>
      </c>
      <c r="P426" s="449" t="s">
        <v>365</v>
      </c>
      <c r="Q426" s="449" t="s">
        <v>297</v>
      </c>
      <c r="R426" s="449" t="s">
        <v>297</v>
      </c>
      <c r="S426" s="449" t="s">
        <v>297</v>
      </c>
      <c r="T426" s="449" t="s">
        <v>297</v>
      </c>
      <c r="U426" s="449" t="s">
        <v>297</v>
      </c>
      <c r="V426" s="2038"/>
      <c r="W426" s="449" t="s">
        <v>365</v>
      </c>
    </row>
    <row r="427" spans="1:23" ht="15.75" thickBot="1" x14ac:dyDescent="0.25">
      <c r="A427" s="172"/>
      <c r="B427" s="156"/>
      <c r="C427" s="156"/>
      <c r="D427" s="1954"/>
      <c r="E427" s="1954"/>
      <c r="F427" s="1954"/>
      <c r="G427" s="1954"/>
      <c r="H427" s="156"/>
      <c r="I427" s="1954"/>
      <c r="J427" s="1954"/>
      <c r="K427" s="1954"/>
      <c r="L427" s="1954"/>
      <c r="M427" s="1954"/>
      <c r="N427" s="1954"/>
      <c r="O427" s="1954"/>
      <c r="P427" s="1954"/>
      <c r="Q427" s="1954"/>
      <c r="R427" s="1954"/>
      <c r="S427" s="1954"/>
      <c r="T427" s="1954"/>
      <c r="U427" s="1954"/>
      <c r="V427" s="1954"/>
      <c r="W427" s="1954"/>
    </row>
    <row r="428" spans="1:23" x14ac:dyDescent="0.2">
      <c r="A428" s="2950" t="s">
        <v>5569</v>
      </c>
      <c r="B428" s="2952" t="s">
        <v>297</v>
      </c>
      <c r="C428" s="2952" t="s">
        <v>297</v>
      </c>
      <c r="D428" s="485" t="s">
        <v>6</v>
      </c>
      <c r="E428" s="476" t="s">
        <v>297</v>
      </c>
      <c r="F428" s="476" t="s">
        <v>5570</v>
      </c>
      <c r="G428" s="476" t="s">
        <v>297</v>
      </c>
      <c r="H428" s="160" t="s">
        <v>5193</v>
      </c>
      <c r="I428" s="476" t="s">
        <v>297</v>
      </c>
      <c r="J428" s="476" t="s">
        <v>297</v>
      </c>
      <c r="K428" s="476" t="s">
        <v>297</v>
      </c>
      <c r="L428" s="476" t="s">
        <v>297</v>
      </c>
      <c r="M428" s="476" t="s">
        <v>297</v>
      </c>
      <c r="N428" s="476" t="s">
        <v>297</v>
      </c>
      <c r="O428" s="476" t="s">
        <v>297</v>
      </c>
      <c r="P428" s="476" t="s">
        <v>5570</v>
      </c>
      <c r="Q428" s="476" t="s">
        <v>297</v>
      </c>
      <c r="R428" s="476" t="s">
        <v>297</v>
      </c>
      <c r="S428" s="476" t="s">
        <v>297</v>
      </c>
      <c r="T428" s="476" t="s">
        <v>297</v>
      </c>
      <c r="U428" s="476" t="s">
        <v>297</v>
      </c>
      <c r="V428" s="2038" t="s">
        <v>5533</v>
      </c>
      <c r="W428" s="476" t="s">
        <v>5570</v>
      </c>
    </row>
    <row r="429" spans="1:23" x14ac:dyDescent="0.2">
      <c r="A429" s="2951"/>
      <c r="B429" s="2953"/>
      <c r="C429" s="2953"/>
      <c r="D429" s="477"/>
      <c r="E429" s="449" t="s">
        <v>297</v>
      </c>
      <c r="F429" s="449" t="s">
        <v>365</v>
      </c>
      <c r="G429" s="449" t="s">
        <v>297</v>
      </c>
      <c r="H429" s="166"/>
      <c r="I429" s="449" t="s">
        <v>297</v>
      </c>
      <c r="J429" s="449" t="s">
        <v>297</v>
      </c>
      <c r="K429" s="449" t="s">
        <v>297</v>
      </c>
      <c r="L429" s="449" t="s">
        <v>297</v>
      </c>
      <c r="M429" s="449" t="s">
        <v>297</v>
      </c>
      <c r="N429" s="449" t="s">
        <v>297</v>
      </c>
      <c r="O429" s="449" t="s">
        <v>297</v>
      </c>
      <c r="P429" s="449" t="s">
        <v>365</v>
      </c>
      <c r="Q429" s="449" t="s">
        <v>297</v>
      </c>
      <c r="R429" s="449" t="s">
        <v>297</v>
      </c>
      <c r="S429" s="449" t="s">
        <v>297</v>
      </c>
      <c r="T429" s="449" t="s">
        <v>297</v>
      </c>
      <c r="U429" s="449" t="s">
        <v>297</v>
      </c>
      <c r="V429" s="2038"/>
      <c r="W429" s="449" t="s">
        <v>365</v>
      </c>
    </row>
    <row r="430" spans="1:23" ht="15.75" thickBot="1" x14ac:dyDescent="0.25">
      <c r="A430" s="172"/>
      <c r="B430" s="156"/>
      <c r="C430" s="156"/>
      <c r="D430" s="1954"/>
      <c r="E430" s="1954"/>
      <c r="F430" s="1954"/>
      <c r="G430" s="1954"/>
      <c r="H430" s="156"/>
      <c r="I430" s="1954"/>
      <c r="J430" s="1954"/>
      <c r="K430" s="1954"/>
      <c r="L430" s="1954"/>
      <c r="M430" s="1954"/>
      <c r="N430" s="1954"/>
      <c r="O430" s="1954"/>
      <c r="P430" s="1954"/>
      <c r="Q430" s="1954"/>
      <c r="R430" s="1954"/>
      <c r="S430" s="1954"/>
      <c r="T430" s="1954"/>
      <c r="U430" s="1954"/>
      <c r="V430" s="1954"/>
      <c r="W430" s="1954"/>
    </row>
    <row r="431" spans="1:23" x14ac:dyDescent="0.2">
      <c r="A431" s="2950" t="s">
        <v>5571</v>
      </c>
      <c r="B431" s="2952" t="s">
        <v>297</v>
      </c>
      <c r="C431" s="2952" t="s">
        <v>297</v>
      </c>
      <c r="D431" s="485" t="s">
        <v>6</v>
      </c>
      <c r="E431" s="476" t="s">
        <v>297</v>
      </c>
      <c r="F431" s="476" t="s">
        <v>5572</v>
      </c>
      <c r="G431" s="476" t="s">
        <v>297</v>
      </c>
      <c r="H431" s="160" t="s">
        <v>5193</v>
      </c>
      <c r="I431" s="476" t="s">
        <v>297</v>
      </c>
      <c r="J431" s="476" t="s">
        <v>297</v>
      </c>
      <c r="K431" s="476" t="s">
        <v>297</v>
      </c>
      <c r="L431" s="476" t="s">
        <v>297</v>
      </c>
      <c r="M431" s="476" t="s">
        <v>297</v>
      </c>
      <c r="N431" s="476" t="s">
        <v>297</v>
      </c>
      <c r="O431" s="476" t="s">
        <v>297</v>
      </c>
      <c r="P431" s="476" t="s">
        <v>5572</v>
      </c>
      <c r="Q431" s="476" t="s">
        <v>297</v>
      </c>
      <c r="R431" s="476" t="s">
        <v>297</v>
      </c>
      <c r="S431" s="476" t="s">
        <v>297</v>
      </c>
      <c r="T431" s="476" t="s">
        <v>297</v>
      </c>
      <c r="U431" s="476" t="s">
        <v>297</v>
      </c>
      <c r="V431" s="2038" t="s">
        <v>5533</v>
      </c>
      <c r="W431" s="476" t="s">
        <v>5572</v>
      </c>
    </row>
    <row r="432" spans="1:23" x14ac:dyDescent="0.2">
      <c r="A432" s="2951"/>
      <c r="B432" s="2953"/>
      <c r="C432" s="2953"/>
      <c r="D432" s="477"/>
      <c r="E432" s="449" t="s">
        <v>297</v>
      </c>
      <c r="F432" s="449" t="s">
        <v>365</v>
      </c>
      <c r="G432" s="449" t="s">
        <v>297</v>
      </c>
      <c r="H432" s="166"/>
      <c r="I432" s="449" t="s">
        <v>297</v>
      </c>
      <c r="J432" s="449" t="s">
        <v>297</v>
      </c>
      <c r="K432" s="449" t="s">
        <v>297</v>
      </c>
      <c r="L432" s="449" t="s">
        <v>297</v>
      </c>
      <c r="M432" s="449" t="s">
        <v>297</v>
      </c>
      <c r="N432" s="449" t="s">
        <v>297</v>
      </c>
      <c r="O432" s="449" t="s">
        <v>297</v>
      </c>
      <c r="P432" s="449" t="s">
        <v>365</v>
      </c>
      <c r="Q432" s="449" t="s">
        <v>297</v>
      </c>
      <c r="R432" s="449" t="s">
        <v>297</v>
      </c>
      <c r="S432" s="449" t="s">
        <v>297</v>
      </c>
      <c r="T432" s="449" t="s">
        <v>297</v>
      </c>
      <c r="U432" s="449" t="s">
        <v>297</v>
      </c>
      <c r="V432" s="2038"/>
      <c r="W432" s="449" t="s">
        <v>365</v>
      </c>
    </row>
    <row r="433" spans="1:23" ht="15.75" thickBot="1" x14ac:dyDescent="0.25">
      <c r="A433" s="172"/>
      <c r="B433" s="156"/>
      <c r="C433" s="156"/>
      <c r="D433" s="1954"/>
      <c r="E433" s="1954"/>
      <c r="F433" s="1954"/>
      <c r="G433" s="1954"/>
      <c r="H433" s="156"/>
      <c r="I433" s="1954"/>
      <c r="J433" s="1954"/>
      <c r="K433" s="1954"/>
      <c r="L433" s="1954"/>
      <c r="M433" s="1954"/>
      <c r="N433" s="1954"/>
      <c r="O433" s="1954"/>
      <c r="P433" s="1954"/>
      <c r="Q433" s="1954"/>
      <c r="R433" s="1954"/>
      <c r="S433" s="1954"/>
      <c r="T433" s="1954"/>
      <c r="U433" s="1954"/>
      <c r="V433" s="1954"/>
      <c r="W433" s="1954"/>
    </row>
    <row r="434" spans="1:23" x14ac:dyDescent="0.2">
      <c r="A434" s="2950" t="s">
        <v>5573</v>
      </c>
      <c r="B434" s="2952" t="s">
        <v>297</v>
      </c>
      <c r="C434" s="2952" t="s">
        <v>297</v>
      </c>
      <c r="D434" s="485" t="s">
        <v>6</v>
      </c>
      <c r="E434" s="476" t="s">
        <v>297</v>
      </c>
      <c r="F434" s="476" t="s">
        <v>5574</v>
      </c>
      <c r="G434" s="476" t="s">
        <v>297</v>
      </c>
      <c r="H434" s="160" t="s">
        <v>5193</v>
      </c>
      <c r="I434" s="476" t="s">
        <v>297</v>
      </c>
      <c r="J434" s="476" t="s">
        <v>297</v>
      </c>
      <c r="K434" s="476" t="s">
        <v>297</v>
      </c>
      <c r="L434" s="476" t="s">
        <v>297</v>
      </c>
      <c r="M434" s="476" t="s">
        <v>297</v>
      </c>
      <c r="N434" s="476" t="s">
        <v>297</v>
      </c>
      <c r="O434" s="476" t="s">
        <v>297</v>
      </c>
      <c r="P434" s="476" t="s">
        <v>5574</v>
      </c>
      <c r="Q434" s="476" t="s">
        <v>297</v>
      </c>
      <c r="R434" s="476" t="s">
        <v>297</v>
      </c>
      <c r="S434" s="476" t="s">
        <v>297</v>
      </c>
      <c r="T434" s="476" t="s">
        <v>297</v>
      </c>
      <c r="U434" s="476" t="s">
        <v>297</v>
      </c>
      <c r="V434" s="2038" t="s">
        <v>5533</v>
      </c>
      <c r="W434" s="476" t="s">
        <v>5574</v>
      </c>
    </row>
    <row r="435" spans="1:23" ht="29.25" customHeight="1" x14ac:dyDescent="0.2">
      <c r="A435" s="2951"/>
      <c r="B435" s="2953"/>
      <c r="C435" s="2953"/>
      <c r="D435" s="477"/>
      <c r="E435" s="449" t="s">
        <v>297</v>
      </c>
      <c r="F435" s="449" t="s">
        <v>365</v>
      </c>
      <c r="G435" s="449" t="s">
        <v>297</v>
      </c>
      <c r="H435" s="166"/>
      <c r="I435" s="449" t="s">
        <v>297</v>
      </c>
      <c r="J435" s="449" t="s">
        <v>297</v>
      </c>
      <c r="K435" s="449" t="s">
        <v>297</v>
      </c>
      <c r="L435" s="449" t="s">
        <v>297</v>
      </c>
      <c r="M435" s="449" t="s">
        <v>297</v>
      </c>
      <c r="N435" s="449" t="s">
        <v>297</v>
      </c>
      <c r="O435" s="449" t="s">
        <v>297</v>
      </c>
      <c r="P435" s="449" t="s">
        <v>365</v>
      </c>
      <c r="Q435" s="449" t="s">
        <v>297</v>
      </c>
      <c r="R435" s="449" t="s">
        <v>297</v>
      </c>
      <c r="S435" s="449" t="s">
        <v>297</v>
      </c>
      <c r="T435" s="449" t="s">
        <v>297</v>
      </c>
      <c r="U435" s="449" t="s">
        <v>297</v>
      </c>
      <c r="V435" s="2038"/>
      <c r="W435" s="449" t="s">
        <v>365</v>
      </c>
    </row>
    <row r="436" spans="1:23" ht="15.75" thickBot="1" x14ac:dyDescent="0.25">
      <c r="A436" s="172"/>
      <c r="B436" s="156"/>
      <c r="C436" s="156"/>
      <c r="D436" s="1954"/>
      <c r="E436" s="1954"/>
      <c r="F436" s="1954"/>
      <c r="G436" s="1954"/>
      <c r="H436" s="156"/>
      <c r="I436" s="1954"/>
      <c r="J436" s="1954"/>
      <c r="K436" s="1954"/>
      <c r="L436" s="1954"/>
      <c r="M436" s="1954"/>
      <c r="N436" s="1954"/>
      <c r="O436" s="1954"/>
      <c r="P436" s="1954"/>
      <c r="Q436" s="1954"/>
      <c r="R436" s="1954"/>
      <c r="S436" s="1954"/>
      <c r="T436" s="1954"/>
      <c r="U436" s="1954"/>
      <c r="V436" s="1954"/>
      <c r="W436" s="1954"/>
    </row>
    <row r="437" spans="1:23" x14ac:dyDescent="0.2">
      <c r="A437" s="2950" t="s">
        <v>5575</v>
      </c>
      <c r="B437" s="2952" t="s">
        <v>297</v>
      </c>
      <c r="C437" s="2952" t="s">
        <v>297</v>
      </c>
      <c r="D437" s="485" t="s">
        <v>6</v>
      </c>
      <c r="E437" s="476" t="s">
        <v>297</v>
      </c>
      <c r="F437" s="476" t="s">
        <v>5576</v>
      </c>
      <c r="G437" s="476" t="s">
        <v>297</v>
      </c>
      <c r="H437" s="160" t="s">
        <v>5193</v>
      </c>
      <c r="I437" s="476" t="s">
        <v>297</v>
      </c>
      <c r="J437" s="476" t="s">
        <v>297</v>
      </c>
      <c r="K437" s="476" t="s">
        <v>297</v>
      </c>
      <c r="L437" s="476" t="s">
        <v>297</v>
      </c>
      <c r="M437" s="476" t="s">
        <v>297</v>
      </c>
      <c r="N437" s="476" t="s">
        <v>297</v>
      </c>
      <c r="O437" s="476" t="s">
        <v>297</v>
      </c>
      <c r="P437" s="476" t="s">
        <v>5576</v>
      </c>
      <c r="Q437" s="476" t="s">
        <v>297</v>
      </c>
      <c r="R437" s="476" t="s">
        <v>297</v>
      </c>
      <c r="S437" s="476" t="s">
        <v>297</v>
      </c>
      <c r="T437" s="476" t="s">
        <v>297</v>
      </c>
      <c r="U437" s="476" t="s">
        <v>297</v>
      </c>
      <c r="V437" s="2038" t="s">
        <v>5533</v>
      </c>
      <c r="W437" s="476" t="s">
        <v>5576</v>
      </c>
    </row>
    <row r="438" spans="1:23" x14ac:dyDescent="0.2">
      <c r="A438" s="2951"/>
      <c r="B438" s="2953"/>
      <c r="C438" s="2953"/>
      <c r="D438" s="477"/>
      <c r="E438" s="449" t="s">
        <v>297</v>
      </c>
      <c r="F438" s="449" t="s">
        <v>365</v>
      </c>
      <c r="G438" s="449" t="s">
        <v>297</v>
      </c>
      <c r="H438" s="166"/>
      <c r="I438" s="449" t="s">
        <v>297</v>
      </c>
      <c r="J438" s="449" t="s">
        <v>297</v>
      </c>
      <c r="K438" s="449" t="s">
        <v>297</v>
      </c>
      <c r="L438" s="449" t="s">
        <v>297</v>
      </c>
      <c r="M438" s="449" t="s">
        <v>297</v>
      </c>
      <c r="N438" s="449" t="s">
        <v>297</v>
      </c>
      <c r="O438" s="449" t="s">
        <v>297</v>
      </c>
      <c r="P438" s="449" t="s">
        <v>365</v>
      </c>
      <c r="Q438" s="449" t="s">
        <v>297</v>
      </c>
      <c r="R438" s="449" t="s">
        <v>297</v>
      </c>
      <c r="S438" s="449" t="s">
        <v>297</v>
      </c>
      <c r="T438" s="449" t="s">
        <v>297</v>
      </c>
      <c r="U438" s="449" t="s">
        <v>297</v>
      </c>
      <c r="V438" s="2038"/>
      <c r="W438" s="449" t="s">
        <v>365</v>
      </c>
    </row>
    <row r="439" spans="1:23" ht="15.75" thickBot="1" x14ac:dyDescent="0.25">
      <c r="A439" s="172"/>
      <c r="B439" s="156"/>
      <c r="C439" s="156"/>
      <c r="D439" s="1954"/>
      <c r="E439" s="1954"/>
      <c r="F439" s="1954"/>
      <c r="G439" s="1954"/>
      <c r="H439" s="156"/>
      <c r="I439" s="1954"/>
      <c r="J439" s="1954"/>
      <c r="K439" s="1954"/>
      <c r="L439" s="1954"/>
      <c r="M439" s="1954"/>
      <c r="N439" s="1954"/>
      <c r="O439" s="1954"/>
      <c r="P439" s="1954"/>
      <c r="Q439" s="1954"/>
      <c r="R439" s="1954"/>
      <c r="S439" s="1954"/>
      <c r="T439" s="1954"/>
      <c r="U439" s="1954"/>
      <c r="V439" s="1954"/>
      <c r="W439" s="1954"/>
    </row>
    <row r="440" spans="1:23" x14ac:dyDescent="0.2">
      <c r="A440" s="2950" t="s">
        <v>5577</v>
      </c>
      <c r="B440" s="2952" t="s">
        <v>297</v>
      </c>
      <c r="C440" s="2952" t="s">
        <v>297</v>
      </c>
      <c r="D440" s="485" t="s">
        <v>6</v>
      </c>
      <c r="E440" s="476" t="s">
        <v>297</v>
      </c>
      <c r="F440" s="476" t="s">
        <v>5578</v>
      </c>
      <c r="G440" s="476" t="s">
        <v>297</v>
      </c>
      <c r="H440" s="160" t="s">
        <v>5193</v>
      </c>
      <c r="I440" s="476" t="s">
        <v>297</v>
      </c>
      <c r="J440" s="476" t="s">
        <v>297</v>
      </c>
      <c r="K440" s="476" t="s">
        <v>297</v>
      </c>
      <c r="L440" s="476" t="s">
        <v>297</v>
      </c>
      <c r="M440" s="476" t="s">
        <v>297</v>
      </c>
      <c r="N440" s="476" t="s">
        <v>297</v>
      </c>
      <c r="O440" s="476" t="s">
        <v>297</v>
      </c>
      <c r="P440" s="476" t="s">
        <v>5578</v>
      </c>
      <c r="Q440" s="476" t="s">
        <v>297</v>
      </c>
      <c r="R440" s="476" t="s">
        <v>297</v>
      </c>
      <c r="S440" s="476" t="s">
        <v>297</v>
      </c>
      <c r="T440" s="476" t="s">
        <v>297</v>
      </c>
      <c r="U440" s="476" t="s">
        <v>297</v>
      </c>
      <c r="V440" s="2038" t="s">
        <v>5533</v>
      </c>
      <c r="W440" s="476" t="s">
        <v>5578</v>
      </c>
    </row>
    <row r="441" spans="1:23" ht="49.5" customHeight="1" x14ac:dyDescent="0.2">
      <c r="A441" s="2951"/>
      <c r="B441" s="2953"/>
      <c r="C441" s="2953"/>
      <c r="D441" s="477"/>
      <c r="E441" s="449" t="s">
        <v>297</v>
      </c>
      <c r="F441" s="449" t="s">
        <v>365</v>
      </c>
      <c r="G441" s="449" t="s">
        <v>297</v>
      </c>
      <c r="H441" s="166"/>
      <c r="I441" s="449" t="s">
        <v>297</v>
      </c>
      <c r="J441" s="449" t="s">
        <v>297</v>
      </c>
      <c r="K441" s="449" t="s">
        <v>297</v>
      </c>
      <c r="L441" s="449" t="s">
        <v>297</v>
      </c>
      <c r="M441" s="449" t="s">
        <v>297</v>
      </c>
      <c r="N441" s="449" t="s">
        <v>297</v>
      </c>
      <c r="O441" s="449" t="s">
        <v>297</v>
      </c>
      <c r="P441" s="449" t="s">
        <v>365</v>
      </c>
      <c r="Q441" s="449" t="s">
        <v>297</v>
      </c>
      <c r="R441" s="449" t="s">
        <v>297</v>
      </c>
      <c r="S441" s="449" t="s">
        <v>297</v>
      </c>
      <c r="T441" s="449" t="s">
        <v>297</v>
      </c>
      <c r="U441" s="449" t="s">
        <v>297</v>
      </c>
      <c r="V441" s="2038"/>
      <c r="W441" s="449" t="s">
        <v>365</v>
      </c>
    </row>
    <row r="442" spans="1:23" ht="15.75" thickBot="1" x14ac:dyDescent="0.25">
      <c r="A442" s="172"/>
      <c r="B442" s="156"/>
      <c r="C442" s="156"/>
      <c r="D442" s="1954"/>
      <c r="E442" s="1954"/>
      <c r="F442" s="1954"/>
      <c r="G442" s="1954"/>
      <c r="H442" s="156"/>
      <c r="I442" s="1954"/>
      <c r="J442" s="1954"/>
      <c r="K442" s="1954"/>
      <c r="L442" s="1954"/>
      <c r="M442" s="1954"/>
      <c r="N442" s="1954"/>
      <c r="O442" s="1954"/>
      <c r="P442" s="1954"/>
      <c r="Q442" s="1954"/>
      <c r="R442" s="1954"/>
      <c r="S442" s="1954"/>
      <c r="T442" s="1954"/>
      <c r="U442" s="1954"/>
      <c r="V442" s="1954"/>
      <c r="W442" s="1954"/>
    </row>
    <row r="443" spans="1:23" x14ac:dyDescent="0.2">
      <c r="A443" s="2950" t="s">
        <v>5579</v>
      </c>
      <c r="B443" s="2952" t="s">
        <v>297</v>
      </c>
      <c r="C443" s="2952" t="s">
        <v>297</v>
      </c>
      <c r="D443" s="485" t="s">
        <v>6</v>
      </c>
      <c r="E443" s="476" t="s">
        <v>297</v>
      </c>
      <c r="F443" s="476" t="s">
        <v>5580</v>
      </c>
      <c r="G443" s="476" t="s">
        <v>297</v>
      </c>
      <c r="H443" s="160" t="s">
        <v>5193</v>
      </c>
      <c r="I443" s="476" t="s">
        <v>297</v>
      </c>
      <c r="J443" s="476" t="s">
        <v>297</v>
      </c>
      <c r="K443" s="476" t="s">
        <v>297</v>
      </c>
      <c r="L443" s="476" t="s">
        <v>297</v>
      </c>
      <c r="M443" s="476" t="s">
        <v>297</v>
      </c>
      <c r="N443" s="476" t="s">
        <v>297</v>
      </c>
      <c r="O443" s="476" t="s">
        <v>297</v>
      </c>
      <c r="P443" s="476" t="s">
        <v>5580</v>
      </c>
      <c r="Q443" s="476" t="s">
        <v>297</v>
      </c>
      <c r="R443" s="476" t="s">
        <v>297</v>
      </c>
      <c r="S443" s="476" t="s">
        <v>297</v>
      </c>
      <c r="T443" s="476" t="s">
        <v>297</v>
      </c>
      <c r="U443" s="476" t="s">
        <v>297</v>
      </c>
      <c r="V443" s="2038" t="s">
        <v>5533</v>
      </c>
      <c r="W443" s="476" t="s">
        <v>5580</v>
      </c>
    </row>
    <row r="444" spans="1:23" ht="43.5" customHeight="1" x14ac:dyDescent="0.2">
      <c r="A444" s="2951"/>
      <c r="B444" s="2953"/>
      <c r="C444" s="2953"/>
      <c r="D444" s="477"/>
      <c r="E444" s="449" t="s">
        <v>297</v>
      </c>
      <c r="F444" s="449" t="s">
        <v>365</v>
      </c>
      <c r="G444" s="449" t="s">
        <v>297</v>
      </c>
      <c r="H444" s="166"/>
      <c r="I444" s="449" t="s">
        <v>297</v>
      </c>
      <c r="J444" s="449" t="s">
        <v>297</v>
      </c>
      <c r="K444" s="449" t="s">
        <v>297</v>
      </c>
      <c r="L444" s="449" t="s">
        <v>297</v>
      </c>
      <c r="M444" s="449" t="s">
        <v>297</v>
      </c>
      <c r="N444" s="449" t="s">
        <v>297</v>
      </c>
      <c r="O444" s="449" t="s">
        <v>297</v>
      </c>
      <c r="P444" s="449" t="s">
        <v>365</v>
      </c>
      <c r="Q444" s="449" t="s">
        <v>297</v>
      </c>
      <c r="R444" s="449" t="s">
        <v>297</v>
      </c>
      <c r="S444" s="449" t="s">
        <v>297</v>
      </c>
      <c r="T444" s="449" t="s">
        <v>297</v>
      </c>
      <c r="U444" s="449" t="s">
        <v>297</v>
      </c>
      <c r="V444" s="2038"/>
      <c r="W444" s="449" t="s">
        <v>365</v>
      </c>
    </row>
    <row r="445" spans="1:23" ht="15.75" thickBot="1" x14ac:dyDescent="0.25">
      <c r="A445" s="172"/>
      <c r="B445" s="156"/>
      <c r="C445" s="156"/>
      <c r="D445" s="1954"/>
      <c r="E445" s="1954"/>
      <c r="F445" s="1954"/>
      <c r="G445" s="1954"/>
      <c r="H445" s="156"/>
      <c r="I445" s="1954"/>
      <c r="J445" s="1954"/>
      <c r="K445" s="1954"/>
      <c r="L445" s="1954"/>
      <c r="M445" s="1954"/>
      <c r="N445" s="1954"/>
      <c r="O445" s="1954"/>
      <c r="P445" s="1954"/>
      <c r="Q445" s="1954"/>
      <c r="R445" s="1954"/>
      <c r="S445" s="1954"/>
      <c r="T445" s="1954"/>
      <c r="U445" s="1954"/>
      <c r="V445" s="1954"/>
      <c r="W445" s="1954"/>
    </row>
    <row r="446" spans="1:23" x14ac:dyDescent="0.2">
      <c r="A446" s="2950" t="s">
        <v>5581</v>
      </c>
      <c r="B446" s="2952" t="s">
        <v>297</v>
      </c>
      <c r="C446" s="2952" t="s">
        <v>297</v>
      </c>
      <c r="D446" s="485" t="s">
        <v>6</v>
      </c>
      <c r="E446" s="476" t="s">
        <v>297</v>
      </c>
      <c r="F446" s="476" t="s">
        <v>5582</v>
      </c>
      <c r="G446" s="476" t="s">
        <v>297</v>
      </c>
      <c r="H446" s="160" t="s">
        <v>5193</v>
      </c>
      <c r="I446" s="476" t="s">
        <v>297</v>
      </c>
      <c r="J446" s="476" t="s">
        <v>297</v>
      </c>
      <c r="K446" s="476" t="s">
        <v>297</v>
      </c>
      <c r="L446" s="476" t="s">
        <v>297</v>
      </c>
      <c r="M446" s="476" t="s">
        <v>297</v>
      </c>
      <c r="N446" s="476" t="s">
        <v>297</v>
      </c>
      <c r="O446" s="476" t="s">
        <v>297</v>
      </c>
      <c r="P446" s="476" t="s">
        <v>5582</v>
      </c>
      <c r="Q446" s="476" t="s">
        <v>297</v>
      </c>
      <c r="R446" s="476" t="s">
        <v>297</v>
      </c>
      <c r="S446" s="476" t="s">
        <v>297</v>
      </c>
      <c r="T446" s="476" t="s">
        <v>297</v>
      </c>
      <c r="U446" s="476" t="s">
        <v>297</v>
      </c>
      <c r="V446" s="2038" t="s">
        <v>5533</v>
      </c>
      <c r="W446" s="476" t="s">
        <v>5582</v>
      </c>
    </row>
    <row r="447" spans="1:23" x14ac:dyDescent="0.2">
      <c r="A447" s="2951"/>
      <c r="B447" s="2953"/>
      <c r="C447" s="2953"/>
      <c r="D447" s="477"/>
      <c r="E447" s="449" t="s">
        <v>297</v>
      </c>
      <c r="F447" s="449" t="s">
        <v>365</v>
      </c>
      <c r="G447" s="449" t="s">
        <v>297</v>
      </c>
      <c r="H447" s="166"/>
      <c r="I447" s="449" t="s">
        <v>297</v>
      </c>
      <c r="J447" s="449" t="s">
        <v>297</v>
      </c>
      <c r="K447" s="449" t="s">
        <v>297</v>
      </c>
      <c r="L447" s="449" t="s">
        <v>297</v>
      </c>
      <c r="M447" s="449" t="s">
        <v>297</v>
      </c>
      <c r="N447" s="449" t="s">
        <v>297</v>
      </c>
      <c r="O447" s="449" t="s">
        <v>297</v>
      </c>
      <c r="P447" s="449" t="s">
        <v>365</v>
      </c>
      <c r="Q447" s="449" t="s">
        <v>297</v>
      </c>
      <c r="R447" s="449" t="s">
        <v>297</v>
      </c>
      <c r="S447" s="449" t="s">
        <v>297</v>
      </c>
      <c r="T447" s="449" t="s">
        <v>297</v>
      </c>
      <c r="U447" s="449" t="s">
        <v>297</v>
      </c>
      <c r="V447" s="2038"/>
      <c r="W447" s="449" t="s">
        <v>365</v>
      </c>
    </row>
    <row r="448" spans="1:23" ht="15.75" thickBot="1" x14ac:dyDescent="0.25">
      <c r="A448" s="172"/>
      <c r="B448" s="156"/>
      <c r="C448" s="156"/>
      <c r="D448" s="1954"/>
      <c r="E448" s="1954"/>
      <c r="F448" s="1954"/>
      <c r="G448" s="1954"/>
      <c r="H448" s="156"/>
      <c r="I448" s="1954"/>
      <c r="J448" s="1954"/>
      <c r="K448" s="1954"/>
      <c r="L448" s="1954"/>
      <c r="M448" s="1954"/>
      <c r="N448" s="1954"/>
      <c r="O448" s="1954"/>
      <c r="P448" s="1954"/>
      <c r="Q448" s="1954"/>
      <c r="R448" s="1954"/>
      <c r="S448" s="1954"/>
      <c r="T448" s="1954"/>
      <c r="U448" s="1954"/>
      <c r="V448" s="1954"/>
      <c r="W448" s="1954"/>
    </row>
    <row r="449" spans="1:23" x14ac:dyDescent="0.2">
      <c r="A449" s="2950" t="s">
        <v>5583</v>
      </c>
      <c r="B449" s="2952" t="s">
        <v>297</v>
      </c>
      <c r="C449" s="2952" t="s">
        <v>297</v>
      </c>
      <c r="D449" s="485" t="s">
        <v>6</v>
      </c>
      <c r="E449" s="476" t="s">
        <v>297</v>
      </c>
      <c r="F449" s="476" t="s">
        <v>5584</v>
      </c>
      <c r="G449" s="476" t="s">
        <v>297</v>
      </c>
      <c r="H449" s="160" t="s">
        <v>5193</v>
      </c>
      <c r="I449" s="476" t="s">
        <v>297</v>
      </c>
      <c r="J449" s="476" t="s">
        <v>297</v>
      </c>
      <c r="K449" s="476" t="s">
        <v>297</v>
      </c>
      <c r="L449" s="476" t="s">
        <v>297</v>
      </c>
      <c r="M449" s="476" t="s">
        <v>297</v>
      </c>
      <c r="N449" s="476" t="s">
        <v>297</v>
      </c>
      <c r="O449" s="476" t="s">
        <v>297</v>
      </c>
      <c r="P449" s="476" t="s">
        <v>5584</v>
      </c>
      <c r="Q449" s="476" t="s">
        <v>297</v>
      </c>
      <c r="R449" s="476" t="s">
        <v>297</v>
      </c>
      <c r="S449" s="476" t="s">
        <v>297</v>
      </c>
      <c r="T449" s="476" t="s">
        <v>297</v>
      </c>
      <c r="U449" s="476" t="s">
        <v>297</v>
      </c>
      <c r="V449" s="2038" t="s">
        <v>5533</v>
      </c>
      <c r="W449" s="476" t="s">
        <v>5584</v>
      </c>
    </row>
    <row r="450" spans="1:23" ht="43.5" customHeight="1" x14ac:dyDescent="0.2">
      <c r="A450" s="2951"/>
      <c r="B450" s="2953"/>
      <c r="C450" s="2953"/>
      <c r="D450" s="477"/>
      <c r="E450" s="449" t="s">
        <v>297</v>
      </c>
      <c r="F450" s="449" t="s">
        <v>365</v>
      </c>
      <c r="G450" s="449" t="s">
        <v>297</v>
      </c>
      <c r="H450" s="166"/>
      <c r="I450" s="449" t="s">
        <v>297</v>
      </c>
      <c r="J450" s="449" t="s">
        <v>297</v>
      </c>
      <c r="K450" s="449" t="s">
        <v>297</v>
      </c>
      <c r="L450" s="449" t="s">
        <v>297</v>
      </c>
      <c r="M450" s="449" t="s">
        <v>297</v>
      </c>
      <c r="N450" s="449" t="s">
        <v>297</v>
      </c>
      <c r="O450" s="449" t="s">
        <v>297</v>
      </c>
      <c r="P450" s="449" t="s">
        <v>365</v>
      </c>
      <c r="Q450" s="449" t="s">
        <v>297</v>
      </c>
      <c r="R450" s="449" t="s">
        <v>297</v>
      </c>
      <c r="S450" s="449" t="s">
        <v>297</v>
      </c>
      <c r="T450" s="449" t="s">
        <v>297</v>
      </c>
      <c r="U450" s="449" t="s">
        <v>297</v>
      </c>
      <c r="V450" s="2038"/>
      <c r="W450" s="449" t="s">
        <v>365</v>
      </c>
    </row>
    <row r="451" spans="1:23" ht="15.75" thickBot="1" x14ac:dyDescent="0.25">
      <c r="A451" s="172"/>
      <c r="B451" s="156"/>
      <c r="C451" s="156"/>
      <c r="D451" s="1954"/>
      <c r="E451" s="1954"/>
      <c r="F451" s="1954"/>
      <c r="G451" s="1954"/>
      <c r="H451" s="156"/>
      <c r="I451" s="1954"/>
      <c r="J451" s="1954"/>
      <c r="K451" s="1954"/>
      <c r="L451" s="1954"/>
      <c r="M451" s="1954"/>
      <c r="N451" s="1954"/>
      <c r="O451" s="1954"/>
      <c r="P451" s="1954"/>
      <c r="Q451" s="1954"/>
      <c r="R451" s="1954"/>
      <c r="S451" s="1954"/>
      <c r="T451" s="1954"/>
      <c r="U451" s="1954"/>
      <c r="V451" s="1954"/>
      <c r="W451" s="1954"/>
    </row>
    <row r="452" spans="1:23" x14ac:dyDescent="0.2">
      <c r="A452" s="2950" t="s">
        <v>5585</v>
      </c>
      <c r="B452" s="2952" t="s">
        <v>297</v>
      </c>
      <c r="C452" s="2952" t="s">
        <v>297</v>
      </c>
      <c r="D452" s="485" t="s">
        <v>6</v>
      </c>
      <c r="E452" s="476" t="s">
        <v>297</v>
      </c>
      <c r="F452" s="476" t="s">
        <v>5586</v>
      </c>
      <c r="G452" s="476" t="s">
        <v>297</v>
      </c>
      <c r="H452" s="160" t="s">
        <v>5193</v>
      </c>
      <c r="I452" s="476" t="s">
        <v>297</v>
      </c>
      <c r="J452" s="476" t="s">
        <v>297</v>
      </c>
      <c r="K452" s="476" t="s">
        <v>297</v>
      </c>
      <c r="L452" s="476" t="s">
        <v>297</v>
      </c>
      <c r="M452" s="476" t="s">
        <v>297</v>
      </c>
      <c r="N452" s="476" t="s">
        <v>297</v>
      </c>
      <c r="O452" s="476" t="s">
        <v>297</v>
      </c>
      <c r="P452" s="476" t="s">
        <v>5586</v>
      </c>
      <c r="Q452" s="476" t="s">
        <v>297</v>
      </c>
      <c r="R452" s="476" t="s">
        <v>297</v>
      </c>
      <c r="S452" s="476" t="s">
        <v>297</v>
      </c>
      <c r="T452" s="476" t="s">
        <v>297</v>
      </c>
      <c r="U452" s="476" t="s">
        <v>297</v>
      </c>
      <c r="V452" s="2038" t="s">
        <v>5533</v>
      </c>
      <c r="W452" s="476" t="s">
        <v>5586</v>
      </c>
    </row>
    <row r="453" spans="1:23" x14ac:dyDescent="0.2">
      <c r="A453" s="2951"/>
      <c r="B453" s="2953"/>
      <c r="C453" s="2953"/>
      <c r="D453" s="477"/>
      <c r="E453" s="449" t="s">
        <v>297</v>
      </c>
      <c r="F453" s="449" t="s">
        <v>365</v>
      </c>
      <c r="G453" s="449" t="s">
        <v>297</v>
      </c>
      <c r="H453" s="166"/>
      <c r="I453" s="449" t="s">
        <v>297</v>
      </c>
      <c r="J453" s="449" t="s">
        <v>297</v>
      </c>
      <c r="K453" s="449" t="s">
        <v>297</v>
      </c>
      <c r="L453" s="449" t="s">
        <v>297</v>
      </c>
      <c r="M453" s="449" t="s">
        <v>297</v>
      </c>
      <c r="N453" s="449" t="s">
        <v>297</v>
      </c>
      <c r="O453" s="449" t="s">
        <v>297</v>
      </c>
      <c r="P453" s="449" t="s">
        <v>365</v>
      </c>
      <c r="Q453" s="449" t="s">
        <v>297</v>
      </c>
      <c r="R453" s="449" t="s">
        <v>297</v>
      </c>
      <c r="S453" s="449" t="s">
        <v>297</v>
      </c>
      <c r="T453" s="449" t="s">
        <v>297</v>
      </c>
      <c r="U453" s="449" t="s">
        <v>297</v>
      </c>
      <c r="V453" s="2038"/>
      <c r="W453" s="449" t="s">
        <v>365</v>
      </c>
    </row>
    <row r="454" spans="1:23" ht="15.75" thickBot="1" x14ac:dyDescent="0.25">
      <c r="A454" s="172"/>
      <c r="B454" s="156"/>
      <c r="C454" s="156"/>
      <c r="D454" s="1954"/>
      <c r="E454" s="1954"/>
      <c r="F454" s="1954"/>
      <c r="G454" s="1954"/>
      <c r="H454" s="156"/>
      <c r="I454" s="1954"/>
      <c r="J454" s="1954"/>
      <c r="K454" s="1954"/>
      <c r="L454" s="1954"/>
      <c r="M454" s="1954"/>
      <c r="N454" s="1954"/>
      <c r="O454" s="1954"/>
      <c r="P454" s="1954"/>
      <c r="Q454" s="1954"/>
      <c r="R454" s="1954"/>
      <c r="S454" s="1954"/>
      <c r="T454" s="1954"/>
      <c r="U454" s="1954"/>
      <c r="V454" s="1954"/>
      <c r="W454" s="1954"/>
    </row>
    <row r="455" spans="1:23" x14ac:dyDescent="0.2">
      <c r="A455" s="2950" t="s">
        <v>5587</v>
      </c>
      <c r="B455" s="2952" t="s">
        <v>297</v>
      </c>
      <c r="C455" s="2952" t="s">
        <v>297</v>
      </c>
      <c r="D455" s="485" t="s">
        <v>6</v>
      </c>
      <c r="E455" s="476" t="s">
        <v>297</v>
      </c>
      <c r="F455" s="476" t="s">
        <v>5588</v>
      </c>
      <c r="G455" s="476" t="s">
        <v>297</v>
      </c>
      <c r="H455" s="160" t="s">
        <v>5193</v>
      </c>
      <c r="I455" s="476" t="s">
        <v>297</v>
      </c>
      <c r="J455" s="476" t="s">
        <v>297</v>
      </c>
      <c r="K455" s="476" t="s">
        <v>297</v>
      </c>
      <c r="L455" s="476" t="s">
        <v>297</v>
      </c>
      <c r="M455" s="476" t="s">
        <v>297</v>
      </c>
      <c r="N455" s="476" t="s">
        <v>297</v>
      </c>
      <c r="O455" s="476" t="s">
        <v>297</v>
      </c>
      <c r="P455" s="476" t="s">
        <v>5588</v>
      </c>
      <c r="Q455" s="476" t="s">
        <v>297</v>
      </c>
      <c r="R455" s="476" t="s">
        <v>297</v>
      </c>
      <c r="S455" s="476" t="s">
        <v>297</v>
      </c>
      <c r="T455" s="476" t="s">
        <v>297</v>
      </c>
      <c r="U455" s="476" t="s">
        <v>297</v>
      </c>
      <c r="V455" s="2038" t="s">
        <v>5533</v>
      </c>
      <c r="W455" s="476" t="s">
        <v>5588</v>
      </c>
    </row>
    <row r="456" spans="1:23" x14ac:dyDescent="0.2">
      <c r="A456" s="2951"/>
      <c r="B456" s="2953"/>
      <c r="C456" s="2953"/>
      <c r="D456" s="477"/>
      <c r="E456" s="449" t="s">
        <v>297</v>
      </c>
      <c r="F456" s="449" t="s">
        <v>365</v>
      </c>
      <c r="G456" s="449" t="s">
        <v>297</v>
      </c>
      <c r="H456" s="166"/>
      <c r="I456" s="449" t="s">
        <v>297</v>
      </c>
      <c r="J456" s="449" t="s">
        <v>297</v>
      </c>
      <c r="K456" s="449" t="s">
        <v>297</v>
      </c>
      <c r="L456" s="449" t="s">
        <v>297</v>
      </c>
      <c r="M456" s="449" t="s">
        <v>297</v>
      </c>
      <c r="N456" s="449" t="s">
        <v>297</v>
      </c>
      <c r="O456" s="449" t="s">
        <v>297</v>
      </c>
      <c r="P456" s="449" t="s">
        <v>365</v>
      </c>
      <c r="Q456" s="449" t="s">
        <v>297</v>
      </c>
      <c r="R456" s="449" t="s">
        <v>297</v>
      </c>
      <c r="S456" s="449" t="s">
        <v>297</v>
      </c>
      <c r="T456" s="449" t="s">
        <v>297</v>
      </c>
      <c r="U456" s="449" t="s">
        <v>297</v>
      </c>
      <c r="V456" s="2038"/>
      <c r="W456" s="449" t="s">
        <v>365</v>
      </c>
    </row>
    <row r="457" spans="1:23" ht="15.75" thickBot="1" x14ac:dyDescent="0.25">
      <c r="A457" s="172"/>
      <c r="B457" s="156"/>
      <c r="C457" s="156"/>
      <c r="D457" s="1954"/>
      <c r="E457" s="1954"/>
      <c r="F457" s="1954"/>
      <c r="G457" s="1954"/>
      <c r="H457" s="156"/>
      <c r="I457" s="1954"/>
      <c r="J457" s="1954"/>
      <c r="K457" s="1954"/>
      <c r="L457" s="1954"/>
      <c r="M457" s="1954"/>
      <c r="N457" s="1954"/>
      <c r="O457" s="1954"/>
      <c r="P457" s="1954"/>
      <c r="Q457" s="1954"/>
      <c r="R457" s="1954"/>
      <c r="S457" s="1954"/>
      <c r="T457" s="1954"/>
      <c r="U457" s="1954"/>
      <c r="V457" s="1954"/>
      <c r="W457" s="1954"/>
    </row>
    <row r="458" spans="1:23" x14ac:dyDescent="0.2">
      <c r="A458" s="2950" t="s">
        <v>5589</v>
      </c>
      <c r="B458" s="2952" t="s">
        <v>297</v>
      </c>
      <c r="C458" s="2952" t="s">
        <v>297</v>
      </c>
      <c r="D458" s="485" t="s">
        <v>6</v>
      </c>
      <c r="E458" s="476" t="s">
        <v>297</v>
      </c>
      <c r="F458" s="476" t="s">
        <v>5590</v>
      </c>
      <c r="G458" s="476" t="s">
        <v>297</v>
      </c>
      <c r="H458" s="160" t="s">
        <v>5193</v>
      </c>
      <c r="I458" s="476" t="s">
        <v>297</v>
      </c>
      <c r="J458" s="476" t="s">
        <v>297</v>
      </c>
      <c r="K458" s="476" t="s">
        <v>297</v>
      </c>
      <c r="L458" s="476" t="s">
        <v>297</v>
      </c>
      <c r="M458" s="476" t="s">
        <v>297</v>
      </c>
      <c r="N458" s="476" t="s">
        <v>297</v>
      </c>
      <c r="O458" s="476" t="s">
        <v>297</v>
      </c>
      <c r="P458" s="476" t="s">
        <v>5590</v>
      </c>
      <c r="Q458" s="476" t="s">
        <v>297</v>
      </c>
      <c r="R458" s="476" t="s">
        <v>297</v>
      </c>
      <c r="S458" s="476" t="s">
        <v>297</v>
      </c>
      <c r="T458" s="476" t="s">
        <v>297</v>
      </c>
      <c r="U458" s="476" t="s">
        <v>297</v>
      </c>
      <c r="V458" s="2038" t="s">
        <v>5533</v>
      </c>
      <c r="W458" s="476" t="s">
        <v>5590</v>
      </c>
    </row>
    <row r="459" spans="1:23" x14ac:dyDescent="0.2">
      <c r="A459" s="2951"/>
      <c r="B459" s="2953"/>
      <c r="C459" s="2953"/>
      <c r="D459" s="477"/>
      <c r="E459" s="449" t="s">
        <v>297</v>
      </c>
      <c r="F459" s="449" t="s">
        <v>365</v>
      </c>
      <c r="G459" s="449" t="s">
        <v>297</v>
      </c>
      <c r="H459" s="166"/>
      <c r="I459" s="449" t="s">
        <v>297</v>
      </c>
      <c r="J459" s="449" t="s">
        <v>297</v>
      </c>
      <c r="K459" s="449" t="s">
        <v>297</v>
      </c>
      <c r="L459" s="449" t="s">
        <v>297</v>
      </c>
      <c r="M459" s="449" t="s">
        <v>297</v>
      </c>
      <c r="N459" s="449" t="s">
        <v>297</v>
      </c>
      <c r="O459" s="449" t="s">
        <v>297</v>
      </c>
      <c r="P459" s="449" t="s">
        <v>365</v>
      </c>
      <c r="Q459" s="449" t="s">
        <v>297</v>
      </c>
      <c r="R459" s="449" t="s">
        <v>297</v>
      </c>
      <c r="S459" s="449" t="s">
        <v>297</v>
      </c>
      <c r="T459" s="449" t="s">
        <v>297</v>
      </c>
      <c r="U459" s="449" t="s">
        <v>297</v>
      </c>
      <c r="V459" s="2038"/>
      <c r="W459" s="449" t="s">
        <v>365</v>
      </c>
    </row>
    <row r="460" spans="1:23" ht="15.75" thickBot="1" x14ac:dyDescent="0.25">
      <c r="A460" s="172"/>
      <c r="B460" s="156"/>
      <c r="C460" s="156"/>
      <c r="D460" s="1954"/>
      <c r="E460" s="1954"/>
      <c r="F460" s="1954"/>
      <c r="G460" s="1954"/>
      <c r="H460" s="156"/>
      <c r="I460" s="1954"/>
      <c r="J460" s="1954"/>
      <c r="K460" s="1954"/>
      <c r="L460" s="1954"/>
      <c r="M460" s="1954"/>
      <c r="N460" s="1954"/>
      <c r="O460" s="1954"/>
      <c r="P460" s="1954"/>
      <c r="Q460" s="1954"/>
      <c r="R460" s="1954"/>
      <c r="S460" s="1954"/>
      <c r="T460" s="1954"/>
      <c r="U460" s="1954"/>
      <c r="V460" s="1954"/>
      <c r="W460" s="1954"/>
    </row>
    <row r="461" spans="1:23" x14ac:dyDescent="0.2">
      <c r="A461" s="2950" t="s">
        <v>5591</v>
      </c>
      <c r="B461" s="2952" t="s">
        <v>297</v>
      </c>
      <c r="C461" s="2952" t="s">
        <v>297</v>
      </c>
      <c r="D461" s="485" t="s">
        <v>6</v>
      </c>
      <c r="E461" s="476" t="s">
        <v>297</v>
      </c>
      <c r="F461" s="476" t="s">
        <v>5592</v>
      </c>
      <c r="G461" s="476" t="s">
        <v>297</v>
      </c>
      <c r="H461" s="160" t="s">
        <v>5193</v>
      </c>
      <c r="I461" s="476" t="s">
        <v>297</v>
      </c>
      <c r="J461" s="476" t="s">
        <v>297</v>
      </c>
      <c r="K461" s="476" t="s">
        <v>297</v>
      </c>
      <c r="L461" s="476" t="s">
        <v>297</v>
      </c>
      <c r="M461" s="476" t="s">
        <v>297</v>
      </c>
      <c r="N461" s="476" t="s">
        <v>297</v>
      </c>
      <c r="O461" s="476" t="s">
        <v>297</v>
      </c>
      <c r="P461" s="476" t="s">
        <v>5592</v>
      </c>
      <c r="Q461" s="476" t="s">
        <v>297</v>
      </c>
      <c r="R461" s="476" t="s">
        <v>297</v>
      </c>
      <c r="S461" s="476" t="s">
        <v>297</v>
      </c>
      <c r="T461" s="476" t="s">
        <v>297</v>
      </c>
      <c r="U461" s="476" t="s">
        <v>297</v>
      </c>
      <c r="V461" s="2038" t="s">
        <v>5533</v>
      </c>
      <c r="W461" s="476" t="s">
        <v>5592</v>
      </c>
    </row>
    <row r="462" spans="1:23" x14ac:dyDescent="0.2">
      <c r="A462" s="2951"/>
      <c r="B462" s="2953"/>
      <c r="C462" s="2953"/>
      <c r="D462" s="477"/>
      <c r="E462" s="449" t="s">
        <v>297</v>
      </c>
      <c r="F462" s="449" t="s">
        <v>365</v>
      </c>
      <c r="G462" s="449" t="s">
        <v>297</v>
      </c>
      <c r="H462" s="166"/>
      <c r="I462" s="449" t="s">
        <v>297</v>
      </c>
      <c r="J462" s="449" t="s">
        <v>297</v>
      </c>
      <c r="K462" s="449" t="s">
        <v>297</v>
      </c>
      <c r="L462" s="449" t="s">
        <v>297</v>
      </c>
      <c r="M462" s="449" t="s">
        <v>297</v>
      </c>
      <c r="N462" s="449" t="s">
        <v>297</v>
      </c>
      <c r="O462" s="449" t="s">
        <v>297</v>
      </c>
      <c r="P462" s="449" t="s">
        <v>365</v>
      </c>
      <c r="Q462" s="449" t="s">
        <v>297</v>
      </c>
      <c r="R462" s="449" t="s">
        <v>297</v>
      </c>
      <c r="S462" s="449" t="s">
        <v>297</v>
      </c>
      <c r="T462" s="449" t="s">
        <v>297</v>
      </c>
      <c r="U462" s="449" t="s">
        <v>297</v>
      </c>
      <c r="V462" s="2038"/>
      <c r="W462" s="449" t="s">
        <v>365</v>
      </c>
    </row>
    <row r="463" spans="1:23" ht="15.75" thickBot="1" x14ac:dyDescent="0.25">
      <c r="A463" s="172"/>
      <c r="B463" s="156"/>
      <c r="C463" s="156"/>
      <c r="D463" s="1954"/>
      <c r="E463" s="1954"/>
      <c r="F463" s="1954"/>
      <c r="G463" s="1954"/>
      <c r="H463" s="156"/>
      <c r="I463" s="1954"/>
      <c r="J463" s="1954"/>
      <c r="K463" s="1954"/>
      <c r="L463" s="1954"/>
      <c r="M463" s="1954"/>
      <c r="N463" s="1954"/>
      <c r="O463" s="1954"/>
      <c r="P463" s="1954"/>
      <c r="Q463" s="1954"/>
      <c r="R463" s="1954"/>
      <c r="S463" s="1954"/>
      <c r="T463" s="1954"/>
      <c r="U463" s="1954"/>
      <c r="V463" s="1954"/>
      <c r="W463" s="1954"/>
    </row>
    <row r="464" spans="1:23" x14ac:dyDescent="0.2">
      <c r="A464" s="2950" t="s">
        <v>5593</v>
      </c>
      <c r="B464" s="2952" t="s">
        <v>297</v>
      </c>
      <c r="C464" s="2952" t="s">
        <v>297</v>
      </c>
      <c r="D464" s="485" t="s">
        <v>6</v>
      </c>
      <c r="E464" s="476" t="s">
        <v>297</v>
      </c>
      <c r="F464" s="476" t="s">
        <v>5594</v>
      </c>
      <c r="G464" s="476" t="s">
        <v>297</v>
      </c>
      <c r="H464" s="160" t="s">
        <v>5193</v>
      </c>
      <c r="I464" s="476" t="s">
        <v>297</v>
      </c>
      <c r="J464" s="476" t="s">
        <v>297</v>
      </c>
      <c r="K464" s="476" t="s">
        <v>297</v>
      </c>
      <c r="L464" s="476" t="s">
        <v>297</v>
      </c>
      <c r="M464" s="476" t="s">
        <v>297</v>
      </c>
      <c r="N464" s="476" t="s">
        <v>297</v>
      </c>
      <c r="O464" s="476" t="s">
        <v>297</v>
      </c>
      <c r="P464" s="476" t="s">
        <v>5594</v>
      </c>
      <c r="Q464" s="476" t="s">
        <v>297</v>
      </c>
      <c r="R464" s="476" t="s">
        <v>297</v>
      </c>
      <c r="S464" s="476" t="s">
        <v>297</v>
      </c>
      <c r="T464" s="476" t="s">
        <v>297</v>
      </c>
      <c r="U464" s="476" t="s">
        <v>297</v>
      </c>
      <c r="V464" s="2038" t="s">
        <v>5533</v>
      </c>
      <c r="W464" s="476" t="s">
        <v>5594</v>
      </c>
    </row>
    <row r="465" spans="1:23" x14ac:dyDescent="0.2">
      <c r="A465" s="2951"/>
      <c r="B465" s="2953"/>
      <c r="C465" s="2953"/>
      <c r="D465" s="477"/>
      <c r="E465" s="449" t="s">
        <v>297</v>
      </c>
      <c r="F465" s="449" t="s">
        <v>365</v>
      </c>
      <c r="G465" s="449" t="s">
        <v>297</v>
      </c>
      <c r="H465" s="166"/>
      <c r="I465" s="449" t="s">
        <v>297</v>
      </c>
      <c r="J465" s="449" t="s">
        <v>297</v>
      </c>
      <c r="K465" s="449" t="s">
        <v>297</v>
      </c>
      <c r="L465" s="449" t="s">
        <v>297</v>
      </c>
      <c r="M465" s="449" t="s">
        <v>297</v>
      </c>
      <c r="N465" s="449" t="s">
        <v>297</v>
      </c>
      <c r="O465" s="449" t="s">
        <v>297</v>
      </c>
      <c r="P465" s="449" t="s">
        <v>365</v>
      </c>
      <c r="Q465" s="449" t="s">
        <v>297</v>
      </c>
      <c r="R465" s="449" t="s">
        <v>297</v>
      </c>
      <c r="S465" s="449" t="s">
        <v>297</v>
      </c>
      <c r="T465" s="449" t="s">
        <v>297</v>
      </c>
      <c r="U465" s="449" t="s">
        <v>297</v>
      </c>
      <c r="V465" s="2038"/>
      <c r="W465" s="449" t="s">
        <v>365</v>
      </c>
    </row>
    <row r="466" spans="1:23" ht="15.75" thickBot="1" x14ac:dyDescent="0.25">
      <c r="A466" s="172"/>
      <c r="B466" s="156"/>
      <c r="C466" s="156"/>
      <c r="D466" s="1954"/>
      <c r="E466" s="1954"/>
      <c r="F466" s="1954"/>
      <c r="G466" s="1954"/>
      <c r="H466" s="156"/>
      <c r="I466" s="1954"/>
      <c r="J466" s="1954"/>
      <c r="K466" s="1954"/>
      <c r="L466" s="1954"/>
      <c r="M466" s="1954"/>
      <c r="N466" s="1954"/>
      <c r="O466" s="1954"/>
      <c r="P466" s="1954"/>
      <c r="Q466" s="1954"/>
      <c r="R466" s="1954"/>
      <c r="S466" s="1954"/>
      <c r="T466" s="1954"/>
      <c r="U466" s="1954"/>
      <c r="V466" s="1954"/>
      <c r="W466" s="1954"/>
    </row>
    <row r="467" spans="1:23" x14ac:dyDescent="0.2">
      <c r="A467" s="2950" t="s">
        <v>5595</v>
      </c>
      <c r="B467" s="2952" t="s">
        <v>297</v>
      </c>
      <c r="C467" s="2952" t="s">
        <v>297</v>
      </c>
      <c r="D467" s="485" t="s">
        <v>6</v>
      </c>
      <c r="E467" s="476" t="s">
        <v>297</v>
      </c>
      <c r="F467" s="476" t="s">
        <v>5596</v>
      </c>
      <c r="G467" s="476" t="s">
        <v>297</v>
      </c>
      <c r="H467" s="160" t="s">
        <v>5193</v>
      </c>
      <c r="I467" s="476" t="s">
        <v>297</v>
      </c>
      <c r="J467" s="476" t="s">
        <v>297</v>
      </c>
      <c r="K467" s="476" t="s">
        <v>297</v>
      </c>
      <c r="L467" s="476" t="s">
        <v>297</v>
      </c>
      <c r="M467" s="476" t="s">
        <v>297</v>
      </c>
      <c r="N467" s="476" t="s">
        <v>297</v>
      </c>
      <c r="O467" s="476" t="s">
        <v>297</v>
      </c>
      <c r="P467" s="476" t="s">
        <v>5596</v>
      </c>
      <c r="Q467" s="476" t="s">
        <v>297</v>
      </c>
      <c r="R467" s="476" t="s">
        <v>297</v>
      </c>
      <c r="S467" s="476" t="s">
        <v>297</v>
      </c>
      <c r="T467" s="476" t="s">
        <v>297</v>
      </c>
      <c r="U467" s="476" t="s">
        <v>297</v>
      </c>
      <c r="V467" s="2038" t="s">
        <v>5533</v>
      </c>
      <c r="W467" s="476" t="s">
        <v>5596</v>
      </c>
    </row>
    <row r="468" spans="1:23" x14ac:dyDescent="0.2">
      <c r="A468" s="2951"/>
      <c r="B468" s="2953"/>
      <c r="C468" s="2953"/>
      <c r="D468" s="477"/>
      <c r="E468" s="449" t="s">
        <v>297</v>
      </c>
      <c r="F468" s="449" t="s">
        <v>365</v>
      </c>
      <c r="G468" s="449" t="s">
        <v>297</v>
      </c>
      <c r="H468" s="166"/>
      <c r="I468" s="449" t="s">
        <v>297</v>
      </c>
      <c r="J468" s="449" t="s">
        <v>297</v>
      </c>
      <c r="K468" s="449" t="s">
        <v>297</v>
      </c>
      <c r="L468" s="449" t="s">
        <v>297</v>
      </c>
      <c r="M468" s="449" t="s">
        <v>297</v>
      </c>
      <c r="N468" s="449" t="s">
        <v>297</v>
      </c>
      <c r="O468" s="449" t="s">
        <v>297</v>
      </c>
      <c r="P468" s="449" t="s">
        <v>365</v>
      </c>
      <c r="Q468" s="449" t="s">
        <v>297</v>
      </c>
      <c r="R468" s="449" t="s">
        <v>297</v>
      </c>
      <c r="S468" s="449" t="s">
        <v>297</v>
      </c>
      <c r="T468" s="449" t="s">
        <v>297</v>
      </c>
      <c r="U468" s="449" t="s">
        <v>297</v>
      </c>
      <c r="V468" s="2038"/>
      <c r="W468" s="449" t="s">
        <v>365</v>
      </c>
    </row>
    <row r="469" spans="1:23" ht="15.75" thickBot="1" x14ac:dyDescent="0.25">
      <c r="A469" s="172"/>
      <c r="B469" s="156"/>
      <c r="C469" s="156"/>
      <c r="D469" s="1954"/>
      <c r="E469" s="1954"/>
      <c r="F469" s="1954"/>
      <c r="G469" s="1954"/>
      <c r="H469" s="156"/>
      <c r="I469" s="1954"/>
      <c r="J469" s="1954"/>
      <c r="K469" s="1954"/>
      <c r="L469" s="1954"/>
      <c r="M469" s="1954"/>
      <c r="N469" s="1954"/>
      <c r="O469" s="1954"/>
      <c r="P469" s="1954"/>
      <c r="Q469" s="1954"/>
      <c r="R469" s="1954"/>
      <c r="S469" s="1954"/>
      <c r="T469" s="1954"/>
      <c r="U469" s="1954"/>
      <c r="V469" s="1954"/>
      <c r="W469" s="1954"/>
    </row>
    <row r="470" spans="1:23" x14ac:dyDescent="0.2">
      <c r="A470" s="2950" t="s">
        <v>5597</v>
      </c>
      <c r="B470" s="2952" t="s">
        <v>297</v>
      </c>
      <c r="C470" s="2952" t="s">
        <v>297</v>
      </c>
      <c r="D470" s="485" t="s">
        <v>6</v>
      </c>
      <c r="E470" s="476" t="s">
        <v>297</v>
      </c>
      <c r="F470" s="476" t="s">
        <v>5598</v>
      </c>
      <c r="G470" s="476" t="s">
        <v>297</v>
      </c>
      <c r="H470" s="160" t="s">
        <v>5193</v>
      </c>
      <c r="I470" s="476" t="s">
        <v>297</v>
      </c>
      <c r="J470" s="476" t="s">
        <v>297</v>
      </c>
      <c r="K470" s="476" t="s">
        <v>297</v>
      </c>
      <c r="L470" s="476" t="s">
        <v>297</v>
      </c>
      <c r="M470" s="476" t="s">
        <v>297</v>
      </c>
      <c r="N470" s="476" t="s">
        <v>297</v>
      </c>
      <c r="O470" s="476" t="s">
        <v>297</v>
      </c>
      <c r="P470" s="476" t="s">
        <v>5598</v>
      </c>
      <c r="Q470" s="476" t="s">
        <v>297</v>
      </c>
      <c r="R470" s="476" t="s">
        <v>297</v>
      </c>
      <c r="S470" s="476" t="s">
        <v>297</v>
      </c>
      <c r="T470" s="476" t="s">
        <v>297</v>
      </c>
      <c r="U470" s="476" t="s">
        <v>297</v>
      </c>
      <c r="V470" s="2038" t="s">
        <v>5533</v>
      </c>
      <c r="W470" s="476" t="s">
        <v>5598</v>
      </c>
    </row>
    <row r="471" spans="1:23" ht="32.25" customHeight="1" x14ac:dyDescent="0.2">
      <c r="A471" s="2951"/>
      <c r="B471" s="2953"/>
      <c r="C471" s="2953"/>
      <c r="D471" s="477"/>
      <c r="E471" s="449" t="s">
        <v>297</v>
      </c>
      <c r="F471" s="449" t="s">
        <v>365</v>
      </c>
      <c r="G471" s="449" t="s">
        <v>297</v>
      </c>
      <c r="H471" s="166"/>
      <c r="I471" s="449" t="s">
        <v>297</v>
      </c>
      <c r="J471" s="449" t="s">
        <v>297</v>
      </c>
      <c r="K471" s="449" t="s">
        <v>297</v>
      </c>
      <c r="L471" s="449" t="s">
        <v>297</v>
      </c>
      <c r="M471" s="449" t="s">
        <v>297</v>
      </c>
      <c r="N471" s="449" t="s">
        <v>297</v>
      </c>
      <c r="O471" s="449" t="s">
        <v>297</v>
      </c>
      <c r="P471" s="449" t="s">
        <v>365</v>
      </c>
      <c r="Q471" s="449" t="s">
        <v>297</v>
      </c>
      <c r="R471" s="449" t="s">
        <v>297</v>
      </c>
      <c r="S471" s="449" t="s">
        <v>297</v>
      </c>
      <c r="T471" s="449" t="s">
        <v>297</v>
      </c>
      <c r="U471" s="449" t="s">
        <v>297</v>
      </c>
      <c r="V471" s="2038"/>
      <c r="W471" s="449" t="s">
        <v>365</v>
      </c>
    </row>
    <row r="472" spans="1:23" ht="15.75" thickBot="1" x14ac:dyDescent="0.25">
      <c r="A472" s="172"/>
      <c r="B472" s="156"/>
      <c r="C472" s="156"/>
      <c r="D472" s="1954"/>
      <c r="E472" s="1954"/>
      <c r="F472" s="1954"/>
      <c r="G472" s="1954"/>
      <c r="H472" s="156"/>
      <c r="I472" s="1954"/>
      <c r="J472" s="1954"/>
      <c r="K472" s="1954"/>
      <c r="L472" s="1954"/>
      <c r="M472" s="1954"/>
      <c r="N472" s="1954"/>
      <c r="O472" s="1954"/>
      <c r="P472" s="1954"/>
      <c r="Q472" s="1954"/>
      <c r="R472" s="1954"/>
      <c r="S472" s="1954"/>
      <c r="T472" s="1954"/>
      <c r="U472" s="1954"/>
      <c r="V472" s="1954"/>
      <c r="W472" s="1954"/>
    </row>
    <row r="473" spans="1:23" x14ac:dyDescent="0.2">
      <c r="A473" s="2950" t="s">
        <v>5599</v>
      </c>
      <c r="B473" s="2952" t="s">
        <v>297</v>
      </c>
      <c r="C473" s="2952" t="s">
        <v>297</v>
      </c>
      <c r="D473" s="485" t="s">
        <v>6</v>
      </c>
      <c r="E473" s="476" t="s">
        <v>297</v>
      </c>
      <c r="F473" s="476" t="s">
        <v>5600</v>
      </c>
      <c r="G473" s="476" t="s">
        <v>297</v>
      </c>
      <c r="H473" s="160" t="s">
        <v>5193</v>
      </c>
      <c r="I473" s="476" t="s">
        <v>297</v>
      </c>
      <c r="J473" s="476" t="s">
        <v>297</v>
      </c>
      <c r="K473" s="476" t="s">
        <v>297</v>
      </c>
      <c r="L473" s="476" t="s">
        <v>297</v>
      </c>
      <c r="M473" s="476" t="s">
        <v>297</v>
      </c>
      <c r="N473" s="476" t="s">
        <v>297</v>
      </c>
      <c r="O473" s="476" t="s">
        <v>297</v>
      </c>
      <c r="P473" s="476" t="s">
        <v>5600</v>
      </c>
      <c r="Q473" s="476" t="s">
        <v>297</v>
      </c>
      <c r="R473" s="476" t="s">
        <v>297</v>
      </c>
      <c r="S473" s="476" t="s">
        <v>297</v>
      </c>
      <c r="T473" s="476" t="s">
        <v>297</v>
      </c>
      <c r="U473" s="476" t="s">
        <v>297</v>
      </c>
      <c r="V473" s="2038" t="s">
        <v>5533</v>
      </c>
      <c r="W473" s="476" t="s">
        <v>5600</v>
      </c>
    </row>
    <row r="474" spans="1:23" x14ac:dyDescent="0.2">
      <c r="A474" s="2951"/>
      <c r="B474" s="2953"/>
      <c r="C474" s="2953"/>
      <c r="D474" s="477"/>
      <c r="E474" s="449" t="s">
        <v>297</v>
      </c>
      <c r="F474" s="449" t="s">
        <v>365</v>
      </c>
      <c r="G474" s="449" t="s">
        <v>297</v>
      </c>
      <c r="H474" s="166"/>
      <c r="I474" s="449" t="s">
        <v>297</v>
      </c>
      <c r="J474" s="449" t="s">
        <v>297</v>
      </c>
      <c r="K474" s="449" t="s">
        <v>297</v>
      </c>
      <c r="L474" s="449" t="s">
        <v>297</v>
      </c>
      <c r="M474" s="449" t="s">
        <v>297</v>
      </c>
      <c r="N474" s="449" t="s">
        <v>297</v>
      </c>
      <c r="O474" s="449" t="s">
        <v>297</v>
      </c>
      <c r="P474" s="449" t="s">
        <v>365</v>
      </c>
      <c r="Q474" s="449" t="s">
        <v>297</v>
      </c>
      <c r="R474" s="449" t="s">
        <v>297</v>
      </c>
      <c r="S474" s="449" t="s">
        <v>297</v>
      </c>
      <c r="T474" s="449" t="s">
        <v>297</v>
      </c>
      <c r="U474" s="449" t="s">
        <v>297</v>
      </c>
      <c r="V474" s="2038"/>
      <c r="W474" s="449" t="s">
        <v>365</v>
      </c>
    </row>
    <row r="475" spans="1:23" ht="15.75" thickBot="1" x14ac:dyDescent="0.25">
      <c r="A475" s="172"/>
      <c r="B475" s="156"/>
      <c r="C475" s="156"/>
      <c r="D475" s="1954"/>
      <c r="E475" s="1954"/>
      <c r="F475" s="1954"/>
      <c r="G475" s="1954"/>
      <c r="H475" s="156"/>
      <c r="I475" s="1954"/>
      <c r="J475" s="1954"/>
      <c r="K475" s="1954"/>
      <c r="L475" s="1954"/>
      <c r="M475" s="1954"/>
      <c r="N475" s="1954"/>
      <c r="O475" s="1954"/>
      <c r="P475" s="1954"/>
      <c r="Q475" s="1954"/>
      <c r="R475" s="1954"/>
      <c r="S475" s="1954"/>
      <c r="T475" s="1954"/>
      <c r="U475" s="1954"/>
      <c r="V475" s="1954"/>
      <c r="W475" s="1954"/>
    </row>
    <row r="476" spans="1:23" x14ac:dyDescent="0.2">
      <c r="A476" s="2950" t="s">
        <v>5601</v>
      </c>
      <c r="B476" s="2952" t="s">
        <v>297</v>
      </c>
      <c r="C476" s="2952" t="s">
        <v>297</v>
      </c>
      <c r="D476" s="485" t="s">
        <v>6</v>
      </c>
      <c r="E476" s="476" t="s">
        <v>297</v>
      </c>
      <c r="F476" s="476" t="s">
        <v>5602</v>
      </c>
      <c r="G476" s="476" t="s">
        <v>297</v>
      </c>
      <c r="H476" s="160" t="s">
        <v>5193</v>
      </c>
      <c r="I476" s="476" t="s">
        <v>297</v>
      </c>
      <c r="J476" s="476" t="s">
        <v>297</v>
      </c>
      <c r="K476" s="476" t="s">
        <v>297</v>
      </c>
      <c r="L476" s="476" t="s">
        <v>297</v>
      </c>
      <c r="M476" s="476" t="s">
        <v>297</v>
      </c>
      <c r="N476" s="476" t="s">
        <v>297</v>
      </c>
      <c r="O476" s="476" t="s">
        <v>297</v>
      </c>
      <c r="P476" s="476" t="s">
        <v>5602</v>
      </c>
      <c r="Q476" s="476" t="s">
        <v>297</v>
      </c>
      <c r="R476" s="476" t="s">
        <v>297</v>
      </c>
      <c r="S476" s="476" t="s">
        <v>297</v>
      </c>
      <c r="T476" s="476" t="s">
        <v>297</v>
      </c>
      <c r="U476" s="476" t="s">
        <v>297</v>
      </c>
      <c r="V476" s="2038" t="s">
        <v>5533</v>
      </c>
      <c r="W476" s="476" t="s">
        <v>5602</v>
      </c>
    </row>
    <row r="477" spans="1:23" ht="32.25" customHeight="1" x14ac:dyDescent="0.2">
      <c r="A477" s="2951"/>
      <c r="B477" s="2953"/>
      <c r="C477" s="2953"/>
      <c r="D477" s="477"/>
      <c r="E477" s="449" t="s">
        <v>297</v>
      </c>
      <c r="F477" s="449" t="s">
        <v>365</v>
      </c>
      <c r="G477" s="449" t="s">
        <v>297</v>
      </c>
      <c r="H477" s="166"/>
      <c r="I477" s="449" t="s">
        <v>297</v>
      </c>
      <c r="J477" s="449" t="s">
        <v>297</v>
      </c>
      <c r="K477" s="449" t="s">
        <v>297</v>
      </c>
      <c r="L477" s="449" t="s">
        <v>297</v>
      </c>
      <c r="M477" s="449" t="s">
        <v>297</v>
      </c>
      <c r="N477" s="449" t="s">
        <v>297</v>
      </c>
      <c r="O477" s="449" t="s">
        <v>297</v>
      </c>
      <c r="P477" s="449" t="s">
        <v>365</v>
      </c>
      <c r="Q477" s="449" t="s">
        <v>297</v>
      </c>
      <c r="R477" s="449" t="s">
        <v>297</v>
      </c>
      <c r="S477" s="449" t="s">
        <v>297</v>
      </c>
      <c r="T477" s="449" t="s">
        <v>297</v>
      </c>
      <c r="U477" s="449" t="s">
        <v>297</v>
      </c>
      <c r="V477" s="2038"/>
      <c r="W477" s="449" t="s">
        <v>365</v>
      </c>
    </row>
    <row r="478" spans="1:23" ht="15.75" thickBot="1" x14ac:dyDescent="0.25">
      <c r="A478" s="172"/>
      <c r="B478" s="156"/>
      <c r="C478" s="156"/>
      <c r="D478" s="1954"/>
      <c r="E478" s="1954"/>
      <c r="F478" s="1954"/>
      <c r="G478" s="1954"/>
      <c r="H478" s="156"/>
      <c r="I478" s="1954"/>
      <c r="J478" s="1954"/>
      <c r="K478" s="1954"/>
      <c r="L478" s="1954"/>
      <c r="M478" s="1954"/>
      <c r="N478" s="1954"/>
      <c r="O478" s="1954"/>
      <c r="P478" s="1954"/>
      <c r="Q478" s="1954"/>
      <c r="R478" s="1954"/>
      <c r="S478" s="1954"/>
      <c r="T478" s="1954"/>
      <c r="U478" s="1954"/>
      <c r="V478" s="1954"/>
      <c r="W478" s="1954"/>
    </row>
    <row r="479" spans="1:23" x14ac:dyDescent="0.2">
      <c r="A479" s="2950" t="s">
        <v>5603</v>
      </c>
      <c r="B479" s="2952" t="s">
        <v>297</v>
      </c>
      <c r="C479" s="2952" t="s">
        <v>297</v>
      </c>
      <c r="D479" s="485" t="s">
        <v>6</v>
      </c>
      <c r="E479" s="476" t="s">
        <v>297</v>
      </c>
      <c r="F479" s="476" t="s">
        <v>5604</v>
      </c>
      <c r="G479" s="476" t="s">
        <v>297</v>
      </c>
      <c r="H479" s="160" t="s">
        <v>5193</v>
      </c>
      <c r="I479" s="476" t="s">
        <v>297</v>
      </c>
      <c r="J479" s="476" t="s">
        <v>297</v>
      </c>
      <c r="K479" s="476" t="s">
        <v>297</v>
      </c>
      <c r="L479" s="476" t="s">
        <v>297</v>
      </c>
      <c r="M479" s="476" t="s">
        <v>297</v>
      </c>
      <c r="N479" s="476" t="s">
        <v>297</v>
      </c>
      <c r="O479" s="476" t="s">
        <v>297</v>
      </c>
      <c r="P479" s="476" t="s">
        <v>5604</v>
      </c>
      <c r="Q479" s="476" t="s">
        <v>297</v>
      </c>
      <c r="R479" s="476" t="s">
        <v>297</v>
      </c>
      <c r="S479" s="476" t="s">
        <v>297</v>
      </c>
      <c r="T479" s="476" t="s">
        <v>297</v>
      </c>
      <c r="U479" s="476" t="s">
        <v>297</v>
      </c>
      <c r="V479" s="2038" t="s">
        <v>5533</v>
      </c>
      <c r="W479" s="476" t="s">
        <v>5604</v>
      </c>
    </row>
    <row r="480" spans="1:23" x14ac:dyDescent="0.2">
      <c r="A480" s="2951"/>
      <c r="B480" s="2953"/>
      <c r="C480" s="2953"/>
      <c r="D480" s="477"/>
      <c r="E480" s="449" t="s">
        <v>297</v>
      </c>
      <c r="F480" s="449" t="s">
        <v>365</v>
      </c>
      <c r="G480" s="449" t="s">
        <v>297</v>
      </c>
      <c r="H480" s="166"/>
      <c r="I480" s="449" t="s">
        <v>297</v>
      </c>
      <c r="J480" s="449" t="s">
        <v>297</v>
      </c>
      <c r="K480" s="449" t="s">
        <v>297</v>
      </c>
      <c r="L480" s="449" t="s">
        <v>297</v>
      </c>
      <c r="M480" s="449" t="s">
        <v>297</v>
      </c>
      <c r="N480" s="449" t="s">
        <v>297</v>
      </c>
      <c r="O480" s="449" t="s">
        <v>297</v>
      </c>
      <c r="P480" s="449" t="s">
        <v>365</v>
      </c>
      <c r="Q480" s="449" t="s">
        <v>297</v>
      </c>
      <c r="R480" s="449" t="s">
        <v>297</v>
      </c>
      <c r="S480" s="449" t="s">
        <v>297</v>
      </c>
      <c r="T480" s="449" t="s">
        <v>297</v>
      </c>
      <c r="U480" s="449" t="s">
        <v>297</v>
      </c>
      <c r="V480" s="2038"/>
      <c r="W480" s="449" t="s">
        <v>365</v>
      </c>
    </row>
    <row r="481" spans="1:23" ht="15.75" thickBot="1" x14ac:dyDescent="0.25">
      <c r="A481" s="172"/>
      <c r="B481" s="156"/>
      <c r="C481" s="156"/>
      <c r="D481" s="1954"/>
      <c r="E481" s="1954"/>
      <c r="F481" s="1954"/>
      <c r="G481" s="1954"/>
      <c r="H481" s="156"/>
      <c r="I481" s="1954"/>
      <c r="J481" s="1954"/>
      <c r="K481" s="1954"/>
      <c r="L481" s="1954"/>
      <c r="M481" s="1954"/>
      <c r="N481" s="1954"/>
      <c r="O481" s="1954"/>
      <c r="P481" s="1954"/>
      <c r="Q481" s="1954"/>
      <c r="R481" s="1954"/>
      <c r="S481" s="1954"/>
      <c r="T481" s="1954"/>
      <c r="U481" s="1954"/>
      <c r="V481" s="1954"/>
      <c r="W481" s="1954"/>
    </row>
    <row r="482" spans="1:23" x14ac:dyDescent="0.2">
      <c r="A482" s="2950" t="s">
        <v>5605</v>
      </c>
      <c r="B482" s="2952" t="s">
        <v>297</v>
      </c>
      <c r="C482" s="2952" t="s">
        <v>297</v>
      </c>
      <c r="D482" s="485" t="s">
        <v>6</v>
      </c>
      <c r="E482" s="476" t="s">
        <v>297</v>
      </c>
      <c r="F482" s="476" t="s">
        <v>5606</v>
      </c>
      <c r="G482" s="476" t="s">
        <v>297</v>
      </c>
      <c r="H482" s="160" t="s">
        <v>5193</v>
      </c>
      <c r="I482" s="476" t="s">
        <v>297</v>
      </c>
      <c r="J482" s="476" t="s">
        <v>297</v>
      </c>
      <c r="K482" s="476" t="s">
        <v>297</v>
      </c>
      <c r="L482" s="476" t="s">
        <v>297</v>
      </c>
      <c r="M482" s="476" t="s">
        <v>297</v>
      </c>
      <c r="N482" s="476" t="s">
        <v>297</v>
      </c>
      <c r="O482" s="476" t="s">
        <v>297</v>
      </c>
      <c r="P482" s="476" t="s">
        <v>5606</v>
      </c>
      <c r="Q482" s="476" t="s">
        <v>297</v>
      </c>
      <c r="R482" s="476" t="s">
        <v>297</v>
      </c>
      <c r="S482" s="476" t="s">
        <v>297</v>
      </c>
      <c r="T482" s="476" t="s">
        <v>297</v>
      </c>
      <c r="U482" s="476" t="s">
        <v>297</v>
      </c>
      <c r="V482" s="2038" t="s">
        <v>5533</v>
      </c>
      <c r="W482" s="476" t="s">
        <v>5606</v>
      </c>
    </row>
    <row r="483" spans="1:23" x14ac:dyDescent="0.2">
      <c r="A483" s="2951"/>
      <c r="B483" s="2953"/>
      <c r="C483" s="2953"/>
      <c r="D483" s="477"/>
      <c r="E483" s="449" t="s">
        <v>297</v>
      </c>
      <c r="F483" s="449" t="s">
        <v>365</v>
      </c>
      <c r="G483" s="449" t="s">
        <v>297</v>
      </c>
      <c r="H483" s="166"/>
      <c r="I483" s="449" t="s">
        <v>297</v>
      </c>
      <c r="J483" s="449" t="s">
        <v>297</v>
      </c>
      <c r="K483" s="449" t="s">
        <v>297</v>
      </c>
      <c r="L483" s="449" t="s">
        <v>297</v>
      </c>
      <c r="M483" s="449" t="s">
        <v>297</v>
      </c>
      <c r="N483" s="449" t="s">
        <v>297</v>
      </c>
      <c r="O483" s="449" t="s">
        <v>297</v>
      </c>
      <c r="P483" s="449" t="s">
        <v>365</v>
      </c>
      <c r="Q483" s="449" t="s">
        <v>297</v>
      </c>
      <c r="R483" s="449" t="s">
        <v>297</v>
      </c>
      <c r="S483" s="449" t="s">
        <v>297</v>
      </c>
      <c r="T483" s="449" t="s">
        <v>297</v>
      </c>
      <c r="U483" s="449" t="s">
        <v>297</v>
      </c>
      <c r="V483" s="2038"/>
      <c r="W483" s="449" t="s">
        <v>365</v>
      </c>
    </row>
    <row r="484" spans="1:23" ht="15.75" thickBot="1" x14ac:dyDescent="0.25">
      <c r="A484" s="172"/>
      <c r="B484" s="156"/>
      <c r="C484" s="156"/>
      <c r="D484" s="1954"/>
      <c r="E484" s="1954"/>
      <c r="F484" s="1954"/>
      <c r="G484" s="1954"/>
      <c r="H484" s="156"/>
      <c r="I484" s="1954"/>
      <c r="J484" s="1954"/>
      <c r="K484" s="1954"/>
      <c r="L484" s="1954"/>
      <c r="M484" s="1954"/>
      <c r="N484" s="1954"/>
      <c r="O484" s="1954"/>
      <c r="P484" s="1954"/>
      <c r="Q484" s="1954"/>
      <c r="R484" s="1954"/>
      <c r="S484" s="1954"/>
      <c r="T484" s="1954"/>
      <c r="U484" s="1954"/>
      <c r="V484" s="1954"/>
      <c r="W484" s="1954"/>
    </row>
    <row r="485" spans="1:23" x14ac:dyDescent="0.2">
      <c r="A485" s="2950" t="s">
        <v>5607</v>
      </c>
      <c r="B485" s="2952" t="s">
        <v>297</v>
      </c>
      <c r="C485" s="2952" t="s">
        <v>297</v>
      </c>
      <c r="D485" s="485" t="s">
        <v>6</v>
      </c>
      <c r="E485" s="476" t="s">
        <v>297</v>
      </c>
      <c r="F485" s="476" t="s">
        <v>5608</v>
      </c>
      <c r="G485" s="476" t="s">
        <v>297</v>
      </c>
      <c r="H485" s="160" t="s">
        <v>5193</v>
      </c>
      <c r="I485" s="476" t="s">
        <v>297</v>
      </c>
      <c r="J485" s="476" t="s">
        <v>297</v>
      </c>
      <c r="K485" s="476" t="s">
        <v>297</v>
      </c>
      <c r="L485" s="476" t="s">
        <v>297</v>
      </c>
      <c r="M485" s="476" t="s">
        <v>297</v>
      </c>
      <c r="N485" s="476" t="s">
        <v>297</v>
      </c>
      <c r="O485" s="476" t="s">
        <v>297</v>
      </c>
      <c r="P485" s="476" t="s">
        <v>5608</v>
      </c>
      <c r="Q485" s="476" t="s">
        <v>297</v>
      </c>
      <c r="R485" s="476" t="s">
        <v>297</v>
      </c>
      <c r="S485" s="476" t="s">
        <v>297</v>
      </c>
      <c r="T485" s="476" t="s">
        <v>297</v>
      </c>
      <c r="U485" s="476" t="s">
        <v>297</v>
      </c>
      <c r="V485" s="2038" t="s">
        <v>5533</v>
      </c>
      <c r="W485" s="476" t="s">
        <v>5608</v>
      </c>
    </row>
    <row r="486" spans="1:23" ht="32.25" customHeight="1" x14ac:dyDescent="0.2">
      <c r="A486" s="2951"/>
      <c r="B486" s="2953"/>
      <c r="C486" s="2953"/>
      <c r="D486" s="477"/>
      <c r="E486" s="449" t="s">
        <v>297</v>
      </c>
      <c r="F486" s="449" t="s">
        <v>365</v>
      </c>
      <c r="G486" s="449" t="s">
        <v>297</v>
      </c>
      <c r="H486" s="166"/>
      <c r="I486" s="449" t="s">
        <v>297</v>
      </c>
      <c r="J486" s="449" t="s">
        <v>297</v>
      </c>
      <c r="K486" s="449" t="s">
        <v>297</v>
      </c>
      <c r="L486" s="449" t="s">
        <v>297</v>
      </c>
      <c r="M486" s="449" t="s">
        <v>297</v>
      </c>
      <c r="N486" s="449" t="s">
        <v>297</v>
      </c>
      <c r="O486" s="449" t="s">
        <v>297</v>
      </c>
      <c r="P486" s="449" t="s">
        <v>365</v>
      </c>
      <c r="Q486" s="449" t="s">
        <v>297</v>
      </c>
      <c r="R486" s="449" t="s">
        <v>297</v>
      </c>
      <c r="S486" s="449" t="s">
        <v>297</v>
      </c>
      <c r="T486" s="449" t="s">
        <v>297</v>
      </c>
      <c r="U486" s="449" t="s">
        <v>297</v>
      </c>
      <c r="V486" s="2038"/>
      <c r="W486" s="449" t="s">
        <v>365</v>
      </c>
    </row>
    <row r="487" spans="1:23" ht="15.75" thickBot="1" x14ac:dyDescent="0.25">
      <c r="A487" s="172"/>
      <c r="B487" s="156"/>
      <c r="C487" s="156"/>
      <c r="D487" s="1954"/>
      <c r="E487" s="1954"/>
      <c r="F487" s="1954"/>
      <c r="G487" s="1954"/>
      <c r="H487" s="156"/>
      <c r="I487" s="1954"/>
      <c r="J487" s="1954"/>
      <c r="K487" s="1954"/>
      <c r="L487" s="1954"/>
      <c r="M487" s="1954"/>
      <c r="N487" s="1954"/>
      <c r="O487" s="1954"/>
      <c r="P487" s="1954"/>
      <c r="Q487" s="1954"/>
      <c r="R487" s="1954"/>
      <c r="S487" s="1954"/>
      <c r="T487" s="1954"/>
      <c r="U487" s="1954"/>
      <c r="V487" s="1954"/>
      <c r="W487" s="1954"/>
    </row>
    <row r="488" spans="1:23" x14ac:dyDescent="0.2">
      <c r="A488" s="2950" t="s">
        <v>5609</v>
      </c>
      <c r="B488" s="2954" t="s">
        <v>297</v>
      </c>
      <c r="C488" s="2954" t="s">
        <v>297</v>
      </c>
      <c r="D488" s="485" t="s">
        <v>6</v>
      </c>
      <c r="E488" s="476" t="s">
        <v>297</v>
      </c>
      <c r="F488" s="476" t="s">
        <v>5610</v>
      </c>
      <c r="G488" s="476" t="s">
        <v>297</v>
      </c>
      <c r="H488" s="160" t="s">
        <v>5193</v>
      </c>
      <c r="I488" s="476" t="s">
        <v>297</v>
      </c>
      <c r="J488" s="476" t="s">
        <v>297</v>
      </c>
      <c r="K488" s="476" t="s">
        <v>297</v>
      </c>
      <c r="L488" s="476" t="s">
        <v>297</v>
      </c>
      <c r="M488" s="476" t="s">
        <v>297</v>
      </c>
      <c r="N488" s="476" t="s">
        <v>297</v>
      </c>
      <c r="O488" s="476" t="s">
        <v>297</v>
      </c>
      <c r="P488" s="476" t="s">
        <v>5610</v>
      </c>
      <c r="Q488" s="476" t="s">
        <v>297</v>
      </c>
      <c r="R488" s="476" t="s">
        <v>297</v>
      </c>
      <c r="S488" s="476" t="s">
        <v>297</v>
      </c>
      <c r="T488" s="476" t="s">
        <v>297</v>
      </c>
      <c r="U488" s="476" t="s">
        <v>297</v>
      </c>
      <c r="V488" s="2038" t="s">
        <v>5533</v>
      </c>
      <c r="W488" s="476" t="s">
        <v>5610</v>
      </c>
    </row>
    <row r="489" spans="1:23" x14ac:dyDescent="0.2">
      <c r="A489" s="2951"/>
      <c r="B489" s="2953"/>
      <c r="C489" s="2953"/>
      <c r="D489" s="477"/>
      <c r="E489" s="449" t="s">
        <v>297</v>
      </c>
      <c r="F489" s="449" t="s">
        <v>365</v>
      </c>
      <c r="G489" s="449" t="s">
        <v>297</v>
      </c>
      <c r="H489" s="166"/>
      <c r="I489" s="449" t="s">
        <v>297</v>
      </c>
      <c r="J489" s="449" t="s">
        <v>297</v>
      </c>
      <c r="K489" s="449" t="s">
        <v>297</v>
      </c>
      <c r="L489" s="449" t="s">
        <v>297</v>
      </c>
      <c r="M489" s="449" t="s">
        <v>297</v>
      </c>
      <c r="N489" s="449" t="s">
        <v>297</v>
      </c>
      <c r="O489" s="449" t="s">
        <v>297</v>
      </c>
      <c r="P489" s="449" t="s">
        <v>365</v>
      </c>
      <c r="Q489" s="449" t="s">
        <v>297</v>
      </c>
      <c r="R489" s="449" t="s">
        <v>297</v>
      </c>
      <c r="S489" s="449" t="s">
        <v>297</v>
      </c>
      <c r="T489" s="449" t="s">
        <v>297</v>
      </c>
      <c r="U489" s="449" t="s">
        <v>297</v>
      </c>
      <c r="V489" s="2038"/>
      <c r="W489" s="449" t="s">
        <v>365</v>
      </c>
    </row>
    <row r="490" spans="1:23" ht="15.75" thickBot="1" x14ac:dyDescent="0.25">
      <c r="A490" s="172"/>
      <c r="B490" s="156"/>
      <c r="C490" s="156"/>
      <c r="D490" s="1954"/>
      <c r="E490" s="1954"/>
      <c r="F490" s="1954"/>
      <c r="G490" s="1954"/>
      <c r="H490" s="156"/>
      <c r="I490" s="1954"/>
      <c r="J490" s="1954"/>
      <c r="K490" s="1954"/>
      <c r="L490" s="1954"/>
      <c r="M490" s="1954"/>
      <c r="N490" s="1954"/>
      <c r="O490" s="1954"/>
      <c r="P490" s="1954"/>
      <c r="Q490" s="1954"/>
      <c r="R490" s="1954"/>
      <c r="S490" s="1954"/>
      <c r="T490" s="1954"/>
      <c r="U490" s="1954"/>
      <c r="V490" s="1954"/>
      <c r="W490" s="1954"/>
    </row>
    <row r="491" spans="1:23" x14ac:dyDescent="0.2">
      <c r="A491" s="2950" t="s">
        <v>5611</v>
      </c>
      <c r="B491" s="2952" t="s">
        <v>297</v>
      </c>
      <c r="C491" s="2952" t="s">
        <v>297</v>
      </c>
      <c r="D491" s="485" t="s">
        <v>6</v>
      </c>
      <c r="E491" s="476" t="s">
        <v>297</v>
      </c>
      <c r="F491" s="476" t="s">
        <v>5612</v>
      </c>
      <c r="G491" s="476" t="s">
        <v>297</v>
      </c>
      <c r="H491" s="160" t="s">
        <v>5193</v>
      </c>
      <c r="I491" s="476" t="s">
        <v>297</v>
      </c>
      <c r="J491" s="476" t="s">
        <v>297</v>
      </c>
      <c r="K491" s="476" t="s">
        <v>297</v>
      </c>
      <c r="L491" s="476" t="s">
        <v>297</v>
      </c>
      <c r="M491" s="476" t="s">
        <v>297</v>
      </c>
      <c r="N491" s="476" t="s">
        <v>297</v>
      </c>
      <c r="O491" s="476" t="s">
        <v>297</v>
      </c>
      <c r="P491" s="476" t="s">
        <v>5612</v>
      </c>
      <c r="Q491" s="476" t="s">
        <v>297</v>
      </c>
      <c r="R491" s="476" t="s">
        <v>297</v>
      </c>
      <c r="S491" s="476" t="s">
        <v>297</v>
      </c>
      <c r="T491" s="476" t="s">
        <v>297</v>
      </c>
      <c r="U491" s="476" t="s">
        <v>297</v>
      </c>
      <c r="V491" s="2038" t="s">
        <v>5533</v>
      </c>
      <c r="W491" s="476" t="s">
        <v>5612</v>
      </c>
    </row>
    <row r="492" spans="1:23" x14ac:dyDescent="0.2">
      <c r="A492" s="2951"/>
      <c r="B492" s="2953"/>
      <c r="C492" s="2953"/>
      <c r="D492" s="477"/>
      <c r="E492" s="449" t="s">
        <v>297</v>
      </c>
      <c r="F492" s="449" t="s">
        <v>365</v>
      </c>
      <c r="G492" s="449" t="s">
        <v>297</v>
      </c>
      <c r="H492" s="166"/>
      <c r="I492" s="449" t="s">
        <v>297</v>
      </c>
      <c r="J492" s="449" t="s">
        <v>297</v>
      </c>
      <c r="K492" s="449" t="s">
        <v>297</v>
      </c>
      <c r="L492" s="449" t="s">
        <v>297</v>
      </c>
      <c r="M492" s="449" t="s">
        <v>297</v>
      </c>
      <c r="N492" s="449" t="s">
        <v>297</v>
      </c>
      <c r="O492" s="449" t="s">
        <v>297</v>
      </c>
      <c r="P492" s="449" t="s">
        <v>365</v>
      </c>
      <c r="Q492" s="449" t="s">
        <v>297</v>
      </c>
      <c r="R492" s="449" t="s">
        <v>297</v>
      </c>
      <c r="S492" s="449" t="s">
        <v>297</v>
      </c>
      <c r="T492" s="449" t="s">
        <v>297</v>
      </c>
      <c r="U492" s="449" t="s">
        <v>297</v>
      </c>
      <c r="V492" s="2038"/>
      <c r="W492" s="449" t="s">
        <v>365</v>
      </c>
    </row>
    <row r="493" spans="1:23" ht="15.75" thickBot="1" x14ac:dyDescent="0.25">
      <c r="A493" s="172"/>
      <c r="B493" s="156"/>
      <c r="C493" s="156"/>
      <c r="D493" s="1954"/>
      <c r="E493" s="1954"/>
      <c r="F493" s="1954"/>
      <c r="G493" s="1954"/>
      <c r="H493" s="156"/>
      <c r="I493" s="1954"/>
      <c r="J493" s="1954"/>
      <c r="K493" s="1954"/>
      <c r="L493" s="1954"/>
      <c r="M493" s="1954"/>
      <c r="N493" s="1954"/>
      <c r="O493" s="1954"/>
      <c r="P493" s="1954"/>
      <c r="Q493" s="1954"/>
      <c r="R493" s="1954"/>
      <c r="S493" s="1954"/>
      <c r="T493" s="1954"/>
      <c r="U493" s="1954"/>
      <c r="V493" s="1954"/>
      <c r="W493" s="1954"/>
    </row>
    <row r="494" spans="1:23" x14ac:dyDescent="0.2">
      <c r="A494" s="2950" t="s">
        <v>5613</v>
      </c>
      <c r="B494" s="2954" t="s">
        <v>297</v>
      </c>
      <c r="C494" s="2954" t="s">
        <v>297</v>
      </c>
      <c r="D494" s="485" t="s">
        <v>6</v>
      </c>
      <c r="E494" s="476" t="s">
        <v>297</v>
      </c>
      <c r="F494" s="476" t="s">
        <v>821</v>
      </c>
      <c r="G494" s="476" t="s">
        <v>297</v>
      </c>
      <c r="H494" s="160" t="s">
        <v>5193</v>
      </c>
      <c r="I494" s="476" t="s">
        <v>297</v>
      </c>
      <c r="J494" s="476" t="s">
        <v>297</v>
      </c>
      <c r="K494" s="476" t="s">
        <v>297</v>
      </c>
      <c r="L494" s="476" t="s">
        <v>297</v>
      </c>
      <c r="M494" s="476" t="s">
        <v>297</v>
      </c>
      <c r="N494" s="476" t="s">
        <v>297</v>
      </c>
      <c r="O494" s="476" t="s">
        <v>297</v>
      </c>
      <c r="P494" s="476" t="s">
        <v>821</v>
      </c>
      <c r="Q494" s="476" t="s">
        <v>297</v>
      </c>
      <c r="R494" s="476" t="s">
        <v>297</v>
      </c>
      <c r="S494" s="476" t="s">
        <v>297</v>
      </c>
      <c r="T494" s="476" t="s">
        <v>297</v>
      </c>
      <c r="U494" s="476" t="s">
        <v>297</v>
      </c>
      <c r="V494" s="476" t="s">
        <v>297</v>
      </c>
      <c r="W494" s="476" t="s">
        <v>821</v>
      </c>
    </row>
    <row r="495" spans="1:23" x14ac:dyDescent="0.2">
      <c r="A495" s="2951"/>
      <c r="B495" s="2953"/>
      <c r="C495" s="2953"/>
      <c r="D495" s="477"/>
      <c r="E495" s="449" t="s">
        <v>297</v>
      </c>
      <c r="F495" s="449" t="s">
        <v>365</v>
      </c>
      <c r="G495" s="449" t="s">
        <v>297</v>
      </c>
      <c r="H495" s="166"/>
      <c r="I495" s="449" t="s">
        <v>297</v>
      </c>
      <c r="J495" s="449" t="s">
        <v>297</v>
      </c>
      <c r="K495" s="449" t="s">
        <v>297</v>
      </c>
      <c r="L495" s="449" t="s">
        <v>297</v>
      </c>
      <c r="M495" s="449" t="s">
        <v>297</v>
      </c>
      <c r="N495" s="449" t="s">
        <v>297</v>
      </c>
      <c r="O495" s="449" t="s">
        <v>297</v>
      </c>
      <c r="P495" s="449" t="s">
        <v>365</v>
      </c>
      <c r="Q495" s="449" t="s">
        <v>297</v>
      </c>
      <c r="R495" s="449" t="s">
        <v>297</v>
      </c>
      <c r="S495" s="449" t="s">
        <v>297</v>
      </c>
      <c r="T495" s="449" t="s">
        <v>297</v>
      </c>
      <c r="U495" s="449" t="s">
        <v>297</v>
      </c>
      <c r="V495" s="449" t="s">
        <v>297</v>
      </c>
      <c r="W495" s="449" t="s">
        <v>365</v>
      </c>
    </row>
    <row r="496" spans="1:23" ht="15.75" thickBot="1" x14ac:dyDescent="0.25">
      <c r="A496" s="172"/>
      <c r="B496" s="156"/>
      <c r="C496" s="156"/>
      <c r="D496" s="1954"/>
      <c r="E496" s="1954"/>
      <c r="F496" s="1954"/>
      <c r="G496" s="1954"/>
      <c r="H496" s="156"/>
      <c r="I496" s="1954"/>
      <c r="J496" s="1954"/>
      <c r="K496" s="1954"/>
      <c r="L496" s="1954"/>
      <c r="M496" s="1954"/>
      <c r="N496" s="1954"/>
      <c r="O496" s="1954"/>
      <c r="P496" s="1954"/>
      <c r="Q496" s="1954"/>
      <c r="R496" s="1954"/>
      <c r="S496" s="1954"/>
      <c r="T496" s="1954"/>
      <c r="U496" s="1954"/>
      <c r="V496" s="1954"/>
      <c r="W496" s="1954"/>
    </row>
    <row r="497" spans="1:23" x14ac:dyDescent="0.2">
      <c r="A497" s="2950" t="s">
        <v>5614</v>
      </c>
      <c r="B497" s="2954" t="s">
        <v>297</v>
      </c>
      <c r="C497" s="2954" t="s">
        <v>297</v>
      </c>
      <c r="D497" s="485" t="s">
        <v>6</v>
      </c>
      <c r="E497" s="476" t="s">
        <v>297</v>
      </c>
      <c r="F497" s="476" t="s">
        <v>5615</v>
      </c>
      <c r="G497" s="476" t="s">
        <v>297</v>
      </c>
      <c r="H497" s="160" t="s">
        <v>5193</v>
      </c>
      <c r="I497" s="476" t="s">
        <v>297</v>
      </c>
      <c r="J497" s="476" t="s">
        <v>297</v>
      </c>
      <c r="K497" s="476" t="s">
        <v>297</v>
      </c>
      <c r="L497" s="476" t="s">
        <v>297</v>
      </c>
      <c r="M497" s="476" t="s">
        <v>297</v>
      </c>
      <c r="N497" s="476" t="s">
        <v>297</v>
      </c>
      <c r="O497" s="476" t="s">
        <v>297</v>
      </c>
      <c r="P497" s="476" t="s">
        <v>5615</v>
      </c>
      <c r="Q497" s="476" t="s">
        <v>297</v>
      </c>
      <c r="R497" s="476" t="s">
        <v>297</v>
      </c>
      <c r="S497" s="476" t="s">
        <v>297</v>
      </c>
      <c r="T497" s="476" t="s">
        <v>297</v>
      </c>
      <c r="U497" s="476" t="s">
        <v>297</v>
      </c>
      <c r="V497" s="2038" t="s">
        <v>5533</v>
      </c>
      <c r="W497" s="476" t="s">
        <v>5615</v>
      </c>
    </row>
    <row r="498" spans="1:23" x14ac:dyDescent="0.2">
      <c r="A498" s="2951"/>
      <c r="B498" s="2953"/>
      <c r="C498" s="2953"/>
      <c r="D498" s="477"/>
      <c r="E498" s="449" t="s">
        <v>297</v>
      </c>
      <c r="F498" s="449" t="s">
        <v>365</v>
      </c>
      <c r="G498" s="449" t="s">
        <v>297</v>
      </c>
      <c r="H498" s="166"/>
      <c r="I498" s="449" t="s">
        <v>297</v>
      </c>
      <c r="J498" s="449" t="s">
        <v>297</v>
      </c>
      <c r="K498" s="449" t="s">
        <v>297</v>
      </c>
      <c r="L498" s="449" t="s">
        <v>297</v>
      </c>
      <c r="M498" s="449" t="s">
        <v>297</v>
      </c>
      <c r="N498" s="449" t="s">
        <v>297</v>
      </c>
      <c r="O498" s="449" t="s">
        <v>297</v>
      </c>
      <c r="P498" s="449" t="s">
        <v>365</v>
      </c>
      <c r="Q498" s="449" t="s">
        <v>297</v>
      </c>
      <c r="R498" s="449" t="s">
        <v>297</v>
      </c>
      <c r="S498" s="449" t="s">
        <v>297</v>
      </c>
      <c r="T498" s="449" t="s">
        <v>297</v>
      </c>
      <c r="U498" s="449" t="s">
        <v>297</v>
      </c>
      <c r="V498" s="2038"/>
      <c r="W498" s="449" t="s">
        <v>365</v>
      </c>
    </row>
    <row r="499" spans="1:23" ht="15.75" thickBot="1" x14ac:dyDescent="0.25">
      <c r="A499" s="172"/>
      <c r="B499" s="156"/>
      <c r="C499" s="156"/>
      <c r="D499" s="1954"/>
      <c r="E499" s="1954"/>
      <c r="F499" s="1954"/>
      <c r="G499" s="1954"/>
      <c r="H499" s="156"/>
      <c r="I499" s="1954"/>
      <c r="J499" s="1954"/>
      <c r="K499" s="1954"/>
      <c r="L499" s="1954"/>
      <c r="M499" s="1954"/>
      <c r="N499" s="1954"/>
      <c r="O499" s="1954"/>
      <c r="P499" s="1954"/>
      <c r="Q499" s="1954"/>
      <c r="R499" s="1954"/>
      <c r="S499" s="1954"/>
      <c r="T499" s="1954"/>
      <c r="U499" s="1954"/>
      <c r="V499" s="1954"/>
      <c r="W499" s="1954"/>
    </row>
    <row r="500" spans="1:23" x14ac:dyDescent="0.2">
      <c r="A500" s="2950" t="s">
        <v>5616</v>
      </c>
      <c r="B500" s="2954" t="s">
        <v>297</v>
      </c>
      <c r="C500" s="2954" t="s">
        <v>297</v>
      </c>
      <c r="D500" s="485" t="s">
        <v>6</v>
      </c>
      <c r="E500" s="476" t="s">
        <v>297</v>
      </c>
      <c r="F500" s="476" t="s">
        <v>5617</v>
      </c>
      <c r="G500" s="476" t="s">
        <v>297</v>
      </c>
      <c r="H500" s="160" t="s">
        <v>5193</v>
      </c>
      <c r="I500" s="476" t="s">
        <v>297</v>
      </c>
      <c r="J500" s="476" t="s">
        <v>297</v>
      </c>
      <c r="K500" s="476" t="s">
        <v>297</v>
      </c>
      <c r="L500" s="476" t="s">
        <v>297</v>
      </c>
      <c r="M500" s="476" t="s">
        <v>297</v>
      </c>
      <c r="N500" s="476" t="s">
        <v>297</v>
      </c>
      <c r="O500" s="476" t="s">
        <v>297</v>
      </c>
      <c r="P500" s="476" t="s">
        <v>5617</v>
      </c>
      <c r="Q500" s="476" t="s">
        <v>297</v>
      </c>
      <c r="R500" s="476" t="s">
        <v>297</v>
      </c>
      <c r="S500" s="476" t="s">
        <v>297</v>
      </c>
      <c r="T500" s="476" t="s">
        <v>297</v>
      </c>
      <c r="U500" s="476" t="s">
        <v>297</v>
      </c>
      <c r="V500" s="2038" t="s">
        <v>5533</v>
      </c>
      <c r="W500" s="476" t="s">
        <v>5617</v>
      </c>
    </row>
    <row r="501" spans="1:23" x14ac:dyDescent="0.2">
      <c r="A501" s="2951"/>
      <c r="B501" s="2953"/>
      <c r="C501" s="2953"/>
      <c r="D501" s="477"/>
      <c r="E501" s="449" t="s">
        <v>297</v>
      </c>
      <c r="F501" s="449" t="s">
        <v>365</v>
      </c>
      <c r="G501" s="449" t="s">
        <v>297</v>
      </c>
      <c r="H501" s="166"/>
      <c r="I501" s="449" t="s">
        <v>297</v>
      </c>
      <c r="J501" s="449" t="s">
        <v>297</v>
      </c>
      <c r="K501" s="449" t="s">
        <v>297</v>
      </c>
      <c r="L501" s="449" t="s">
        <v>297</v>
      </c>
      <c r="M501" s="449" t="s">
        <v>297</v>
      </c>
      <c r="N501" s="449" t="s">
        <v>297</v>
      </c>
      <c r="O501" s="449" t="s">
        <v>297</v>
      </c>
      <c r="P501" s="449" t="s">
        <v>365</v>
      </c>
      <c r="Q501" s="449" t="s">
        <v>297</v>
      </c>
      <c r="R501" s="449" t="s">
        <v>297</v>
      </c>
      <c r="S501" s="449" t="s">
        <v>297</v>
      </c>
      <c r="T501" s="449" t="s">
        <v>297</v>
      </c>
      <c r="U501" s="449" t="s">
        <v>297</v>
      </c>
      <c r="V501" s="2038"/>
      <c r="W501" s="449" t="s">
        <v>365</v>
      </c>
    </row>
    <row r="502" spans="1:23" ht="15.75" thickBot="1" x14ac:dyDescent="0.25">
      <c r="A502" s="172"/>
      <c r="B502" s="156"/>
      <c r="C502" s="156"/>
      <c r="D502" s="1954"/>
      <c r="E502" s="1954"/>
      <c r="F502" s="1954"/>
      <c r="G502" s="1954"/>
      <c r="H502" s="156"/>
      <c r="I502" s="1954"/>
      <c r="J502" s="1954"/>
      <c r="K502" s="1954"/>
      <c r="L502" s="1954"/>
      <c r="M502" s="1954"/>
      <c r="N502" s="1954"/>
      <c r="O502" s="1954"/>
      <c r="P502" s="1954"/>
      <c r="Q502" s="1954"/>
      <c r="R502" s="1954"/>
      <c r="S502" s="1954"/>
      <c r="T502" s="1954"/>
      <c r="U502" s="1954"/>
      <c r="V502" s="1954"/>
      <c r="W502" s="1954"/>
    </row>
    <row r="503" spans="1:23" x14ac:dyDescent="0.2">
      <c r="A503" s="2950" t="s">
        <v>5618</v>
      </c>
      <c r="B503" s="2954" t="s">
        <v>297</v>
      </c>
      <c r="C503" s="2954" t="s">
        <v>297</v>
      </c>
      <c r="D503" s="485" t="s">
        <v>6</v>
      </c>
      <c r="E503" s="476" t="s">
        <v>297</v>
      </c>
      <c r="F503" s="476" t="s">
        <v>5619</v>
      </c>
      <c r="G503" s="476" t="s">
        <v>297</v>
      </c>
      <c r="H503" s="160" t="s">
        <v>5193</v>
      </c>
      <c r="I503" s="476" t="s">
        <v>297</v>
      </c>
      <c r="J503" s="476" t="s">
        <v>297</v>
      </c>
      <c r="K503" s="476" t="s">
        <v>297</v>
      </c>
      <c r="L503" s="476" t="s">
        <v>297</v>
      </c>
      <c r="M503" s="476" t="s">
        <v>297</v>
      </c>
      <c r="N503" s="476" t="s">
        <v>297</v>
      </c>
      <c r="O503" s="476" t="s">
        <v>297</v>
      </c>
      <c r="P503" s="476" t="s">
        <v>5619</v>
      </c>
      <c r="Q503" s="476" t="s">
        <v>297</v>
      </c>
      <c r="R503" s="476" t="s">
        <v>297</v>
      </c>
      <c r="S503" s="476" t="s">
        <v>297</v>
      </c>
      <c r="T503" s="476" t="s">
        <v>297</v>
      </c>
      <c r="U503" s="476" t="s">
        <v>297</v>
      </c>
      <c r="V503" s="2038" t="s">
        <v>5533</v>
      </c>
      <c r="W503" s="476" t="s">
        <v>5619</v>
      </c>
    </row>
    <row r="504" spans="1:23" x14ac:dyDescent="0.2">
      <c r="A504" s="2951"/>
      <c r="B504" s="2953"/>
      <c r="C504" s="2953"/>
      <c r="D504" s="477"/>
      <c r="E504" s="449" t="s">
        <v>297</v>
      </c>
      <c r="F504" s="449" t="s">
        <v>365</v>
      </c>
      <c r="G504" s="449" t="s">
        <v>297</v>
      </c>
      <c r="H504" s="166"/>
      <c r="I504" s="449" t="s">
        <v>297</v>
      </c>
      <c r="J504" s="449" t="s">
        <v>297</v>
      </c>
      <c r="K504" s="449" t="s">
        <v>297</v>
      </c>
      <c r="L504" s="449" t="s">
        <v>297</v>
      </c>
      <c r="M504" s="449" t="s">
        <v>297</v>
      </c>
      <c r="N504" s="449" t="s">
        <v>297</v>
      </c>
      <c r="O504" s="449" t="s">
        <v>297</v>
      </c>
      <c r="P504" s="449" t="s">
        <v>365</v>
      </c>
      <c r="Q504" s="449" t="s">
        <v>297</v>
      </c>
      <c r="R504" s="449" t="s">
        <v>297</v>
      </c>
      <c r="S504" s="449" t="s">
        <v>297</v>
      </c>
      <c r="T504" s="449" t="s">
        <v>297</v>
      </c>
      <c r="U504" s="449" t="s">
        <v>297</v>
      </c>
      <c r="V504" s="2038"/>
      <c r="W504" s="449" t="s">
        <v>365</v>
      </c>
    </row>
    <row r="505" spans="1:23" ht="15.75" thickBot="1" x14ac:dyDescent="0.25">
      <c r="A505" s="172"/>
      <c r="B505" s="156"/>
      <c r="C505" s="156"/>
      <c r="D505" s="1954"/>
      <c r="E505" s="1954"/>
      <c r="F505" s="1954"/>
      <c r="G505" s="1954"/>
      <c r="H505" s="156"/>
      <c r="I505" s="1954"/>
      <c r="J505" s="1954"/>
      <c r="K505" s="1954"/>
      <c r="L505" s="1954"/>
      <c r="M505" s="1954"/>
      <c r="N505" s="1954"/>
      <c r="O505" s="1954"/>
      <c r="P505" s="1954"/>
      <c r="Q505" s="1954"/>
      <c r="R505" s="1954"/>
      <c r="S505" s="1954"/>
      <c r="T505" s="1954"/>
      <c r="U505" s="1954"/>
      <c r="V505" s="1954"/>
      <c r="W505" s="1954"/>
    </row>
    <row r="506" spans="1:23" x14ac:dyDescent="0.2">
      <c r="A506" s="2950" t="s">
        <v>5620</v>
      </c>
      <c r="B506" s="2952" t="s">
        <v>297</v>
      </c>
      <c r="C506" s="2952" t="s">
        <v>297</v>
      </c>
      <c r="D506" s="485" t="s">
        <v>6</v>
      </c>
      <c r="E506" s="476" t="s">
        <v>297</v>
      </c>
      <c r="F506" s="476" t="s">
        <v>5621</v>
      </c>
      <c r="G506" s="476" t="s">
        <v>297</v>
      </c>
      <c r="H506" s="160" t="s">
        <v>5193</v>
      </c>
      <c r="I506" s="476" t="s">
        <v>297</v>
      </c>
      <c r="J506" s="476" t="s">
        <v>297</v>
      </c>
      <c r="K506" s="476" t="s">
        <v>297</v>
      </c>
      <c r="L506" s="476" t="s">
        <v>297</v>
      </c>
      <c r="M506" s="476" t="s">
        <v>297</v>
      </c>
      <c r="N506" s="476" t="s">
        <v>297</v>
      </c>
      <c r="O506" s="476" t="s">
        <v>297</v>
      </c>
      <c r="P506" s="476" t="s">
        <v>5621</v>
      </c>
      <c r="Q506" s="476" t="s">
        <v>297</v>
      </c>
      <c r="R506" s="476" t="s">
        <v>297</v>
      </c>
      <c r="S506" s="476" t="s">
        <v>297</v>
      </c>
      <c r="T506" s="476" t="s">
        <v>297</v>
      </c>
      <c r="U506" s="476" t="s">
        <v>297</v>
      </c>
      <c r="V506" s="2038" t="s">
        <v>5533</v>
      </c>
      <c r="W506" s="476" t="s">
        <v>5621</v>
      </c>
    </row>
    <row r="507" spans="1:23" x14ac:dyDescent="0.2">
      <c r="A507" s="2951"/>
      <c r="B507" s="2953"/>
      <c r="C507" s="2953"/>
      <c r="D507" s="477"/>
      <c r="E507" s="449" t="s">
        <v>297</v>
      </c>
      <c r="F507" s="449" t="s">
        <v>365</v>
      </c>
      <c r="G507" s="449" t="s">
        <v>297</v>
      </c>
      <c r="H507" s="166"/>
      <c r="I507" s="449" t="s">
        <v>297</v>
      </c>
      <c r="J507" s="449" t="s">
        <v>297</v>
      </c>
      <c r="K507" s="449" t="s">
        <v>297</v>
      </c>
      <c r="L507" s="449" t="s">
        <v>297</v>
      </c>
      <c r="M507" s="449" t="s">
        <v>297</v>
      </c>
      <c r="N507" s="449" t="s">
        <v>297</v>
      </c>
      <c r="O507" s="449" t="s">
        <v>297</v>
      </c>
      <c r="P507" s="449" t="s">
        <v>365</v>
      </c>
      <c r="Q507" s="449" t="s">
        <v>297</v>
      </c>
      <c r="R507" s="449" t="s">
        <v>297</v>
      </c>
      <c r="S507" s="449" t="s">
        <v>297</v>
      </c>
      <c r="T507" s="449" t="s">
        <v>297</v>
      </c>
      <c r="U507" s="449" t="s">
        <v>297</v>
      </c>
      <c r="V507" s="2038"/>
      <c r="W507" s="449" t="s">
        <v>365</v>
      </c>
    </row>
    <row r="508" spans="1:23" ht="15.75" thickBot="1" x14ac:dyDescent="0.25">
      <c r="A508" s="172"/>
      <c r="B508" s="156"/>
      <c r="C508" s="156"/>
      <c r="D508" s="1954"/>
      <c r="E508" s="1954"/>
      <c r="F508" s="1954"/>
      <c r="G508" s="1954"/>
      <c r="H508" s="156"/>
      <c r="I508" s="1954"/>
      <c r="J508" s="1954"/>
      <c r="K508" s="1954"/>
      <c r="L508" s="1954"/>
      <c r="M508" s="1954"/>
      <c r="N508" s="1954"/>
      <c r="O508" s="1954"/>
      <c r="P508" s="1954"/>
      <c r="Q508" s="1954"/>
      <c r="R508" s="1954"/>
      <c r="S508" s="1954"/>
      <c r="T508" s="1954"/>
      <c r="U508" s="1954"/>
      <c r="V508" s="1954"/>
      <c r="W508" s="1954"/>
    </row>
    <row r="509" spans="1:23" x14ac:dyDescent="0.2">
      <c r="A509" s="2950" t="s">
        <v>5622</v>
      </c>
      <c r="B509" s="2952" t="s">
        <v>297</v>
      </c>
      <c r="C509" s="2952" t="s">
        <v>297</v>
      </c>
      <c r="D509" s="485" t="s">
        <v>6</v>
      </c>
      <c r="E509" s="476" t="s">
        <v>297</v>
      </c>
      <c r="F509" s="476" t="s">
        <v>5623</v>
      </c>
      <c r="G509" s="476" t="s">
        <v>297</v>
      </c>
      <c r="H509" s="160" t="s">
        <v>5193</v>
      </c>
      <c r="I509" s="476" t="s">
        <v>297</v>
      </c>
      <c r="J509" s="476" t="s">
        <v>297</v>
      </c>
      <c r="K509" s="476" t="s">
        <v>297</v>
      </c>
      <c r="L509" s="476" t="s">
        <v>297</v>
      </c>
      <c r="M509" s="476" t="s">
        <v>297</v>
      </c>
      <c r="N509" s="476" t="s">
        <v>297</v>
      </c>
      <c r="O509" s="476" t="s">
        <v>297</v>
      </c>
      <c r="P509" s="476" t="s">
        <v>5623</v>
      </c>
      <c r="Q509" s="476" t="s">
        <v>297</v>
      </c>
      <c r="R509" s="476" t="s">
        <v>297</v>
      </c>
      <c r="S509" s="476" t="s">
        <v>297</v>
      </c>
      <c r="T509" s="476" t="s">
        <v>297</v>
      </c>
      <c r="U509" s="476" t="s">
        <v>297</v>
      </c>
      <c r="V509" s="2038" t="s">
        <v>5533</v>
      </c>
      <c r="W509" s="476" t="s">
        <v>5623</v>
      </c>
    </row>
    <row r="510" spans="1:23" ht="36.75" customHeight="1" x14ac:dyDescent="0.2">
      <c r="A510" s="2951"/>
      <c r="B510" s="2953"/>
      <c r="C510" s="2953"/>
      <c r="D510" s="477"/>
      <c r="E510" s="449" t="s">
        <v>297</v>
      </c>
      <c r="F510" s="449" t="s">
        <v>365</v>
      </c>
      <c r="G510" s="449" t="s">
        <v>297</v>
      </c>
      <c r="H510" s="166"/>
      <c r="I510" s="449" t="s">
        <v>297</v>
      </c>
      <c r="J510" s="449" t="s">
        <v>297</v>
      </c>
      <c r="K510" s="449" t="s">
        <v>297</v>
      </c>
      <c r="L510" s="449" t="s">
        <v>297</v>
      </c>
      <c r="M510" s="449" t="s">
        <v>297</v>
      </c>
      <c r="N510" s="449" t="s">
        <v>297</v>
      </c>
      <c r="O510" s="449" t="s">
        <v>297</v>
      </c>
      <c r="P510" s="449" t="s">
        <v>365</v>
      </c>
      <c r="Q510" s="449" t="s">
        <v>297</v>
      </c>
      <c r="R510" s="449" t="s">
        <v>297</v>
      </c>
      <c r="S510" s="449" t="s">
        <v>297</v>
      </c>
      <c r="T510" s="449" t="s">
        <v>297</v>
      </c>
      <c r="U510" s="449" t="s">
        <v>297</v>
      </c>
      <c r="V510" s="2038"/>
      <c r="W510" s="449" t="s">
        <v>365</v>
      </c>
    </row>
    <row r="511" spans="1:23" ht="15.75" thickBot="1" x14ac:dyDescent="0.25">
      <c r="A511" s="172"/>
      <c r="B511" s="156"/>
      <c r="C511" s="156"/>
      <c r="D511" s="1954"/>
      <c r="E511" s="1954"/>
      <c r="F511" s="1954"/>
      <c r="G511" s="1954"/>
      <c r="H511" s="156"/>
      <c r="I511" s="1954"/>
      <c r="J511" s="1954"/>
      <c r="K511" s="1954"/>
      <c r="L511" s="1954"/>
      <c r="M511" s="1954"/>
      <c r="N511" s="1954"/>
      <c r="O511" s="1954"/>
      <c r="P511" s="1954"/>
      <c r="Q511" s="1954"/>
      <c r="R511" s="1954"/>
      <c r="S511" s="1954"/>
      <c r="T511" s="1954"/>
      <c r="U511" s="1954"/>
      <c r="V511" s="1954"/>
      <c r="W511" s="1954"/>
    </row>
    <row r="512" spans="1:23" x14ac:dyDescent="0.2">
      <c r="A512" s="2950" t="s">
        <v>5624</v>
      </c>
      <c r="B512" s="2954" t="s">
        <v>297</v>
      </c>
      <c r="C512" s="2954" t="s">
        <v>297</v>
      </c>
      <c r="D512" s="485" t="s">
        <v>6</v>
      </c>
      <c r="E512" s="476" t="s">
        <v>297</v>
      </c>
      <c r="F512" s="476" t="s">
        <v>5625</v>
      </c>
      <c r="G512" s="476" t="s">
        <v>297</v>
      </c>
      <c r="H512" s="160" t="s">
        <v>5193</v>
      </c>
      <c r="I512" s="476" t="s">
        <v>297</v>
      </c>
      <c r="J512" s="476" t="s">
        <v>297</v>
      </c>
      <c r="K512" s="476" t="s">
        <v>297</v>
      </c>
      <c r="L512" s="476" t="s">
        <v>297</v>
      </c>
      <c r="M512" s="476" t="s">
        <v>297</v>
      </c>
      <c r="N512" s="476" t="s">
        <v>297</v>
      </c>
      <c r="O512" s="476" t="s">
        <v>297</v>
      </c>
      <c r="P512" s="476" t="s">
        <v>5625</v>
      </c>
      <c r="Q512" s="476" t="s">
        <v>297</v>
      </c>
      <c r="R512" s="476" t="s">
        <v>297</v>
      </c>
      <c r="S512" s="476" t="s">
        <v>297</v>
      </c>
      <c r="T512" s="476" t="s">
        <v>297</v>
      </c>
      <c r="U512" s="476" t="s">
        <v>297</v>
      </c>
      <c r="V512" s="2038" t="s">
        <v>5533</v>
      </c>
      <c r="W512" s="476" t="s">
        <v>5625</v>
      </c>
    </row>
    <row r="513" spans="1:23" x14ac:dyDescent="0.2">
      <c r="A513" s="2951"/>
      <c r="B513" s="2953"/>
      <c r="C513" s="2953"/>
      <c r="D513" s="477"/>
      <c r="E513" s="449" t="s">
        <v>297</v>
      </c>
      <c r="F513" s="449" t="s">
        <v>365</v>
      </c>
      <c r="G513" s="449" t="s">
        <v>297</v>
      </c>
      <c r="H513" s="166"/>
      <c r="I513" s="449" t="s">
        <v>297</v>
      </c>
      <c r="J513" s="449" t="s">
        <v>297</v>
      </c>
      <c r="K513" s="449" t="s">
        <v>297</v>
      </c>
      <c r="L513" s="449" t="s">
        <v>297</v>
      </c>
      <c r="M513" s="449" t="s">
        <v>297</v>
      </c>
      <c r="N513" s="449" t="s">
        <v>297</v>
      </c>
      <c r="O513" s="449" t="s">
        <v>297</v>
      </c>
      <c r="P513" s="449" t="s">
        <v>365</v>
      </c>
      <c r="Q513" s="449" t="s">
        <v>297</v>
      </c>
      <c r="R513" s="449" t="s">
        <v>297</v>
      </c>
      <c r="S513" s="449" t="s">
        <v>297</v>
      </c>
      <c r="T513" s="449" t="s">
        <v>297</v>
      </c>
      <c r="U513" s="449" t="s">
        <v>297</v>
      </c>
      <c r="V513" s="2038"/>
      <c r="W513" s="449" t="s">
        <v>365</v>
      </c>
    </row>
    <row r="514" spans="1:23" ht="15.75" thickBot="1" x14ac:dyDescent="0.25">
      <c r="A514" s="172"/>
      <c r="B514" s="156"/>
      <c r="C514" s="156"/>
      <c r="D514" s="1954"/>
      <c r="E514" s="1954"/>
      <c r="F514" s="1954"/>
      <c r="G514" s="1954"/>
      <c r="H514" s="156"/>
      <c r="I514" s="1954"/>
      <c r="J514" s="1954"/>
      <c r="K514" s="1954"/>
      <c r="L514" s="1954"/>
      <c r="M514" s="1954"/>
      <c r="N514" s="1954"/>
      <c r="O514" s="1954"/>
      <c r="P514" s="1954"/>
      <c r="Q514" s="1954"/>
      <c r="R514" s="1954"/>
      <c r="S514" s="1954"/>
      <c r="T514" s="1954"/>
      <c r="U514" s="1954"/>
      <c r="V514" s="1954"/>
      <c r="W514" s="1954"/>
    </row>
    <row r="515" spans="1:23" x14ac:dyDescent="0.2">
      <c r="A515" s="2950" t="s">
        <v>5626</v>
      </c>
      <c r="B515" s="2952" t="s">
        <v>297</v>
      </c>
      <c r="C515" s="2952" t="s">
        <v>297</v>
      </c>
      <c r="D515" s="485" t="s">
        <v>6</v>
      </c>
      <c r="E515" s="476" t="s">
        <v>297</v>
      </c>
      <c r="F515" s="476" t="s">
        <v>5627</v>
      </c>
      <c r="G515" s="476" t="s">
        <v>297</v>
      </c>
      <c r="H515" s="160" t="s">
        <v>5193</v>
      </c>
      <c r="I515" s="476" t="s">
        <v>297</v>
      </c>
      <c r="J515" s="476" t="s">
        <v>297</v>
      </c>
      <c r="K515" s="476" t="s">
        <v>297</v>
      </c>
      <c r="L515" s="476" t="s">
        <v>297</v>
      </c>
      <c r="M515" s="476" t="s">
        <v>297</v>
      </c>
      <c r="N515" s="476" t="s">
        <v>297</v>
      </c>
      <c r="O515" s="476" t="s">
        <v>297</v>
      </c>
      <c r="P515" s="476" t="s">
        <v>5627</v>
      </c>
      <c r="Q515" s="476" t="s">
        <v>297</v>
      </c>
      <c r="R515" s="476" t="s">
        <v>297</v>
      </c>
      <c r="S515" s="476" t="s">
        <v>297</v>
      </c>
      <c r="T515" s="476" t="s">
        <v>297</v>
      </c>
      <c r="U515" s="476" t="s">
        <v>297</v>
      </c>
      <c r="V515" s="2038" t="s">
        <v>5533</v>
      </c>
      <c r="W515" s="476" t="s">
        <v>5627</v>
      </c>
    </row>
    <row r="516" spans="1:23" x14ac:dyDescent="0.2">
      <c r="A516" s="2951"/>
      <c r="B516" s="2953"/>
      <c r="C516" s="2953"/>
      <c r="D516" s="477"/>
      <c r="E516" s="449" t="s">
        <v>297</v>
      </c>
      <c r="F516" s="449" t="s">
        <v>365</v>
      </c>
      <c r="G516" s="449" t="s">
        <v>297</v>
      </c>
      <c r="H516" s="166"/>
      <c r="I516" s="449" t="s">
        <v>297</v>
      </c>
      <c r="J516" s="449" t="s">
        <v>297</v>
      </c>
      <c r="K516" s="449" t="s">
        <v>297</v>
      </c>
      <c r="L516" s="449" t="s">
        <v>297</v>
      </c>
      <c r="M516" s="449" t="s">
        <v>297</v>
      </c>
      <c r="N516" s="449" t="s">
        <v>297</v>
      </c>
      <c r="O516" s="449" t="s">
        <v>297</v>
      </c>
      <c r="P516" s="449" t="s">
        <v>365</v>
      </c>
      <c r="Q516" s="449" t="s">
        <v>297</v>
      </c>
      <c r="R516" s="449" t="s">
        <v>297</v>
      </c>
      <c r="S516" s="449" t="s">
        <v>297</v>
      </c>
      <c r="T516" s="449" t="s">
        <v>297</v>
      </c>
      <c r="U516" s="449" t="s">
        <v>297</v>
      </c>
      <c r="V516" s="2038"/>
      <c r="W516" s="449" t="s">
        <v>365</v>
      </c>
    </row>
    <row r="517" spans="1:23" ht="15.75" thickBot="1" x14ac:dyDescent="0.25">
      <c r="A517" s="172"/>
      <c r="B517" s="156"/>
      <c r="C517" s="156"/>
      <c r="D517" s="1954"/>
      <c r="E517" s="1954"/>
      <c r="F517" s="1954"/>
      <c r="G517" s="1954"/>
      <c r="H517" s="156"/>
      <c r="I517" s="1954"/>
      <c r="J517" s="1954"/>
      <c r="K517" s="1954"/>
      <c r="L517" s="1954"/>
      <c r="M517" s="1954"/>
      <c r="N517" s="1954"/>
      <c r="O517" s="1954"/>
      <c r="P517" s="1954"/>
      <c r="Q517" s="1954"/>
      <c r="R517" s="1954"/>
      <c r="S517" s="1954"/>
      <c r="T517" s="1954"/>
      <c r="U517" s="1954"/>
      <c r="V517" s="1954"/>
      <c r="W517" s="1954"/>
    </row>
    <row r="518" spans="1:23" x14ac:dyDescent="0.2">
      <c r="A518" s="2950" t="s">
        <v>5628</v>
      </c>
      <c r="B518" s="2954" t="s">
        <v>297</v>
      </c>
      <c r="C518" s="2954" t="s">
        <v>297</v>
      </c>
      <c r="D518" s="485" t="s">
        <v>6</v>
      </c>
      <c r="E518" s="476" t="s">
        <v>297</v>
      </c>
      <c r="F518" s="476" t="s">
        <v>5629</v>
      </c>
      <c r="G518" s="476" t="s">
        <v>297</v>
      </c>
      <c r="H518" s="160" t="s">
        <v>5193</v>
      </c>
      <c r="I518" s="476" t="s">
        <v>297</v>
      </c>
      <c r="J518" s="476" t="s">
        <v>297</v>
      </c>
      <c r="K518" s="476" t="s">
        <v>297</v>
      </c>
      <c r="L518" s="476" t="s">
        <v>297</v>
      </c>
      <c r="M518" s="476" t="s">
        <v>297</v>
      </c>
      <c r="N518" s="476" t="s">
        <v>297</v>
      </c>
      <c r="O518" s="476" t="s">
        <v>297</v>
      </c>
      <c r="P518" s="476" t="s">
        <v>5629</v>
      </c>
      <c r="Q518" s="476" t="s">
        <v>297</v>
      </c>
      <c r="R518" s="476" t="s">
        <v>297</v>
      </c>
      <c r="S518" s="476" t="s">
        <v>297</v>
      </c>
      <c r="T518" s="476" t="s">
        <v>297</v>
      </c>
      <c r="U518" s="476" t="s">
        <v>297</v>
      </c>
      <c r="V518" s="2038" t="s">
        <v>5533</v>
      </c>
      <c r="W518" s="476" t="s">
        <v>5629</v>
      </c>
    </row>
    <row r="519" spans="1:23" x14ac:dyDescent="0.2">
      <c r="A519" s="2951"/>
      <c r="B519" s="2953"/>
      <c r="C519" s="2953"/>
      <c r="D519" s="477"/>
      <c r="E519" s="449" t="s">
        <v>297</v>
      </c>
      <c r="F519" s="449" t="s">
        <v>365</v>
      </c>
      <c r="G519" s="449" t="s">
        <v>297</v>
      </c>
      <c r="H519" s="166"/>
      <c r="I519" s="449" t="s">
        <v>297</v>
      </c>
      <c r="J519" s="449" t="s">
        <v>297</v>
      </c>
      <c r="K519" s="449" t="s">
        <v>297</v>
      </c>
      <c r="L519" s="449" t="s">
        <v>297</v>
      </c>
      <c r="M519" s="449" t="s">
        <v>297</v>
      </c>
      <c r="N519" s="449" t="s">
        <v>297</v>
      </c>
      <c r="O519" s="449" t="s">
        <v>297</v>
      </c>
      <c r="P519" s="449" t="s">
        <v>365</v>
      </c>
      <c r="Q519" s="449" t="s">
        <v>297</v>
      </c>
      <c r="R519" s="449" t="s">
        <v>297</v>
      </c>
      <c r="S519" s="449" t="s">
        <v>297</v>
      </c>
      <c r="T519" s="449" t="s">
        <v>297</v>
      </c>
      <c r="U519" s="449" t="s">
        <v>297</v>
      </c>
      <c r="V519" s="2038"/>
      <c r="W519" s="449" t="s">
        <v>365</v>
      </c>
    </row>
    <row r="520" spans="1:23" ht="15.75" thickBot="1" x14ac:dyDescent="0.25">
      <c r="A520" s="172"/>
      <c r="B520" s="156"/>
      <c r="C520" s="156"/>
      <c r="D520" s="1954"/>
      <c r="E520" s="1954"/>
      <c r="F520" s="1954"/>
      <c r="G520" s="1954"/>
      <c r="H520" s="156"/>
      <c r="I520" s="1954"/>
      <c r="J520" s="1954"/>
      <c r="K520" s="1954"/>
      <c r="L520" s="1954"/>
      <c r="M520" s="1954"/>
      <c r="N520" s="1954"/>
      <c r="O520" s="1954"/>
      <c r="P520" s="1954"/>
      <c r="Q520" s="1954"/>
      <c r="R520" s="1954"/>
      <c r="S520" s="1954"/>
      <c r="T520" s="1954"/>
      <c r="U520" s="1954"/>
      <c r="V520" s="1954"/>
      <c r="W520" s="1954"/>
    </row>
    <row r="521" spans="1:23" x14ac:dyDescent="0.2">
      <c r="A521" s="2950" t="s">
        <v>5630</v>
      </c>
      <c r="B521" s="2954" t="s">
        <v>297</v>
      </c>
      <c r="C521" s="2954" t="s">
        <v>297</v>
      </c>
      <c r="D521" s="485" t="s">
        <v>6</v>
      </c>
      <c r="E521" s="476" t="s">
        <v>297</v>
      </c>
      <c r="F521" s="476" t="s">
        <v>5631</v>
      </c>
      <c r="G521" s="476" t="s">
        <v>297</v>
      </c>
      <c r="H521" s="160" t="s">
        <v>5193</v>
      </c>
      <c r="I521" s="476" t="s">
        <v>297</v>
      </c>
      <c r="J521" s="476" t="s">
        <v>297</v>
      </c>
      <c r="K521" s="476" t="s">
        <v>297</v>
      </c>
      <c r="L521" s="476" t="s">
        <v>297</v>
      </c>
      <c r="M521" s="476" t="s">
        <v>297</v>
      </c>
      <c r="N521" s="476" t="s">
        <v>297</v>
      </c>
      <c r="O521" s="476" t="s">
        <v>297</v>
      </c>
      <c r="P521" s="476" t="s">
        <v>5631</v>
      </c>
      <c r="Q521" s="476" t="s">
        <v>297</v>
      </c>
      <c r="R521" s="476" t="s">
        <v>297</v>
      </c>
      <c r="S521" s="476" t="s">
        <v>297</v>
      </c>
      <c r="T521" s="476" t="s">
        <v>297</v>
      </c>
      <c r="U521" s="476" t="s">
        <v>297</v>
      </c>
      <c r="V521" s="2038" t="s">
        <v>5533</v>
      </c>
      <c r="W521" s="476" t="s">
        <v>5631</v>
      </c>
    </row>
    <row r="522" spans="1:23" ht="36.75" customHeight="1" x14ac:dyDescent="0.2">
      <c r="A522" s="2951"/>
      <c r="B522" s="2953"/>
      <c r="C522" s="2953"/>
      <c r="D522" s="477"/>
      <c r="E522" s="449" t="s">
        <v>297</v>
      </c>
      <c r="F522" s="449" t="s">
        <v>365</v>
      </c>
      <c r="G522" s="449" t="s">
        <v>297</v>
      </c>
      <c r="H522" s="166"/>
      <c r="I522" s="449" t="s">
        <v>297</v>
      </c>
      <c r="J522" s="449" t="s">
        <v>297</v>
      </c>
      <c r="K522" s="449" t="s">
        <v>297</v>
      </c>
      <c r="L522" s="449" t="s">
        <v>297</v>
      </c>
      <c r="M522" s="449" t="s">
        <v>297</v>
      </c>
      <c r="N522" s="449" t="s">
        <v>297</v>
      </c>
      <c r="O522" s="449" t="s">
        <v>297</v>
      </c>
      <c r="P522" s="449" t="s">
        <v>365</v>
      </c>
      <c r="Q522" s="449" t="s">
        <v>297</v>
      </c>
      <c r="R522" s="449" t="s">
        <v>297</v>
      </c>
      <c r="S522" s="449" t="s">
        <v>297</v>
      </c>
      <c r="T522" s="449" t="s">
        <v>297</v>
      </c>
      <c r="U522" s="449" t="s">
        <v>297</v>
      </c>
      <c r="V522" s="2038"/>
      <c r="W522" s="449" t="s">
        <v>365</v>
      </c>
    </row>
    <row r="523" spans="1:23" ht="15.75" thickBot="1" x14ac:dyDescent="0.25">
      <c r="A523" s="172"/>
      <c r="B523" s="156"/>
      <c r="C523" s="156"/>
      <c r="D523" s="1954"/>
      <c r="E523" s="1954"/>
      <c r="F523" s="1954"/>
      <c r="G523" s="1954"/>
      <c r="H523" s="156"/>
      <c r="I523" s="1954"/>
      <c r="J523" s="1954"/>
      <c r="K523" s="1954"/>
      <c r="L523" s="1954"/>
      <c r="M523" s="1954"/>
      <c r="N523" s="1954"/>
      <c r="O523" s="1954"/>
      <c r="P523" s="1954"/>
      <c r="Q523" s="1954"/>
      <c r="R523" s="1954"/>
      <c r="S523" s="1954"/>
      <c r="T523" s="1954"/>
      <c r="U523" s="1954"/>
      <c r="V523" s="1954"/>
      <c r="W523" s="1954"/>
    </row>
    <row r="524" spans="1:23" x14ac:dyDescent="0.2">
      <c r="A524" s="2950" t="s">
        <v>5632</v>
      </c>
      <c r="B524" s="2954" t="s">
        <v>297</v>
      </c>
      <c r="C524" s="2954" t="s">
        <v>297</v>
      </c>
      <c r="D524" s="485" t="s">
        <v>6</v>
      </c>
      <c r="E524" s="476" t="s">
        <v>297</v>
      </c>
      <c r="F524" s="476" t="s">
        <v>5633</v>
      </c>
      <c r="G524" s="476" t="s">
        <v>297</v>
      </c>
      <c r="H524" s="160" t="s">
        <v>5193</v>
      </c>
      <c r="I524" s="476" t="s">
        <v>297</v>
      </c>
      <c r="J524" s="476" t="s">
        <v>297</v>
      </c>
      <c r="K524" s="476" t="s">
        <v>297</v>
      </c>
      <c r="L524" s="476" t="s">
        <v>297</v>
      </c>
      <c r="M524" s="476" t="s">
        <v>297</v>
      </c>
      <c r="N524" s="476" t="s">
        <v>297</v>
      </c>
      <c r="O524" s="476" t="s">
        <v>297</v>
      </c>
      <c r="P524" s="476" t="s">
        <v>5633</v>
      </c>
      <c r="Q524" s="476" t="s">
        <v>297</v>
      </c>
      <c r="R524" s="476" t="s">
        <v>297</v>
      </c>
      <c r="S524" s="476" t="s">
        <v>297</v>
      </c>
      <c r="T524" s="476" t="s">
        <v>297</v>
      </c>
      <c r="U524" s="476" t="s">
        <v>297</v>
      </c>
      <c r="V524" s="2038" t="s">
        <v>5533</v>
      </c>
      <c r="W524" s="476" t="s">
        <v>5633</v>
      </c>
    </row>
    <row r="525" spans="1:23" x14ac:dyDescent="0.2">
      <c r="A525" s="2951"/>
      <c r="B525" s="2953"/>
      <c r="C525" s="2953"/>
      <c r="D525" s="477"/>
      <c r="E525" s="449" t="s">
        <v>297</v>
      </c>
      <c r="F525" s="449" t="s">
        <v>365</v>
      </c>
      <c r="G525" s="449" t="s">
        <v>297</v>
      </c>
      <c r="H525" s="166"/>
      <c r="I525" s="449" t="s">
        <v>297</v>
      </c>
      <c r="J525" s="449" t="s">
        <v>297</v>
      </c>
      <c r="K525" s="449" t="s">
        <v>297</v>
      </c>
      <c r="L525" s="449" t="s">
        <v>297</v>
      </c>
      <c r="M525" s="449" t="s">
        <v>297</v>
      </c>
      <c r="N525" s="449" t="s">
        <v>297</v>
      </c>
      <c r="O525" s="449" t="s">
        <v>297</v>
      </c>
      <c r="P525" s="449" t="s">
        <v>365</v>
      </c>
      <c r="Q525" s="449" t="s">
        <v>297</v>
      </c>
      <c r="R525" s="449" t="s">
        <v>297</v>
      </c>
      <c r="S525" s="449" t="s">
        <v>297</v>
      </c>
      <c r="T525" s="449" t="s">
        <v>297</v>
      </c>
      <c r="U525" s="449" t="s">
        <v>297</v>
      </c>
      <c r="V525" s="2038"/>
      <c r="W525" s="449" t="s">
        <v>365</v>
      </c>
    </row>
    <row r="526" spans="1:23" ht="15.75" thickBot="1" x14ac:dyDescent="0.25">
      <c r="A526" s="172"/>
      <c r="B526" s="156"/>
      <c r="C526" s="156"/>
      <c r="D526" s="1954"/>
      <c r="E526" s="1954"/>
      <c r="F526" s="1954"/>
      <c r="G526" s="1954"/>
      <c r="H526" s="156"/>
      <c r="I526" s="1954"/>
      <c r="J526" s="1954"/>
      <c r="K526" s="1954"/>
      <c r="L526" s="1954"/>
      <c r="M526" s="1954"/>
      <c r="N526" s="1954"/>
      <c r="O526" s="1954"/>
      <c r="P526" s="1954"/>
      <c r="Q526" s="1954"/>
      <c r="R526" s="1954"/>
      <c r="S526" s="1954"/>
      <c r="T526" s="1954"/>
      <c r="U526" s="1954"/>
      <c r="V526" s="1954"/>
      <c r="W526" s="1954"/>
    </row>
    <row r="527" spans="1:23" x14ac:dyDescent="0.2">
      <c r="A527" s="2950" t="s">
        <v>5634</v>
      </c>
      <c r="B527" s="2954" t="s">
        <v>297</v>
      </c>
      <c r="C527" s="2954" t="s">
        <v>297</v>
      </c>
      <c r="D527" s="485" t="s">
        <v>6</v>
      </c>
      <c r="E527" s="476" t="s">
        <v>297</v>
      </c>
      <c r="F527" s="476" t="s">
        <v>5635</v>
      </c>
      <c r="G527" s="476" t="s">
        <v>297</v>
      </c>
      <c r="H527" s="160" t="s">
        <v>5193</v>
      </c>
      <c r="I527" s="476" t="s">
        <v>297</v>
      </c>
      <c r="J527" s="476" t="s">
        <v>297</v>
      </c>
      <c r="K527" s="476" t="s">
        <v>297</v>
      </c>
      <c r="L527" s="476" t="s">
        <v>297</v>
      </c>
      <c r="M527" s="476" t="s">
        <v>297</v>
      </c>
      <c r="N527" s="476" t="s">
        <v>297</v>
      </c>
      <c r="O527" s="476" t="s">
        <v>297</v>
      </c>
      <c r="P527" s="476" t="s">
        <v>5635</v>
      </c>
      <c r="Q527" s="476" t="s">
        <v>297</v>
      </c>
      <c r="R527" s="476" t="s">
        <v>297</v>
      </c>
      <c r="S527" s="476" t="s">
        <v>297</v>
      </c>
      <c r="T527" s="476" t="s">
        <v>297</v>
      </c>
      <c r="U527" s="476" t="s">
        <v>297</v>
      </c>
      <c r="V527" s="2038" t="s">
        <v>5533</v>
      </c>
      <c r="W527" s="476" t="s">
        <v>5635</v>
      </c>
    </row>
    <row r="528" spans="1:23" x14ac:dyDescent="0.2">
      <c r="A528" s="2951"/>
      <c r="B528" s="2953"/>
      <c r="C528" s="2953"/>
      <c r="D528" s="477"/>
      <c r="E528" s="449" t="s">
        <v>297</v>
      </c>
      <c r="F528" s="449" t="s">
        <v>365</v>
      </c>
      <c r="G528" s="449" t="s">
        <v>297</v>
      </c>
      <c r="H528" s="166"/>
      <c r="I528" s="449" t="s">
        <v>297</v>
      </c>
      <c r="J528" s="449" t="s">
        <v>297</v>
      </c>
      <c r="K528" s="449" t="s">
        <v>297</v>
      </c>
      <c r="L528" s="449" t="s">
        <v>297</v>
      </c>
      <c r="M528" s="449" t="s">
        <v>297</v>
      </c>
      <c r="N528" s="449" t="s">
        <v>297</v>
      </c>
      <c r="O528" s="449" t="s">
        <v>297</v>
      </c>
      <c r="P528" s="449" t="s">
        <v>365</v>
      </c>
      <c r="Q528" s="449" t="s">
        <v>297</v>
      </c>
      <c r="R528" s="449" t="s">
        <v>297</v>
      </c>
      <c r="S528" s="449" t="s">
        <v>297</v>
      </c>
      <c r="T528" s="449" t="s">
        <v>297</v>
      </c>
      <c r="U528" s="449" t="s">
        <v>297</v>
      </c>
      <c r="V528" s="2038"/>
      <c r="W528" s="449" t="s">
        <v>365</v>
      </c>
    </row>
    <row r="529" spans="1:23" ht="15.75" thickBot="1" x14ac:dyDescent="0.25">
      <c r="A529" s="172"/>
      <c r="B529" s="156"/>
      <c r="C529" s="156"/>
      <c r="D529" s="1954"/>
      <c r="E529" s="1954"/>
      <c r="F529" s="1954"/>
      <c r="G529" s="1954"/>
      <c r="H529" s="156"/>
      <c r="I529" s="1954"/>
      <c r="J529" s="1954"/>
      <c r="K529" s="1954"/>
      <c r="L529" s="1954"/>
      <c r="M529" s="1954"/>
      <c r="N529" s="1954"/>
      <c r="O529" s="1954"/>
      <c r="P529" s="1954"/>
      <c r="Q529" s="1954"/>
      <c r="R529" s="1954"/>
      <c r="S529" s="1954"/>
      <c r="T529" s="1954"/>
      <c r="U529" s="1954"/>
      <c r="V529" s="1954"/>
      <c r="W529" s="1954"/>
    </row>
    <row r="530" spans="1:23" x14ac:dyDescent="0.2">
      <c r="A530" s="2950" t="s">
        <v>5636</v>
      </c>
      <c r="B530" s="2952" t="s">
        <v>297</v>
      </c>
      <c r="C530" s="2952" t="s">
        <v>297</v>
      </c>
      <c r="D530" s="485" t="s">
        <v>6</v>
      </c>
      <c r="E530" s="476" t="s">
        <v>297</v>
      </c>
      <c r="F530" s="476" t="s">
        <v>5637</v>
      </c>
      <c r="G530" s="476" t="s">
        <v>297</v>
      </c>
      <c r="H530" s="160" t="s">
        <v>5193</v>
      </c>
      <c r="I530" s="476" t="s">
        <v>297</v>
      </c>
      <c r="J530" s="476" t="s">
        <v>297</v>
      </c>
      <c r="K530" s="476" t="s">
        <v>297</v>
      </c>
      <c r="L530" s="476" t="s">
        <v>297</v>
      </c>
      <c r="M530" s="476" t="s">
        <v>297</v>
      </c>
      <c r="N530" s="476" t="s">
        <v>297</v>
      </c>
      <c r="O530" s="476" t="s">
        <v>297</v>
      </c>
      <c r="P530" s="476" t="s">
        <v>5637</v>
      </c>
      <c r="Q530" s="476" t="s">
        <v>297</v>
      </c>
      <c r="R530" s="476" t="s">
        <v>297</v>
      </c>
      <c r="S530" s="476" t="s">
        <v>297</v>
      </c>
      <c r="T530" s="476" t="s">
        <v>297</v>
      </c>
      <c r="U530" s="476" t="s">
        <v>297</v>
      </c>
      <c r="V530" s="2038" t="s">
        <v>5533</v>
      </c>
      <c r="W530" s="476" t="s">
        <v>5637</v>
      </c>
    </row>
    <row r="531" spans="1:23" x14ac:dyDescent="0.2">
      <c r="A531" s="2951"/>
      <c r="B531" s="2953"/>
      <c r="C531" s="2953"/>
      <c r="D531" s="477"/>
      <c r="E531" s="449" t="s">
        <v>297</v>
      </c>
      <c r="F531" s="449" t="s">
        <v>365</v>
      </c>
      <c r="G531" s="449" t="s">
        <v>297</v>
      </c>
      <c r="H531" s="166"/>
      <c r="I531" s="449" t="s">
        <v>297</v>
      </c>
      <c r="J531" s="449" t="s">
        <v>297</v>
      </c>
      <c r="K531" s="449" t="s">
        <v>297</v>
      </c>
      <c r="L531" s="449" t="s">
        <v>297</v>
      </c>
      <c r="M531" s="449" t="s">
        <v>297</v>
      </c>
      <c r="N531" s="449" t="s">
        <v>297</v>
      </c>
      <c r="O531" s="449" t="s">
        <v>297</v>
      </c>
      <c r="P531" s="449" t="s">
        <v>365</v>
      </c>
      <c r="Q531" s="449" t="s">
        <v>297</v>
      </c>
      <c r="R531" s="449" t="s">
        <v>297</v>
      </c>
      <c r="S531" s="449" t="s">
        <v>297</v>
      </c>
      <c r="T531" s="449" t="s">
        <v>297</v>
      </c>
      <c r="U531" s="449" t="s">
        <v>297</v>
      </c>
      <c r="V531" s="2038"/>
      <c r="W531" s="449" t="s">
        <v>365</v>
      </c>
    </row>
    <row r="532" spans="1:23" ht="15.75" thickBot="1" x14ac:dyDescent="0.25">
      <c r="A532" s="172"/>
      <c r="B532" s="156"/>
      <c r="C532" s="156"/>
      <c r="D532" s="1954"/>
      <c r="E532" s="1954"/>
      <c r="F532" s="1954"/>
      <c r="G532" s="1954"/>
      <c r="H532" s="156"/>
      <c r="I532" s="1954"/>
      <c r="J532" s="1954"/>
      <c r="K532" s="1954"/>
      <c r="L532" s="1954"/>
      <c r="M532" s="1954"/>
      <c r="N532" s="1954"/>
      <c r="O532" s="1954"/>
      <c r="P532" s="1954"/>
      <c r="Q532" s="1954"/>
      <c r="R532" s="1954"/>
      <c r="S532" s="1954"/>
      <c r="T532" s="1954"/>
      <c r="U532" s="1954"/>
      <c r="V532" s="1954"/>
      <c r="W532" s="1954"/>
    </row>
    <row r="533" spans="1:23" x14ac:dyDescent="0.2">
      <c r="A533" s="2950" t="s">
        <v>5638</v>
      </c>
      <c r="B533" s="2952" t="s">
        <v>297</v>
      </c>
      <c r="C533" s="2952" t="s">
        <v>297</v>
      </c>
      <c r="D533" s="485" t="s">
        <v>6</v>
      </c>
      <c r="E533" s="476" t="s">
        <v>297</v>
      </c>
      <c r="F533" s="476" t="s">
        <v>5639</v>
      </c>
      <c r="G533" s="476" t="s">
        <v>297</v>
      </c>
      <c r="H533" s="160" t="s">
        <v>5193</v>
      </c>
      <c r="I533" s="476" t="s">
        <v>297</v>
      </c>
      <c r="J533" s="476" t="s">
        <v>297</v>
      </c>
      <c r="K533" s="476" t="s">
        <v>297</v>
      </c>
      <c r="L533" s="476" t="s">
        <v>297</v>
      </c>
      <c r="M533" s="476" t="s">
        <v>297</v>
      </c>
      <c r="N533" s="476" t="s">
        <v>297</v>
      </c>
      <c r="O533" s="476" t="s">
        <v>297</v>
      </c>
      <c r="P533" s="476" t="s">
        <v>5639</v>
      </c>
      <c r="Q533" s="476" t="s">
        <v>297</v>
      </c>
      <c r="R533" s="476" t="s">
        <v>297</v>
      </c>
      <c r="S533" s="476" t="s">
        <v>297</v>
      </c>
      <c r="T533" s="476" t="s">
        <v>297</v>
      </c>
      <c r="U533" s="476" t="s">
        <v>297</v>
      </c>
      <c r="V533" s="2038" t="s">
        <v>5533</v>
      </c>
      <c r="W533" s="476" t="s">
        <v>5639</v>
      </c>
    </row>
    <row r="534" spans="1:23" ht="46.5" customHeight="1" x14ac:dyDescent="0.2">
      <c r="A534" s="2951"/>
      <c r="B534" s="2953"/>
      <c r="C534" s="2953"/>
      <c r="D534" s="477"/>
      <c r="E534" s="449" t="s">
        <v>297</v>
      </c>
      <c r="F534" s="449" t="s">
        <v>365</v>
      </c>
      <c r="G534" s="449" t="s">
        <v>297</v>
      </c>
      <c r="H534" s="166"/>
      <c r="I534" s="449" t="s">
        <v>297</v>
      </c>
      <c r="J534" s="449" t="s">
        <v>297</v>
      </c>
      <c r="K534" s="449" t="s">
        <v>297</v>
      </c>
      <c r="L534" s="449" t="s">
        <v>297</v>
      </c>
      <c r="M534" s="449" t="s">
        <v>297</v>
      </c>
      <c r="N534" s="449" t="s">
        <v>297</v>
      </c>
      <c r="O534" s="449" t="s">
        <v>297</v>
      </c>
      <c r="P534" s="449" t="s">
        <v>365</v>
      </c>
      <c r="Q534" s="449" t="s">
        <v>297</v>
      </c>
      <c r="R534" s="449" t="s">
        <v>297</v>
      </c>
      <c r="S534" s="449" t="s">
        <v>297</v>
      </c>
      <c r="T534" s="449" t="s">
        <v>297</v>
      </c>
      <c r="U534" s="449" t="s">
        <v>297</v>
      </c>
      <c r="V534" s="2038"/>
      <c r="W534" s="449" t="s">
        <v>365</v>
      </c>
    </row>
    <row r="535" spans="1:23" ht="15.75" thickBot="1" x14ac:dyDescent="0.25">
      <c r="A535" s="172"/>
      <c r="B535" s="156"/>
      <c r="C535" s="156"/>
      <c r="D535" s="1954"/>
      <c r="E535" s="1954"/>
      <c r="F535" s="1954"/>
      <c r="G535" s="1954"/>
      <c r="H535" s="156"/>
      <c r="I535" s="1954"/>
      <c r="J535" s="1954"/>
      <c r="K535" s="1954"/>
      <c r="L535" s="1954"/>
      <c r="M535" s="1954"/>
      <c r="N535" s="1954"/>
      <c r="O535" s="1954"/>
      <c r="P535" s="1954"/>
      <c r="Q535" s="1954"/>
      <c r="R535" s="1954"/>
      <c r="S535" s="1954"/>
      <c r="T535" s="1954"/>
      <c r="U535" s="1954"/>
      <c r="V535" s="1954"/>
      <c r="W535" s="1954"/>
    </row>
    <row r="536" spans="1:23" x14ac:dyDescent="0.2">
      <c r="A536" s="2950" t="s">
        <v>5640</v>
      </c>
      <c r="B536" s="2954" t="s">
        <v>297</v>
      </c>
      <c r="C536" s="2954" t="s">
        <v>297</v>
      </c>
      <c r="D536" s="485" t="s">
        <v>6</v>
      </c>
      <c r="E536" s="476" t="s">
        <v>297</v>
      </c>
      <c r="F536" s="476" t="s">
        <v>5641</v>
      </c>
      <c r="G536" s="476" t="s">
        <v>297</v>
      </c>
      <c r="H536" s="160" t="s">
        <v>5193</v>
      </c>
      <c r="I536" s="476" t="s">
        <v>297</v>
      </c>
      <c r="J536" s="476" t="s">
        <v>297</v>
      </c>
      <c r="K536" s="476" t="s">
        <v>297</v>
      </c>
      <c r="L536" s="476" t="s">
        <v>297</v>
      </c>
      <c r="M536" s="476" t="s">
        <v>297</v>
      </c>
      <c r="N536" s="476" t="s">
        <v>297</v>
      </c>
      <c r="O536" s="476" t="s">
        <v>297</v>
      </c>
      <c r="P536" s="476" t="s">
        <v>5641</v>
      </c>
      <c r="Q536" s="476" t="s">
        <v>297</v>
      </c>
      <c r="R536" s="476" t="s">
        <v>297</v>
      </c>
      <c r="S536" s="476" t="s">
        <v>297</v>
      </c>
      <c r="T536" s="476" t="s">
        <v>297</v>
      </c>
      <c r="U536" s="476" t="s">
        <v>297</v>
      </c>
      <c r="V536" s="2038" t="s">
        <v>5533</v>
      </c>
      <c r="W536" s="476" t="s">
        <v>5641</v>
      </c>
    </row>
    <row r="537" spans="1:23" x14ac:dyDescent="0.2">
      <c r="A537" s="2951"/>
      <c r="B537" s="2953"/>
      <c r="C537" s="2953"/>
      <c r="D537" s="477"/>
      <c r="E537" s="449" t="s">
        <v>297</v>
      </c>
      <c r="F537" s="449" t="s">
        <v>365</v>
      </c>
      <c r="G537" s="449" t="s">
        <v>297</v>
      </c>
      <c r="H537" s="166"/>
      <c r="I537" s="449" t="s">
        <v>297</v>
      </c>
      <c r="J537" s="449" t="s">
        <v>297</v>
      </c>
      <c r="K537" s="449" t="s">
        <v>297</v>
      </c>
      <c r="L537" s="449" t="s">
        <v>297</v>
      </c>
      <c r="M537" s="449" t="s">
        <v>297</v>
      </c>
      <c r="N537" s="449" t="s">
        <v>297</v>
      </c>
      <c r="O537" s="449" t="s">
        <v>297</v>
      </c>
      <c r="P537" s="449" t="s">
        <v>365</v>
      </c>
      <c r="Q537" s="449" t="s">
        <v>297</v>
      </c>
      <c r="R537" s="449" t="s">
        <v>297</v>
      </c>
      <c r="S537" s="449" t="s">
        <v>297</v>
      </c>
      <c r="T537" s="449" t="s">
        <v>297</v>
      </c>
      <c r="U537" s="449" t="s">
        <v>297</v>
      </c>
      <c r="V537" s="2038"/>
      <c r="W537" s="449" t="s">
        <v>365</v>
      </c>
    </row>
    <row r="538" spans="1:23" ht="15.75" thickBot="1" x14ac:dyDescent="0.25">
      <c r="A538" s="172"/>
      <c r="B538" s="156"/>
      <c r="C538" s="156"/>
      <c r="D538" s="1954"/>
      <c r="E538" s="1954"/>
      <c r="F538" s="1954"/>
      <c r="G538" s="1954"/>
      <c r="H538" s="156"/>
      <c r="I538" s="1954"/>
      <c r="J538" s="1954"/>
      <c r="K538" s="1954"/>
      <c r="L538" s="1954"/>
      <c r="M538" s="1954"/>
      <c r="N538" s="1954"/>
      <c r="O538" s="1954"/>
      <c r="P538" s="1954"/>
      <c r="Q538" s="1954"/>
      <c r="R538" s="1954"/>
      <c r="S538" s="1954"/>
      <c r="T538" s="1954"/>
      <c r="U538" s="1954"/>
      <c r="V538" s="1954"/>
      <c r="W538" s="1954"/>
    </row>
    <row r="539" spans="1:23" x14ac:dyDescent="0.2">
      <c r="A539" s="2950" t="s">
        <v>5642</v>
      </c>
      <c r="B539" s="2952" t="s">
        <v>297</v>
      </c>
      <c r="C539" s="2952" t="s">
        <v>297</v>
      </c>
      <c r="D539" s="485" t="s">
        <v>6</v>
      </c>
      <c r="E539" s="476" t="s">
        <v>297</v>
      </c>
      <c r="F539" s="476" t="s">
        <v>821</v>
      </c>
      <c r="G539" s="476" t="s">
        <v>297</v>
      </c>
      <c r="H539" s="160" t="s">
        <v>5193</v>
      </c>
      <c r="I539" s="476" t="s">
        <v>297</v>
      </c>
      <c r="J539" s="476" t="s">
        <v>297</v>
      </c>
      <c r="K539" s="476" t="s">
        <v>297</v>
      </c>
      <c r="L539" s="476" t="s">
        <v>297</v>
      </c>
      <c r="M539" s="476" t="s">
        <v>297</v>
      </c>
      <c r="N539" s="476" t="s">
        <v>297</v>
      </c>
      <c r="O539" s="476" t="s">
        <v>297</v>
      </c>
      <c r="P539" s="476" t="s">
        <v>821</v>
      </c>
      <c r="Q539" s="476" t="s">
        <v>297</v>
      </c>
      <c r="R539" s="476" t="s">
        <v>297</v>
      </c>
      <c r="S539" s="476" t="s">
        <v>297</v>
      </c>
      <c r="T539" s="476" t="s">
        <v>297</v>
      </c>
      <c r="U539" s="476" t="s">
        <v>297</v>
      </c>
      <c r="V539" s="476" t="s">
        <v>297</v>
      </c>
      <c r="W539" s="476" t="s">
        <v>821</v>
      </c>
    </row>
    <row r="540" spans="1:23" x14ac:dyDescent="0.2">
      <c r="A540" s="2951"/>
      <c r="B540" s="2953"/>
      <c r="C540" s="2953"/>
      <c r="D540" s="477"/>
      <c r="E540" s="449" t="s">
        <v>297</v>
      </c>
      <c r="F540" s="449" t="s">
        <v>365</v>
      </c>
      <c r="G540" s="449" t="s">
        <v>297</v>
      </c>
      <c r="H540" s="166"/>
      <c r="I540" s="449" t="s">
        <v>297</v>
      </c>
      <c r="J540" s="449" t="s">
        <v>297</v>
      </c>
      <c r="K540" s="449" t="s">
        <v>297</v>
      </c>
      <c r="L540" s="449" t="s">
        <v>297</v>
      </c>
      <c r="M540" s="449" t="s">
        <v>297</v>
      </c>
      <c r="N540" s="449" t="s">
        <v>297</v>
      </c>
      <c r="O540" s="449" t="s">
        <v>297</v>
      </c>
      <c r="P540" s="449" t="s">
        <v>365</v>
      </c>
      <c r="Q540" s="449" t="s">
        <v>297</v>
      </c>
      <c r="R540" s="449" t="s">
        <v>297</v>
      </c>
      <c r="S540" s="449" t="s">
        <v>297</v>
      </c>
      <c r="T540" s="449" t="s">
        <v>297</v>
      </c>
      <c r="U540" s="449" t="s">
        <v>297</v>
      </c>
      <c r="V540" s="449" t="s">
        <v>297</v>
      </c>
      <c r="W540" s="449" t="s">
        <v>365</v>
      </c>
    </row>
    <row r="541" spans="1:23" ht="15.75" thickBot="1" x14ac:dyDescent="0.25">
      <c r="A541" s="172"/>
      <c r="B541" s="156"/>
      <c r="C541" s="156"/>
      <c r="D541" s="1954"/>
      <c r="E541" s="1954"/>
      <c r="F541" s="1954"/>
      <c r="G541" s="1954"/>
      <c r="H541" s="156"/>
      <c r="I541" s="1954"/>
      <c r="J541" s="1954"/>
      <c r="K541" s="1954"/>
      <c r="L541" s="1954"/>
      <c r="M541" s="1954"/>
      <c r="N541" s="1954"/>
      <c r="O541" s="1954"/>
      <c r="P541" s="1954"/>
      <c r="Q541" s="1954"/>
      <c r="R541" s="1954"/>
      <c r="S541" s="1954"/>
      <c r="T541" s="1954"/>
      <c r="U541" s="1954"/>
      <c r="V541" s="1954"/>
      <c r="W541" s="1954"/>
    </row>
    <row r="542" spans="1:23" x14ac:dyDescent="0.2">
      <c r="A542" s="2950" t="s">
        <v>5643</v>
      </c>
      <c r="B542" s="2954" t="s">
        <v>297</v>
      </c>
      <c r="C542" s="2954" t="s">
        <v>297</v>
      </c>
      <c r="D542" s="485" t="s">
        <v>6</v>
      </c>
      <c r="E542" s="476" t="s">
        <v>297</v>
      </c>
      <c r="F542" s="476" t="s">
        <v>5644</v>
      </c>
      <c r="G542" s="476" t="s">
        <v>297</v>
      </c>
      <c r="H542" s="160" t="s">
        <v>5193</v>
      </c>
      <c r="I542" s="476" t="s">
        <v>297</v>
      </c>
      <c r="J542" s="476" t="s">
        <v>297</v>
      </c>
      <c r="K542" s="476" t="s">
        <v>297</v>
      </c>
      <c r="L542" s="476" t="s">
        <v>297</v>
      </c>
      <c r="M542" s="476" t="s">
        <v>297</v>
      </c>
      <c r="N542" s="476" t="s">
        <v>297</v>
      </c>
      <c r="O542" s="476" t="s">
        <v>297</v>
      </c>
      <c r="P542" s="476" t="s">
        <v>5644</v>
      </c>
      <c r="Q542" s="476" t="s">
        <v>297</v>
      </c>
      <c r="R542" s="476" t="s">
        <v>297</v>
      </c>
      <c r="S542" s="476" t="s">
        <v>297</v>
      </c>
      <c r="T542" s="476" t="s">
        <v>297</v>
      </c>
      <c r="U542" s="476" t="s">
        <v>297</v>
      </c>
      <c r="V542" s="2038" t="s">
        <v>5533</v>
      </c>
      <c r="W542" s="476" t="s">
        <v>5644</v>
      </c>
    </row>
    <row r="543" spans="1:23" ht="42" customHeight="1" x14ac:dyDescent="0.2">
      <c r="A543" s="2951"/>
      <c r="B543" s="2953"/>
      <c r="C543" s="2953"/>
      <c r="D543" s="477"/>
      <c r="E543" s="449" t="s">
        <v>297</v>
      </c>
      <c r="F543" s="449" t="s">
        <v>365</v>
      </c>
      <c r="G543" s="449" t="s">
        <v>297</v>
      </c>
      <c r="H543" s="166"/>
      <c r="I543" s="449" t="s">
        <v>297</v>
      </c>
      <c r="J543" s="449" t="s">
        <v>297</v>
      </c>
      <c r="K543" s="449" t="s">
        <v>297</v>
      </c>
      <c r="L543" s="449" t="s">
        <v>297</v>
      </c>
      <c r="M543" s="449" t="s">
        <v>297</v>
      </c>
      <c r="N543" s="449" t="s">
        <v>297</v>
      </c>
      <c r="O543" s="449" t="s">
        <v>297</v>
      </c>
      <c r="P543" s="449" t="s">
        <v>365</v>
      </c>
      <c r="Q543" s="449" t="s">
        <v>297</v>
      </c>
      <c r="R543" s="449" t="s">
        <v>297</v>
      </c>
      <c r="S543" s="449" t="s">
        <v>297</v>
      </c>
      <c r="T543" s="449" t="s">
        <v>297</v>
      </c>
      <c r="U543" s="449" t="s">
        <v>297</v>
      </c>
      <c r="V543" s="2038"/>
      <c r="W543" s="449" t="s">
        <v>365</v>
      </c>
    </row>
    <row r="544" spans="1:23" ht="15.75" thickBot="1" x14ac:dyDescent="0.25">
      <c r="A544" s="172"/>
      <c r="B544" s="156"/>
      <c r="C544" s="156"/>
      <c r="D544" s="1954"/>
      <c r="E544" s="1954"/>
      <c r="F544" s="1954"/>
      <c r="G544" s="1954"/>
      <c r="H544" s="156"/>
      <c r="I544" s="1954"/>
      <c r="J544" s="1954"/>
      <c r="K544" s="1954"/>
      <c r="L544" s="1954"/>
      <c r="M544" s="1954"/>
      <c r="N544" s="1954"/>
      <c r="O544" s="1954"/>
      <c r="P544" s="1954"/>
      <c r="Q544" s="1954"/>
      <c r="R544" s="1954"/>
      <c r="S544" s="1954"/>
      <c r="T544" s="1954"/>
      <c r="U544" s="1954"/>
      <c r="V544" s="1954"/>
      <c r="W544" s="1954"/>
    </row>
    <row r="545" spans="1:23" x14ac:dyDescent="0.2">
      <c r="A545" s="2950" t="s">
        <v>5645</v>
      </c>
      <c r="B545" s="2954" t="s">
        <v>297</v>
      </c>
      <c r="C545" s="2954" t="s">
        <v>297</v>
      </c>
      <c r="D545" s="485" t="s">
        <v>6</v>
      </c>
      <c r="E545" s="476" t="s">
        <v>297</v>
      </c>
      <c r="F545" s="476" t="s">
        <v>5646</v>
      </c>
      <c r="G545" s="476" t="s">
        <v>297</v>
      </c>
      <c r="H545" s="160" t="s">
        <v>5193</v>
      </c>
      <c r="I545" s="476" t="s">
        <v>297</v>
      </c>
      <c r="J545" s="476" t="s">
        <v>297</v>
      </c>
      <c r="K545" s="476" t="s">
        <v>297</v>
      </c>
      <c r="L545" s="476" t="s">
        <v>297</v>
      </c>
      <c r="M545" s="476" t="s">
        <v>297</v>
      </c>
      <c r="N545" s="476" t="s">
        <v>297</v>
      </c>
      <c r="O545" s="476" t="s">
        <v>297</v>
      </c>
      <c r="P545" s="476" t="s">
        <v>5646</v>
      </c>
      <c r="Q545" s="476" t="s">
        <v>297</v>
      </c>
      <c r="R545" s="476" t="s">
        <v>297</v>
      </c>
      <c r="S545" s="476" t="s">
        <v>297</v>
      </c>
      <c r="T545" s="476" t="s">
        <v>297</v>
      </c>
      <c r="U545" s="476" t="s">
        <v>297</v>
      </c>
      <c r="V545" s="2038" t="s">
        <v>5533</v>
      </c>
      <c r="W545" s="476" t="s">
        <v>5646</v>
      </c>
    </row>
    <row r="546" spans="1:23" x14ac:dyDescent="0.2">
      <c r="A546" s="2951"/>
      <c r="B546" s="2953"/>
      <c r="C546" s="2953"/>
      <c r="D546" s="477"/>
      <c r="E546" s="449" t="s">
        <v>297</v>
      </c>
      <c r="F546" s="449" t="s">
        <v>365</v>
      </c>
      <c r="G546" s="449" t="s">
        <v>297</v>
      </c>
      <c r="H546" s="166"/>
      <c r="I546" s="449" t="s">
        <v>297</v>
      </c>
      <c r="J546" s="449" t="s">
        <v>297</v>
      </c>
      <c r="K546" s="449" t="s">
        <v>297</v>
      </c>
      <c r="L546" s="449" t="s">
        <v>297</v>
      </c>
      <c r="M546" s="449" t="s">
        <v>297</v>
      </c>
      <c r="N546" s="449" t="s">
        <v>297</v>
      </c>
      <c r="O546" s="449" t="s">
        <v>297</v>
      </c>
      <c r="P546" s="449" t="s">
        <v>365</v>
      </c>
      <c r="Q546" s="449" t="s">
        <v>297</v>
      </c>
      <c r="R546" s="449" t="s">
        <v>297</v>
      </c>
      <c r="S546" s="449" t="s">
        <v>297</v>
      </c>
      <c r="T546" s="449" t="s">
        <v>297</v>
      </c>
      <c r="U546" s="449" t="s">
        <v>297</v>
      </c>
      <c r="V546" s="2038"/>
      <c r="W546" s="449" t="s">
        <v>365</v>
      </c>
    </row>
    <row r="547" spans="1:23" ht="15.75" thickBot="1" x14ac:dyDescent="0.25">
      <c r="A547" s="172"/>
      <c r="B547" s="156"/>
      <c r="C547" s="156"/>
      <c r="D547" s="1954"/>
      <c r="E547" s="1954"/>
      <c r="F547" s="1954"/>
      <c r="G547" s="1954"/>
      <c r="H547" s="156"/>
      <c r="I547" s="1954"/>
      <c r="J547" s="1954"/>
      <c r="K547" s="1954"/>
      <c r="L547" s="1954"/>
      <c r="M547" s="1954"/>
      <c r="N547" s="1954"/>
      <c r="O547" s="1954"/>
      <c r="P547" s="1954"/>
      <c r="Q547" s="1954"/>
      <c r="R547" s="1954"/>
      <c r="S547" s="1954"/>
      <c r="T547" s="1954"/>
      <c r="U547" s="1954"/>
      <c r="V547" s="1954"/>
      <c r="W547" s="1954"/>
    </row>
    <row r="548" spans="1:23" x14ac:dyDescent="0.2">
      <c r="A548" s="2950" t="s">
        <v>5647</v>
      </c>
      <c r="B548" s="2954" t="s">
        <v>297</v>
      </c>
      <c r="C548" s="2954" t="s">
        <v>297</v>
      </c>
      <c r="D548" s="485" t="s">
        <v>6</v>
      </c>
      <c r="E548" s="476" t="s">
        <v>297</v>
      </c>
      <c r="F548" s="476" t="s">
        <v>5648</v>
      </c>
      <c r="G548" s="476" t="s">
        <v>297</v>
      </c>
      <c r="H548" s="160" t="s">
        <v>5193</v>
      </c>
      <c r="I548" s="476" t="s">
        <v>297</v>
      </c>
      <c r="J548" s="476" t="s">
        <v>297</v>
      </c>
      <c r="K548" s="476" t="s">
        <v>297</v>
      </c>
      <c r="L548" s="476" t="s">
        <v>297</v>
      </c>
      <c r="M548" s="476" t="s">
        <v>297</v>
      </c>
      <c r="N548" s="476" t="s">
        <v>297</v>
      </c>
      <c r="O548" s="476" t="s">
        <v>297</v>
      </c>
      <c r="P548" s="476" t="s">
        <v>5648</v>
      </c>
      <c r="Q548" s="476" t="s">
        <v>297</v>
      </c>
      <c r="R548" s="476" t="s">
        <v>297</v>
      </c>
      <c r="S548" s="476" t="s">
        <v>297</v>
      </c>
      <c r="T548" s="476" t="s">
        <v>297</v>
      </c>
      <c r="U548" s="476" t="s">
        <v>297</v>
      </c>
      <c r="V548" s="2038" t="s">
        <v>5533</v>
      </c>
      <c r="W548" s="476" t="s">
        <v>5648</v>
      </c>
    </row>
    <row r="549" spans="1:23" x14ac:dyDescent="0.2">
      <c r="A549" s="2951"/>
      <c r="B549" s="2953"/>
      <c r="C549" s="2953"/>
      <c r="D549" s="477"/>
      <c r="E549" s="449" t="s">
        <v>297</v>
      </c>
      <c r="F549" s="449" t="s">
        <v>365</v>
      </c>
      <c r="G549" s="449" t="s">
        <v>297</v>
      </c>
      <c r="H549" s="166"/>
      <c r="I549" s="449" t="s">
        <v>297</v>
      </c>
      <c r="J549" s="449" t="s">
        <v>297</v>
      </c>
      <c r="K549" s="449" t="s">
        <v>297</v>
      </c>
      <c r="L549" s="449" t="s">
        <v>297</v>
      </c>
      <c r="M549" s="449" t="s">
        <v>297</v>
      </c>
      <c r="N549" s="449" t="s">
        <v>297</v>
      </c>
      <c r="O549" s="449" t="s">
        <v>297</v>
      </c>
      <c r="P549" s="449" t="s">
        <v>365</v>
      </c>
      <c r="Q549" s="449" t="s">
        <v>297</v>
      </c>
      <c r="R549" s="449" t="s">
        <v>297</v>
      </c>
      <c r="S549" s="449" t="s">
        <v>297</v>
      </c>
      <c r="T549" s="449" t="s">
        <v>297</v>
      </c>
      <c r="U549" s="449" t="s">
        <v>297</v>
      </c>
      <c r="V549" s="2038"/>
      <c r="W549" s="449" t="s">
        <v>365</v>
      </c>
    </row>
    <row r="550" spans="1:23" ht="15.75" thickBot="1" x14ac:dyDescent="0.25">
      <c r="A550" s="172"/>
      <c r="B550" s="156"/>
      <c r="C550" s="156"/>
      <c r="D550" s="1954"/>
      <c r="E550" s="1954"/>
      <c r="F550" s="1954"/>
      <c r="G550" s="1954"/>
      <c r="H550" s="156"/>
      <c r="I550" s="1954"/>
      <c r="J550" s="1954"/>
      <c r="K550" s="1954"/>
      <c r="L550" s="1954"/>
      <c r="M550" s="1954"/>
      <c r="N550" s="1954"/>
      <c r="O550" s="1954"/>
      <c r="P550" s="1954"/>
      <c r="Q550" s="1954"/>
      <c r="R550" s="1954"/>
      <c r="S550" s="1954"/>
      <c r="T550" s="1954"/>
      <c r="U550" s="1954"/>
      <c r="V550" s="1954"/>
      <c r="W550" s="1954"/>
    </row>
    <row r="551" spans="1:23" x14ac:dyDescent="0.2">
      <c r="A551" s="2950" t="s">
        <v>5649</v>
      </c>
      <c r="B551" s="2954" t="s">
        <v>297</v>
      </c>
      <c r="C551" s="2954" t="s">
        <v>297</v>
      </c>
      <c r="D551" s="485" t="s">
        <v>6</v>
      </c>
      <c r="E551" s="476" t="s">
        <v>297</v>
      </c>
      <c r="F551" s="476" t="s">
        <v>5650</v>
      </c>
      <c r="G551" s="476" t="s">
        <v>297</v>
      </c>
      <c r="H551" s="160" t="s">
        <v>5193</v>
      </c>
      <c r="I551" s="476" t="s">
        <v>297</v>
      </c>
      <c r="J551" s="476" t="s">
        <v>297</v>
      </c>
      <c r="K551" s="476" t="s">
        <v>297</v>
      </c>
      <c r="L551" s="476" t="s">
        <v>297</v>
      </c>
      <c r="M551" s="476" t="s">
        <v>297</v>
      </c>
      <c r="N551" s="476" t="s">
        <v>297</v>
      </c>
      <c r="O551" s="476" t="s">
        <v>297</v>
      </c>
      <c r="P551" s="476" t="s">
        <v>5650</v>
      </c>
      <c r="Q551" s="476" t="s">
        <v>297</v>
      </c>
      <c r="R551" s="476" t="s">
        <v>297</v>
      </c>
      <c r="S551" s="476" t="s">
        <v>297</v>
      </c>
      <c r="T551" s="476" t="s">
        <v>297</v>
      </c>
      <c r="U551" s="476" t="s">
        <v>297</v>
      </c>
      <c r="V551" s="2038" t="s">
        <v>5533</v>
      </c>
      <c r="W551" s="476" t="s">
        <v>5650</v>
      </c>
    </row>
    <row r="552" spans="1:23" ht="39" customHeight="1" x14ac:dyDescent="0.2">
      <c r="A552" s="2951"/>
      <c r="B552" s="2953"/>
      <c r="C552" s="2953"/>
      <c r="D552" s="477"/>
      <c r="E552" s="449" t="s">
        <v>297</v>
      </c>
      <c r="F552" s="449" t="s">
        <v>365</v>
      </c>
      <c r="G552" s="449" t="s">
        <v>297</v>
      </c>
      <c r="H552" s="166"/>
      <c r="I552" s="449" t="s">
        <v>297</v>
      </c>
      <c r="J552" s="449" t="s">
        <v>297</v>
      </c>
      <c r="K552" s="449" t="s">
        <v>297</v>
      </c>
      <c r="L552" s="449" t="s">
        <v>297</v>
      </c>
      <c r="M552" s="449" t="s">
        <v>297</v>
      </c>
      <c r="N552" s="449" t="s">
        <v>297</v>
      </c>
      <c r="O552" s="449" t="s">
        <v>297</v>
      </c>
      <c r="P552" s="449" t="s">
        <v>365</v>
      </c>
      <c r="Q552" s="449" t="s">
        <v>297</v>
      </c>
      <c r="R552" s="449" t="s">
        <v>297</v>
      </c>
      <c r="S552" s="449" t="s">
        <v>297</v>
      </c>
      <c r="T552" s="449" t="s">
        <v>297</v>
      </c>
      <c r="U552" s="449" t="s">
        <v>297</v>
      </c>
      <c r="V552" s="2038"/>
      <c r="W552" s="449" t="s">
        <v>365</v>
      </c>
    </row>
    <row r="553" spans="1:23" ht="15.75" thickBot="1" x14ac:dyDescent="0.25">
      <c r="A553" s="172"/>
      <c r="B553" s="156"/>
      <c r="C553" s="156"/>
      <c r="D553" s="1954"/>
      <c r="E553" s="1954"/>
      <c r="F553" s="1954"/>
      <c r="G553" s="1954"/>
      <c r="H553" s="156"/>
      <c r="I553" s="1954"/>
      <c r="J553" s="1954"/>
      <c r="K553" s="1954"/>
      <c r="L553" s="1954"/>
      <c r="M553" s="1954"/>
      <c r="N553" s="1954"/>
      <c r="O553" s="1954"/>
      <c r="P553" s="1954"/>
      <c r="Q553" s="1954"/>
      <c r="R553" s="1954"/>
      <c r="S553" s="1954"/>
      <c r="T553" s="1954"/>
      <c r="U553" s="1954"/>
      <c r="V553" s="1954"/>
      <c r="W553" s="1954"/>
    </row>
    <row r="554" spans="1:23" x14ac:dyDescent="0.2">
      <c r="A554" s="2950" t="s">
        <v>5651</v>
      </c>
      <c r="B554" s="2952" t="s">
        <v>297</v>
      </c>
      <c r="C554" s="2952" t="s">
        <v>297</v>
      </c>
      <c r="D554" s="485" t="s">
        <v>6</v>
      </c>
      <c r="E554" s="476" t="s">
        <v>297</v>
      </c>
      <c r="F554" s="476" t="s">
        <v>5652</v>
      </c>
      <c r="G554" s="476" t="s">
        <v>297</v>
      </c>
      <c r="H554" s="160" t="s">
        <v>5193</v>
      </c>
      <c r="I554" s="476" t="s">
        <v>297</v>
      </c>
      <c r="J554" s="476" t="s">
        <v>297</v>
      </c>
      <c r="K554" s="476" t="s">
        <v>297</v>
      </c>
      <c r="L554" s="476" t="s">
        <v>297</v>
      </c>
      <c r="M554" s="476" t="s">
        <v>297</v>
      </c>
      <c r="N554" s="476" t="s">
        <v>297</v>
      </c>
      <c r="O554" s="476" t="s">
        <v>297</v>
      </c>
      <c r="P554" s="476" t="s">
        <v>5652</v>
      </c>
      <c r="Q554" s="476" t="s">
        <v>297</v>
      </c>
      <c r="R554" s="476" t="s">
        <v>297</v>
      </c>
      <c r="S554" s="476" t="s">
        <v>297</v>
      </c>
      <c r="T554" s="476" t="s">
        <v>297</v>
      </c>
      <c r="U554" s="476" t="s">
        <v>297</v>
      </c>
      <c r="V554" s="2038" t="s">
        <v>5533</v>
      </c>
      <c r="W554" s="476" t="s">
        <v>5652</v>
      </c>
    </row>
    <row r="555" spans="1:23" ht="32.25" customHeight="1" x14ac:dyDescent="0.2">
      <c r="A555" s="2951"/>
      <c r="B555" s="2953"/>
      <c r="C555" s="2953"/>
      <c r="D555" s="477"/>
      <c r="E555" s="449" t="s">
        <v>297</v>
      </c>
      <c r="F555" s="449" t="s">
        <v>365</v>
      </c>
      <c r="G555" s="449" t="s">
        <v>297</v>
      </c>
      <c r="H555" s="166"/>
      <c r="I555" s="449" t="s">
        <v>297</v>
      </c>
      <c r="J555" s="449" t="s">
        <v>297</v>
      </c>
      <c r="K555" s="449" t="s">
        <v>297</v>
      </c>
      <c r="L555" s="449" t="s">
        <v>297</v>
      </c>
      <c r="M555" s="449" t="s">
        <v>297</v>
      </c>
      <c r="N555" s="449" t="s">
        <v>297</v>
      </c>
      <c r="O555" s="449" t="s">
        <v>297</v>
      </c>
      <c r="P555" s="449" t="s">
        <v>365</v>
      </c>
      <c r="Q555" s="449" t="s">
        <v>297</v>
      </c>
      <c r="R555" s="449" t="s">
        <v>297</v>
      </c>
      <c r="S555" s="449" t="s">
        <v>297</v>
      </c>
      <c r="T555" s="449" t="s">
        <v>297</v>
      </c>
      <c r="U555" s="449" t="s">
        <v>297</v>
      </c>
      <c r="V555" s="2038"/>
      <c r="W555" s="449" t="s">
        <v>365</v>
      </c>
    </row>
    <row r="556" spans="1:23" ht="15.75" thickBot="1" x14ac:dyDescent="0.25">
      <c r="A556" s="172"/>
      <c r="B556" s="156"/>
      <c r="C556" s="156"/>
      <c r="D556" s="1954"/>
      <c r="E556" s="1954"/>
      <c r="F556" s="1954"/>
      <c r="G556" s="1954"/>
      <c r="H556" s="156"/>
      <c r="I556" s="1954"/>
      <c r="J556" s="1954"/>
      <c r="K556" s="1954"/>
      <c r="L556" s="1954"/>
      <c r="M556" s="1954"/>
      <c r="N556" s="1954"/>
      <c r="O556" s="1954"/>
      <c r="P556" s="1954"/>
      <c r="Q556" s="1954"/>
      <c r="R556" s="1954"/>
      <c r="S556" s="1954"/>
      <c r="T556" s="1954"/>
      <c r="U556" s="1954"/>
      <c r="V556" s="1954"/>
      <c r="W556" s="1954"/>
    </row>
    <row r="557" spans="1:23" x14ac:dyDescent="0.2">
      <c r="A557" s="2950" t="s">
        <v>5653</v>
      </c>
      <c r="B557" s="2952" t="s">
        <v>297</v>
      </c>
      <c r="C557" s="2952" t="s">
        <v>297</v>
      </c>
      <c r="D557" s="485" t="s">
        <v>6</v>
      </c>
      <c r="E557" s="476" t="s">
        <v>297</v>
      </c>
      <c r="F557" s="476" t="s">
        <v>5654</v>
      </c>
      <c r="G557" s="476" t="s">
        <v>297</v>
      </c>
      <c r="H557" s="160" t="s">
        <v>5193</v>
      </c>
      <c r="I557" s="476" t="s">
        <v>297</v>
      </c>
      <c r="J557" s="476" t="s">
        <v>297</v>
      </c>
      <c r="K557" s="476" t="s">
        <v>297</v>
      </c>
      <c r="L557" s="476" t="s">
        <v>297</v>
      </c>
      <c r="M557" s="476" t="s">
        <v>297</v>
      </c>
      <c r="N557" s="476" t="s">
        <v>297</v>
      </c>
      <c r="O557" s="476" t="s">
        <v>297</v>
      </c>
      <c r="P557" s="476" t="s">
        <v>5654</v>
      </c>
      <c r="Q557" s="476" t="s">
        <v>297</v>
      </c>
      <c r="R557" s="476" t="s">
        <v>297</v>
      </c>
      <c r="S557" s="476" t="s">
        <v>297</v>
      </c>
      <c r="T557" s="476" t="s">
        <v>297</v>
      </c>
      <c r="U557" s="476" t="s">
        <v>297</v>
      </c>
      <c r="V557" s="2038" t="s">
        <v>5533</v>
      </c>
      <c r="W557" s="476" t="s">
        <v>5654</v>
      </c>
    </row>
    <row r="558" spans="1:23" x14ac:dyDescent="0.2">
      <c r="A558" s="2951"/>
      <c r="B558" s="2953"/>
      <c r="C558" s="2953"/>
      <c r="D558" s="477"/>
      <c r="E558" s="449" t="s">
        <v>297</v>
      </c>
      <c r="F558" s="449" t="s">
        <v>365</v>
      </c>
      <c r="G558" s="449" t="s">
        <v>297</v>
      </c>
      <c r="H558" s="166"/>
      <c r="I558" s="449" t="s">
        <v>297</v>
      </c>
      <c r="J558" s="449" t="s">
        <v>297</v>
      </c>
      <c r="K558" s="449" t="s">
        <v>297</v>
      </c>
      <c r="L558" s="449" t="s">
        <v>297</v>
      </c>
      <c r="M558" s="449" t="s">
        <v>297</v>
      </c>
      <c r="N558" s="449" t="s">
        <v>297</v>
      </c>
      <c r="O558" s="449" t="s">
        <v>297</v>
      </c>
      <c r="P558" s="449" t="s">
        <v>365</v>
      </c>
      <c r="Q558" s="449" t="s">
        <v>297</v>
      </c>
      <c r="R558" s="449" t="s">
        <v>297</v>
      </c>
      <c r="S558" s="449" t="s">
        <v>297</v>
      </c>
      <c r="T558" s="449" t="s">
        <v>297</v>
      </c>
      <c r="U558" s="449" t="s">
        <v>297</v>
      </c>
      <c r="V558" s="2038"/>
      <c r="W558" s="449" t="s">
        <v>365</v>
      </c>
    </row>
    <row r="559" spans="1:23" ht="15.75" thickBot="1" x14ac:dyDescent="0.25">
      <c r="A559" s="172"/>
      <c r="B559" s="156"/>
      <c r="C559" s="156"/>
      <c r="D559" s="1954"/>
      <c r="E559" s="1954"/>
      <c r="F559" s="1954"/>
      <c r="G559" s="1954"/>
      <c r="H559" s="156"/>
      <c r="I559" s="1954"/>
      <c r="J559" s="1954"/>
      <c r="K559" s="1954"/>
      <c r="L559" s="1954"/>
      <c r="M559" s="1954"/>
      <c r="N559" s="1954"/>
      <c r="O559" s="1954"/>
      <c r="P559" s="1954"/>
      <c r="Q559" s="1954"/>
      <c r="R559" s="1954"/>
      <c r="S559" s="1954"/>
      <c r="T559" s="1954"/>
      <c r="U559" s="1954"/>
      <c r="V559" s="1954"/>
      <c r="W559" s="1954"/>
    </row>
    <row r="560" spans="1:23" x14ac:dyDescent="0.2">
      <c r="A560" s="2950" t="s">
        <v>5655</v>
      </c>
      <c r="B560" s="2954" t="s">
        <v>297</v>
      </c>
      <c r="C560" s="2954" t="s">
        <v>297</v>
      </c>
      <c r="D560" s="485" t="s">
        <v>6</v>
      </c>
      <c r="E560" s="476" t="s">
        <v>297</v>
      </c>
      <c r="F560" s="476" t="s">
        <v>5656</v>
      </c>
      <c r="G560" s="476" t="s">
        <v>297</v>
      </c>
      <c r="H560" s="160" t="s">
        <v>5193</v>
      </c>
      <c r="I560" s="476" t="s">
        <v>297</v>
      </c>
      <c r="J560" s="476" t="s">
        <v>297</v>
      </c>
      <c r="K560" s="476" t="s">
        <v>297</v>
      </c>
      <c r="L560" s="476" t="s">
        <v>297</v>
      </c>
      <c r="M560" s="476" t="s">
        <v>297</v>
      </c>
      <c r="N560" s="476" t="s">
        <v>297</v>
      </c>
      <c r="O560" s="476" t="s">
        <v>297</v>
      </c>
      <c r="P560" s="476" t="s">
        <v>5656</v>
      </c>
      <c r="Q560" s="476" t="s">
        <v>297</v>
      </c>
      <c r="R560" s="476" t="s">
        <v>297</v>
      </c>
      <c r="S560" s="476" t="s">
        <v>297</v>
      </c>
      <c r="T560" s="476" t="s">
        <v>297</v>
      </c>
      <c r="U560" s="476" t="s">
        <v>297</v>
      </c>
      <c r="V560" s="2038" t="s">
        <v>5533</v>
      </c>
      <c r="W560" s="476" t="s">
        <v>5656</v>
      </c>
    </row>
    <row r="561" spans="1:23" ht="33.75" customHeight="1" x14ac:dyDescent="0.2">
      <c r="A561" s="2951"/>
      <c r="B561" s="2953"/>
      <c r="C561" s="2953"/>
      <c r="D561" s="477"/>
      <c r="E561" s="449" t="s">
        <v>297</v>
      </c>
      <c r="F561" s="449" t="s">
        <v>365</v>
      </c>
      <c r="G561" s="449" t="s">
        <v>297</v>
      </c>
      <c r="H561" s="166"/>
      <c r="I561" s="449" t="s">
        <v>297</v>
      </c>
      <c r="J561" s="449" t="s">
        <v>297</v>
      </c>
      <c r="K561" s="449" t="s">
        <v>297</v>
      </c>
      <c r="L561" s="449" t="s">
        <v>297</v>
      </c>
      <c r="M561" s="449" t="s">
        <v>297</v>
      </c>
      <c r="N561" s="449" t="s">
        <v>297</v>
      </c>
      <c r="O561" s="449" t="s">
        <v>297</v>
      </c>
      <c r="P561" s="449" t="s">
        <v>365</v>
      </c>
      <c r="Q561" s="449" t="s">
        <v>297</v>
      </c>
      <c r="R561" s="449" t="s">
        <v>297</v>
      </c>
      <c r="S561" s="449" t="s">
        <v>297</v>
      </c>
      <c r="T561" s="449" t="s">
        <v>297</v>
      </c>
      <c r="U561" s="449" t="s">
        <v>297</v>
      </c>
      <c r="V561" s="2038"/>
      <c r="W561" s="449" t="s">
        <v>365</v>
      </c>
    </row>
    <row r="562" spans="1:23" ht="15.75" thickBot="1" x14ac:dyDescent="0.25">
      <c r="A562" s="172"/>
      <c r="B562" s="156"/>
      <c r="C562" s="156"/>
      <c r="D562" s="1954"/>
      <c r="E562" s="1954"/>
      <c r="F562" s="1954"/>
      <c r="G562" s="1954"/>
      <c r="H562" s="156"/>
      <c r="I562" s="1954"/>
      <c r="J562" s="1954"/>
      <c r="K562" s="1954"/>
      <c r="L562" s="1954"/>
      <c r="M562" s="1954"/>
      <c r="N562" s="1954"/>
      <c r="O562" s="1954"/>
      <c r="P562" s="1954"/>
      <c r="Q562" s="1954"/>
      <c r="R562" s="1954"/>
      <c r="S562" s="1954"/>
      <c r="T562" s="1954"/>
      <c r="U562" s="1954"/>
      <c r="V562" s="1954"/>
      <c r="W562" s="1954"/>
    </row>
    <row r="563" spans="1:23" x14ac:dyDescent="0.2">
      <c r="A563" s="2950" t="s">
        <v>5657</v>
      </c>
      <c r="B563" s="2952" t="s">
        <v>297</v>
      </c>
      <c r="C563" s="2952" t="s">
        <v>297</v>
      </c>
      <c r="D563" s="485" t="s">
        <v>6</v>
      </c>
      <c r="E563" s="476" t="s">
        <v>297</v>
      </c>
      <c r="F563" s="476" t="s">
        <v>5658</v>
      </c>
      <c r="G563" s="476" t="s">
        <v>297</v>
      </c>
      <c r="H563" s="160" t="s">
        <v>5193</v>
      </c>
      <c r="I563" s="476" t="s">
        <v>297</v>
      </c>
      <c r="J563" s="476" t="s">
        <v>297</v>
      </c>
      <c r="K563" s="476" t="s">
        <v>297</v>
      </c>
      <c r="L563" s="476" t="s">
        <v>297</v>
      </c>
      <c r="M563" s="476" t="s">
        <v>297</v>
      </c>
      <c r="N563" s="476" t="s">
        <v>297</v>
      </c>
      <c r="O563" s="476" t="s">
        <v>297</v>
      </c>
      <c r="P563" s="476" t="s">
        <v>5658</v>
      </c>
      <c r="Q563" s="476" t="s">
        <v>297</v>
      </c>
      <c r="R563" s="476" t="s">
        <v>297</v>
      </c>
      <c r="S563" s="476" t="s">
        <v>297</v>
      </c>
      <c r="T563" s="476" t="s">
        <v>297</v>
      </c>
      <c r="U563" s="476" t="s">
        <v>297</v>
      </c>
      <c r="V563" s="2038" t="s">
        <v>5533</v>
      </c>
      <c r="W563" s="476" t="s">
        <v>5658</v>
      </c>
    </row>
    <row r="564" spans="1:23" ht="36" customHeight="1" x14ac:dyDescent="0.2">
      <c r="A564" s="2951"/>
      <c r="B564" s="2953"/>
      <c r="C564" s="2953"/>
      <c r="D564" s="477"/>
      <c r="E564" s="449" t="s">
        <v>297</v>
      </c>
      <c r="F564" s="449" t="s">
        <v>365</v>
      </c>
      <c r="G564" s="449" t="s">
        <v>297</v>
      </c>
      <c r="H564" s="166"/>
      <c r="I564" s="449" t="s">
        <v>297</v>
      </c>
      <c r="J564" s="449" t="s">
        <v>297</v>
      </c>
      <c r="K564" s="449" t="s">
        <v>297</v>
      </c>
      <c r="L564" s="449" t="s">
        <v>297</v>
      </c>
      <c r="M564" s="449" t="s">
        <v>297</v>
      </c>
      <c r="N564" s="449" t="s">
        <v>297</v>
      </c>
      <c r="O564" s="449" t="s">
        <v>297</v>
      </c>
      <c r="P564" s="449" t="s">
        <v>365</v>
      </c>
      <c r="Q564" s="449" t="s">
        <v>297</v>
      </c>
      <c r="R564" s="449" t="s">
        <v>297</v>
      </c>
      <c r="S564" s="449" t="s">
        <v>297</v>
      </c>
      <c r="T564" s="449" t="s">
        <v>297</v>
      </c>
      <c r="U564" s="449" t="s">
        <v>297</v>
      </c>
      <c r="V564" s="2038"/>
      <c r="W564" s="449" t="s">
        <v>365</v>
      </c>
    </row>
    <row r="565" spans="1:23" ht="15.75" thickBot="1" x14ac:dyDescent="0.25">
      <c r="A565" s="172"/>
      <c r="B565" s="156"/>
      <c r="C565" s="156"/>
      <c r="D565" s="1954"/>
      <c r="E565" s="1954"/>
      <c r="F565" s="1954"/>
      <c r="G565" s="1954"/>
      <c r="H565" s="156"/>
      <c r="I565" s="1954"/>
      <c r="J565" s="1954"/>
      <c r="K565" s="1954"/>
      <c r="L565" s="1954"/>
      <c r="M565" s="1954"/>
      <c r="N565" s="1954"/>
      <c r="O565" s="1954"/>
      <c r="P565" s="1954"/>
      <c r="Q565" s="1954"/>
      <c r="R565" s="1954"/>
      <c r="S565" s="1954"/>
      <c r="T565" s="1954"/>
      <c r="U565" s="1954"/>
      <c r="V565" s="1954"/>
      <c r="W565" s="1954"/>
    </row>
    <row r="566" spans="1:23" x14ac:dyDescent="0.2">
      <c r="A566" s="2950" t="s">
        <v>5659</v>
      </c>
      <c r="B566" s="2954" t="s">
        <v>297</v>
      </c>
      <c r="C566" s="2954" t="s">
        <v>297</v>
      </c>
      <c r="D566" s="485" t="s">
        <v>6</v>
      </c>
      <c r="E566" s="476" t="s">
        <v>297</v>
      </c>
      <c r="F566" s="476" t="s">
        <v>821</v>
      </c>
      <c r="G566" s="476" t="s">
        <v>297</v>
      </c>
      <c r="H566" s="160" t="s">
        <v>5193</v>
      </c>
      <c r="I566" s="476" t="s">
        <v>297</v>
      </c>
      <c r="J566" s="476" t="s">
        <v>297</v>
      </c>
      <c r="K566" s="476" t="s">
        <v>297</v>
      </c>
      <c r="L566" s="476" t="s">
        <v>297</v>
      </c>
      <c r="M566" s="476" t="s">
        <v>297</v>
      </c>
      <c r="N566" s="476" t="s">
        <v>297</v>
      </c>
      <c r="O566" s="476" t="s">
        <v>297</v>
      </c>
      <c r="P566" s="476" t="s">
        <v>821</v>
      </c>
      <c r="Q566" s="476" t="s">
        <v>297</v>
      </c>
      <c r="R566" s="476" t="s">
        <v>297</v>
      </c>
      <c r="S566" s="476" t="s">
        <v>297</v>
      </c>
      <c r="T566" s="476" t="s">
        <v>297</v>
      </c>
      <c r="U566" s="476" t="s">
        <v>297</v>
      </c>
      <c r="V566" s="476" t="s">
        <v>297</v>
      </c>
      <c r="W566" s="476" t="s">
        <v>821</v>
      </c>
    </row>
    <row r="567" spans="1:23" x14ac:dyDescent="0.2">
      <c r="A567" s="2951"/>
      <c r="B567" s="2953"/>
      <c r="C567" s="2953"/>
      <c r="D567" s="477"/>
      <c r="E567" s="449" t="s">
        <v>297</v>
      </c>
      <c r="F567" s="449" t="s">
        <v>365</v>
      </c>
      <c r="G567" s="449" t="s">
        <v>297</v>
      </c>
      <c r="H567" s="166"/>
      <c r="I567" s="449" t="s">
        <v>297</v>
      </c>
      <c r="J567" s="449" t="s">
        <v>297</v>
      </c>
      <c r="K567" s="449" t="s">
        <v>297</v>
      </c>
      <c r="L567" s="449" t="s">
        <v>297</v>
      </c>
      <c r="M567" s="449" t="s">
        <v>297</v>
      </c>
      <c r="N567" s="449" t="s">
        <v>297</v>
      </c>
      <c r="O567" s="449" t="s">
        <v>297</v>
      </c>
      <c r="P567" s="449" t="s">
        <v>365</v>
      </c>
      <c r="Q567" s="449" t="s">
        <v>297</v>
      </c>
      <c r="R567" s="449" t="s">
        <v>297</v>
      </c>
      <c r="S567" s="449" t="s">
        <v>297</v>
      </c>
      <c r="T567" s="449" t="s">
        <v>297</v>
      </c>
      <c r="U567" s="449" t="s">
        <v>297</v>
      </c>
      <c r="V567" s="449" t="s">
        <v>297</v>
      </c>
      <c r="W567" s="449" t="s">
        <v>365</v>
      </c>
    </row>
    <row r="568" spans="1:23" ht="15.75" thickBot="1" x14ac:dyDescent="0.25">
      <c r="A568" s="172"/>
      <c r="B568" s="156"/>
      <c r="C568" s="156"/>
      <c r="D568" s="1954"/>
      <c r="E568" s="1954"/>
      <c r="F568" s="1954"/>
      <c r="G568" s="1954"/>
      <c r="H568" s="156"/>
      <c r="I568" s="1954"/>
      <c r="J568" s="1954"/>
      <c r="K568" s="1954"/>
      <c r="L568" s="1954"/>
      <c r="M568" s="1954"/>
      <c r="N568" s="1954"/>
      <c r="O568" s="1954"/>
      <c r="P568" s="1954"/>
      <c r="Q568" s="1954"/>
      <c r="R568" s="1954"/>
      <c r="S568" s="1954"/>
      <c r="T568" s="1954"/>
      <c r="U568" s="1954"/>
      <c r="V568" s="1954"/>
      <c r="W568" s="1954"/>
    </row>
    <row r="569" spans="1:23" x14ac:dyDescent="0.2">
      <c r="A569" s="2950" t="s">
        <v>5660</v>
      </c>
      <c r="B569" s="2954" t="s">
        <v>297</v>
      </c>
      <c r="C569" s="2954" t="s">
        <v>297</v>
      </c>
      <c r="D569" s="485" t="s">
        <v>6</v>
      </c>
      <c r="E569" s="476" t="s">
        <v>297</v>
      </c>
      <c r="F569" s="476" t="s">
        <v>5661</v>
      </c>
      <c r="G569" s="476" t="s">
        <v>297</v>
      </c>
      <c r="H569" s="160" t="s">
        <v>5193</v>
      </c>
      <c r="I569" s="476" t="s">
        <v>297</v>
      </c>
      <c r="J569" s="476" t="s">
        <v>297</v>
      </c>
      <c r="K569" s="476" t="s">
        <v>297</v>
      </c>
      <c r="L569" s="476" t="s">
        <v>297</v>
      </c>
      <c r="M569" s="476" t="s">
        <v>297</v>
      </c>
      <c r="N569" s="476" t="s">
        <v>297</v>
      </c>
      <c r="O569" s="476" t="s">
        <v>297</v>
      </c>
      <c r="P569" s="476" t="s">
        <v>5661</v>
      </c>
      <c r="Q569" s="476" t="s">
        <v>297</v>
      </c>
      <c r="R569" s="476" t="s">
        <v>297</v>
      </c>
      <c r="S569" s="476" t="s">
        <v>297</v>
      </c>
      <c r="T569" s="476" t="s">
        <v>297</v>
      </c>
      <c r="U569" s="476" t="s">
        <v>297</v>
      </c>
      <c r="V569" s="2038" t="s">
        <v>5533</v>
      </c>
      <c r="W569" s="476" t="s">
        <v>5661</v>
      </c>
    </row>
    <row r="570" spans="1:23" ht="39.75" customHeight="1" x14ac:dyDescent="0.2">
      <c r="A570" s="2951"/>
      <c r="B570" s="2953"/>
      <c r="C570" s="2953"/>
      <c r="D570" s="477"/>
      <c r="E570" s="449" t="s">
        <v>297</v>
      </c>
      <c r="F570" s="449" t="s">
        <v>365</v>
      </c>
      <c r="G570" s="449" t="s">
        <v>297</v>
      </c>
      <c r="H570" s="166"/>
      <c r="I570" s="449" t="s">
        <v>297</v>
      </c>
      <c r="J570" s="449" t="s">
        <v>297</v>
      </c>
      <c r="K570" s="449" t="s">
        <v>297</v>
      </c>
      <c r="L570" s="449" t="s">
        <v>297</v>
      </c>
      <c r="M570" s="449" t="s">
        <v>297</v>
      </c>
      <c r="N570" s="449" t="s">
        <v>297</v>
      </c>
      <c r="O570" s="449" t="s">
        <v>297</v>
      </c>
      <c r="P570" s="449" t="s">
        <v>365</v>
      </c>
      <c r="Q570" s="449" t="s">
        <v>297</v>
      </c>
      <c r="R570" s="449" t="s">
        <v>297</v>
      </c>
      <c r="S570" s="449" t="s">
        <v>297</v>
      </c>
      <c r="T570" s="449" t="s">
        <v>297</v>
      </c>
      <c r="U570" s="449" t="s">
        <v>297</v>
      </c>
      <c r="V570" s="2038"/>
      <c r="W570" s="449" t="s">
        <v>365</v>
      </c>
    </row>
    <row r="571" spans="1:23" ht="15.75" thickBot="1" x14ac:dyDescent="0.25">
      <c r="A571" s="172"/>
      <c r="B571" s="156"/>
      <c r="C571" s="156"/>
      <c r="D571" s="1954"/>
      <c r="E571" s="1954"/>
      <c r="F571" s="1954"/>
      <c r="G571" s="1954"/>
      <c r="H571" s="156"/>
      <c r="I571" s="1954"/>
      <c r="J571" s="1954"/>
      <c r="K571" s="1954"/>
      <c r="L571" s="1954"/>
      <c r="M571" s="1954"/>
      <c r="N571" s="1954"/>
      <c r="O571" s="1954"/>
      <c r="P571" s="1954"/>
      <c r="Q571" s="1954"/>
      <c r="R571" s="1954"/>
      <c r="S571" s="1954"/>
      <c r="T571" s="1954"/>
      <c r="U571" s="1954"/>
      <c r="V571" s="1954"/>
      <c r="W571" s="1954"/>
    </row>
    <row r="572" spans="1:23" x14ac:dyDescent="0.2">
      <c r="A572" s="2950" t="s">
        <v>5662</v>
      </c>
      <c r="B572" s="2954" t="s">
        <v>297</v>
      </c>
      <c r="C572" s="2954" t="s">
        <v>297</v>
      </c>
      <c r="D572" s="485" t="s">
        <v>6</v>
      </c>
      <c r="E572" s="476" t="s">
        <v>297</v>
      </c>
      <c r="F572" s="476" t="s">
        <v>5663</v>
      </c>
      <c r="G572" s="476" t="s">
        <v>297</v>
      </c>
      <c r="H572" s="160" t="s">
        <v>5193</v>
      </c>
      <c r="I572" s="476" t="s">
        <v>297</v>
      </c>
      <c r="J572" s="476" t="s">
        <v>297</v>
      </c>
      <c r="K572" s="476" t="s">
        <v>297</v>
      </c>
      <c r="L572" s="476" t="s">
        <v>297</v>
      </c>
      <c r="M572" s="476" t="s">
        <v>297</v>
      </c>
      <c r="N572" s="476" t="s">
        <v>297</v>
      </c>
      <c r="O572" s="476" t="s">
        <v>297</v>
      </c>
      <c r="P572" s="476" t="s">
        <v>5663</v>
      </c>
      <c r="Q572" s="476" t="s">
        <v>297</v>
      </c>
      <c r="R572" s="476" t="s">
        <v>297</v>
      </c>
      <c r="S572" s="476" t="s">
        <v>297</v>
      </c>
      <c r="T572" s="476" t="s">
        <v>297</v>
      </c>
      <c r="U572" s="476" t="s">
        <v>297</v>
      </c>
      <c r="V572" s="2038" t="s">
        <v>5533</v>
      </c>
      <c r="W572" s="476" t="s">
        <v>5663</v>
      </c>
    </row>
    <row r="573" spans="1:23" ht="36" customHeight="1" x14ac:dyDescent="0.2">
      <c r="A573" s="2951"/>
      <c r="B573" s="2953"/>
      <c r="C573" s="2953"/>
      <c r="D573" s="477"/>
      <c r="E573" s="449" t="s">
        <v>297</v>
      </c>
      <c r="F573" s="449" t="s">
        <v>365</v>
      </c>
      <c r="G573" s="449" t="s">
        <v>297</v>
      </c>
      <c r="H573" s="166"/>
      <c r="I573" s="449" t="s">
        <v>297</v>
      </c>
      <c r="J573" s="449" t="s">
        <v>297</v>
      </c>
      <c r="K573" s="449" t="s">
        <v>297</v>
      </c>
      <c r="L573" s="449" t="s">
        <v>297</v>
      </c>
      <c r="M573" s="449" t="s">
        <v>297</v>
      </c>
      <c r="N573" s="449" t="s">
        <v>297</v>
      </c>
      <c r="O573" s="449" t="s">
        <v>297</v>
      </c>
      <c r="P573" s="449" t="s">
        <v>365</v>
      </c>
      <c r="Q573" s="449" t="s">
        <v>297</v>
      </c>
      <c r="R573" s="449" t="s">
        <v>297</v>
      </c>
      <c r="S573" s="449" t="s">
        <v>297</v>
      </c>
      <c r="T573" s="449" t="s">
        <v>297</v>
      </c>
      <c r="U573" s="449" t="s">
        <v>297</v>
      </c>
      <c r="V573" s="2038"/>
      <c r="W573" s="449" t="s">
        <v>365</v>
      </c>
    </row>
    <row r="574" spans="1:23" ht="15.75" thickBot="1" x14ac:dyDescent="0.25">
      <c r="A574" s="172"/>
      <c r="B574" s="156"/>
      <c r="C574" s="156"/>
      <c r="D574" s="1954"/>
      <c r="E574" s="1954"/>
      <c r="F574" s="1954"/>
      <c r="G574" s="1954"/>
      <c r="H574" s="156"/>
      <c r="I574" s="1954"/>
      <c r="J574" s="1954"/>
      <c r="K574" s="1954"/>
      <c r="L574" s="1954"/>
      <c r="M574" s="1954"/>
      <c r="N574" s="1954"/>
      <c r="O574" s="1954"/>
      <c r="P574" s="1954"/>
      <c r="Q574" s="1954"/>
      <c r="R574" s="1954"/>
      <c r="S574" s="1954"/>
      <c r="T574" s="1954"/>
      <c r="U574" s="1954"/>
      <c r="V574" s="1954"/>
      <c r="W574" s="1954"/>
    </row>
    <row r="575" spans="1:23" x14ac:dyDescent="0.2">
      <c r="A575" s="2950" t="s">
        <v>5664</v>
      </c>
      <c r="B575" s="2954" t="s">
        <v>297</v>
      </c>
      <c r="C575" s="2954" t="s">
        <v>297</v>
      </c>
      <c r="D575" s="485" t="s">
        <v>6</v>
      </c>
      <c r="E575" s="476" t="s">
        <v>297</v>
      </c>
      <c r="F575" s="476" t="s">
        <v>5665</v>
      </c>
      <c r="G575" s="476" t="s">
        <v>297</v>
      </c>
      <c r="H575" s="160" t="s">
        <v>5193</v>
      </c>
      <c r="I575" s="476" t="s">
        <v>297</v>
      </c>
      <c r="J575" s="476" t="s">
        <v>297</v>
      </c>
      <c r="K575" s="476" t="s">
        <v>297</v>
      </c>
      <c r="L575" s="476" t="s">
        <v>297</v>
      </c>
      <c r="M575" s="476" t="s">
        <v>297</v>
      </c>
      <c r="N575" s="476" t="s">
        <v>297</v>
      </c>
      <c r="O575" s="476" t="s">
        <v>297</v>
      </c>
      <c r="P575" s="476" t="s">
        <v>5665</v>
      </c>
      <c r="Q575" s="476" t="s">
        <v>297</v>
      </c>
      <c r="R575" s="476" t="s">
        <v>297</v>
      </c>
      <c r="S575" s="476" t="s">
        <v>297</v>
      </c>
      <c r="T575" s="476" t="s">
        <v>297</v>
      </c>
      <c r="U575" s="476" t="s">
        <v>297</v>
      </c>
      <c r="V575" s="2038" t="s">
        <v>5533</v>
      </c>
      <c r="W575" s="476" t="s">
        <v>5665</v>
      </c>
    </row>
    <row r="576" spans="1:23" x14ac:dyDescent="0.2">
      <c r="A576" s="2951"/>
      <c r="B576" s="2953"/>
      <c r="C576" s="2953"/>
      <c r="D576" s="477"/>
      <c r="E576" s="449" t="s">
        <v>297</v>
      </c>
      <c r="F576" s="449" t="s">
        <v>365</v>
      </c>
      <c r="G576" s="449" t="s">
        <v>297</v>
      </c>
      <c r="H576" s="166"/>
      <c r="I576" s="449" t="s">
        <v>297</v>
      </c>
      <c r="J576" s="449" t="s">
        <v>297</v>
      </c>
      <c r="K576" s="449" t="s">
        <v>297</v>
      </c>
      <c r="L576" s="449" t="s">
        <v>297</v>
      </c>
      <c r="M576" s="449" t="s">
        <v>297</v>
      </c>
      <c r="N576" s="449" t="s">
        <v>297</v>
      </c>
      <c r="O576" s="449" t="s">
        <v>297</v>
      </c>
      <c r="P576" s="449" t="s">
        <v>365</v>
      </c>
      <c r="Q576" s="449" t="s">
        <v>297</v>
      </c>
      <c r="R576" s="449" t="s">
        <v>297</v>
      </c>
      <c r="S576" s="449" t="s">
        <v>297</v>
      </c>
      <c r="T576" s="449" t="s">
        <v>297</v>
      </c>
      <c r="U576" s="449" t="s">
        <v>297</v>
      </c>
      <c r="V576" s="2038"/>
      <c r="W576" s="449" t="s">
        <v>365</v>
      </c>
    </row>
    <row r="577" spans="1:23" ht="15.75" thickBot="1" x14ac:dyDescent="0.25">
      <c r="A577" s="172"/>
      <c r="B577" s="156"/>
      <c r="C577" s="156"/>
      <c r="D577" s="1954"/>
      <c r="E577" s="1954"/>
      <c r="F577" s="1954"/>
      <c r="G577" s="1954"/>
      <c r="H577" s="156"/>
      <c r="I577" s="1954"/>
      <c r="J577" s="1954"/>
      <c r="K577" s="1954"/>
      <c r="L577" s="1954"/>
      <c r="M577" s="1954"/>
      <c r="N577" s="1954"/>
      <c r="O577" s="1954"/>
      <c r="P577" s="1954"/>
      <c r="Q577" s="1954"/>
      <c r="R577" s="1954"/>
      <c r="S577" s="1954"/>
      <c r="T577" s="1954"/>
      <c r="U577" s="1954"/>
      <c r="V577" s="1954"/>
      <c r="W577" s="1954"/>
    </row>
    <row r="578" spans="1:23" x14ac:dyDescent="0.2">
      <c r="A578" s="2950" t="s">
        <v>5666</v>
      </c>
      <c r="B578" s="2954" t="s">
        <v>297</v>
      </c>
      <c r="C578" s="2954" t="s">
        <v>297</v>
      </c>
      <c r="D578" s="485" t="s">
        <v>6</v>
      </c>
      <c r="E578" s="476" t="s">
        <v>297</v>
      </c>
      <c r="F578" s="476" t="s">
        <v>5667</v>
      </c>
      <c r="G578" s="476" t="s">
        <v>297</v>
      </c>
      <c r="H578" s="160" t="s">
        <v>5193</v>
      </c>
      <c r="I578" s="476" t="s">
        <v>297</v>
      </c>
      <c r="J578" s="476" t="s">
        <v>297</v>
      </c>
      <c r="K578" s="476" t="s">
        <v>297</v>
      </c>
      <c r="L578" s="476" t="s">
        <v>297</v>
      </c>
      <c r="M578" s="476" t="s">
        <v>297</v>
      </c>
      <c r="N578" s="476" t="s">
        <v>297</v>
      </c>
      <c r="O578" s="476" t="s">
        <v>297</v>
      </c>
      <c r="P578" s="476" t="s">
        <v>5667</v>
      </c>
      <c r="Q578" s="476" t="s">
        <v>297</v>
      </c>
      <c r="R578" s="476" t="s">
        <v>297</v>
      </c>
      <c r="S578" s="476" t="s">
        <v>297</v>
      </c>
      <c r="T578" s="476" t="s">
        <v>297</v>
      </c>
      <c r="U578" s="476" t="s">
        <v>297</v>
      </c>
      <c r="V578" s="2038" t="s">
        <v>5533</v>
      </c>
      <c r="W578" s="476" t="s">
        <v>5667</v>
      </c>
    </row>
    <row r="579" spans="1:23" x14ac:dyDescent="0.2">
      <c r="A579" s="2951"/>
      <c r="B579" s="2953"/>
      <c r="C579" s="2953"/>
      <c r="D579" s="477"/>
      <c r="E579" s="449" t="s">
        <v>297</v>
      </c>
      <c r="F579" s="449" t="s">
        <v>365</v>
      </c>
      <c r="G579" s="449" t="s">
        <v>297</v>
      </c>
      <c r="H579" s="166"/>
      <c r="I579" s="449" t="s">
        <v>297</v>
      </c>
      <c r="J579" s="449" t="s">
        <v>297</v>
      </c>
      <c r="K579" s="449" t="s">
        <v>297</v>
      </c>
      <c r="L579" s="449" t="s">
        <v>297</v>
      </c>
      <c r="M579" s="449" t="s">
        <v>297</v>
      </c>
      <c r="N579" s="449" t="s">
        <v>297</v>
      </c>
      <c r="O579" s="449" t="s">
        <v>297</v>
      </c>
      <c r="P579" s="449" t="s">
        <v>365</v>
      </c>
      <c r="Q579" s="449" t="s">
        <v>297</v>
      </c>
      <c r="R579" s="449" t="s">
        <v>297</v>
      </c>
      <c r="S579" s="449" t="s">
        <v>297</v>
      </c>
      <c r="T579" s="449" t="s">
        <v>297</v>
      </c>
      <c r="U579" s="449" t="s">
        <v>297</v>
      </c>
      <c r="V579" s="2038"/>
      <c r="W579" s="449" t="s">
        <v>365</v>
      </c>
    </row>
    <row r="580" spans="1:23" ht="15.75" thickBot="1" x14ac:dyDescent="0.25">
      <c r="A580" s="172" t="s">
        <v>3004</v>
      </c>
      <c r="B580" s="156"/>
      <c r="C580" s="156"/>
      <c r="D580" s="1954"/>
      <c r="E580" s="476" t="s">
        <v>5668</v>
      </c>
      <c r="F580" s="476" t="s">
        <v>5668</v>
      </c>
      <c r="G580" s="1954"/>
      <c r="H580" s="156"/>
      <c r="I580" s="1954"/>
      <c r="J580" s="1954"/>
      <c r="K580" s="1954"/>
      <c r="L580" s="1954"/>
      <c r="M580" s="1954"/>
      <c r="N580" s="1954"/>
      <c r="O580" s="1954"/>
      <c r="P580" s="476" t="s">
        <v>5668</v>
      </c>
      <c r="Q580" s="1954"/>
      <c r="R580" s="1954"/>
      <c r="S580" s="1954"/>
      <c r="T580" s="1954"/>
      <c r="U580" s="1954"/>
      <c r="V580" s="1954"/>
      <c r="W580" s="476" t="s">
        <v>5668</v>
      </c>
    </row>
    <row r="584" spans="1:23" x14ac:dyDescent="0.2">
      <c r="A584" s="1679" t="s">
        <v>5669</v>
      </c>
      <c r="B584" s="149"/>
      <c r="C584" s="62"/>
      <c r="D584" s="62"/>
      <c r="E584" s="62"/>
      <c r="F584" s="1743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</row>
    <row r="585" spans="1:23" x14ac:dyDescent="0.2">
      <c r="A585" s="1675" t="s">
        <v>4337</v>
      </c>
      <c r="B585" s="63"/>
      <c r="C585" s="62"/>
      <c r="D585" s="62"/>
      <c r="E585" s="62"/>
      <c r="F585" s="1743"/>
      <c r="G585" s="62"/>
      <c r="H585" s="62"/>
      <c r="I585" s="2845" t="s">
        <v>147</v>
      </c>
      <c r="J585" s="2846"/>
      <c r="K585" s="76" t="s">
        <v>509</v>
      </c>
      <c r="L585" s="70"/>
      <c r="M585" s="71"/>
      <c r="N585" s="62"/>
      <c r="O585" s="62"/>
      <c r="P585" s="62"/>
      <c r="Q585" s="62"/>
      <c r="R585" s="62"/>
      <c r="S585" s="62"/>
      <c r="T585" s="62"/>
      <c r="U585" s="62"/>
      <c r="V585" s="62"/>
      <c r="W585" s="62"/>
    </row>
    <row r="586" spans="1:23" ht="30" x14ac:dyDescent="0.2">
      <c r="A586" s="95" t="s">
        <v>571</v>
      </c>
      <c r="B586" s="151"/>
      <c r="C586" s="2902" t="s">
        <v>215</v>
      </c>
      <c r="D586" s="2902"/>
      <c r="E586" s="2902"/>
      <c r="F586" s="2902"/>
      <c r="G586" s="2902"/>
      <c r="H586" s="2903"/>
      <c r="I586" s="2847"/>
      <c r="J586" s="2848"/>
      <c r="K586" s="1692" t="s">
        <v>150</v>
      </c>
      <c r="L586" s="2902" t="s">
        <v>151</v>
      </c>
      <c r="M586" s="2903"/>
      <c r="N586" s="2909" t="s">
        <v>152</v>
      </c>
      <c r="O586" s="2903"/>
      <c r="P586" s="2909" t="s">
        <v>84</v>
      </c>
      <c r="Q586" s="2902"/>
      <c r="R586" s="2902"/>
      <c r="S586" s="2902"/>
      <c r="T586" s="2902" t="s">
        <v>85</v>
      </c>
      <c r="U586" s="2902"/>
      <c r="V586" s="2902"/>
      <c r="W586" s="2903"/>
    </row>
    <row r="587" spans="1:23" ht="45.75" thickBot="1" x14ac:dyDescent="0.25">
      <c r="A587" s="1689" t="s">
        <v>512</v>
      </c>
      <c r="B587" s="506" t="s">
        <v>153</v>
      </c>
      <c r="C587" s="451" t="s">
        <v>217</v>
      </c>
      <c r="D587" s="451" t="s">
        <v>218</v>
      </c>
      <c r="E587" s="451" t="s">
        <v>156</v>
      </c>
      <c r="F587" s="451" t="s">
        <v>219</v>
      </c>
      <c r="G587" s="451" t="s">
        <v>220</v>
      </c>
      <c r="H587" s="451" t="s">
        <v>483</v>
      </c>
      <c r="I587" s="437" t="s">
        <v>92</v>
      </c>
      <c r="J587" s="437" t="s">
        <v>685</v>
      </c>
      <c r="K587" s="453" t="s">
        <v>159</v>
      </c>
      <c r="L587" s="453" t="s">
        <v>160</v>
      </c>
      <c r="M587" s="453" t="s">
        <v>161</v>
      </c>
      <c r="N587" s="453" t="s">
        <v>162</v>
      </c>
      <c r="O587" s="437" t="s">
        <v>685</v>
      </c>
      <c r="P587" s="437" t="s">
        <v>4325</v>
      </c>
      <c r="Q587" s="437" t="s">
        <v>104</v>
      </c>
      <c r="R587" s="457" t="s">
        <v>221</v>
      </c>
      <c r="S587" s="437" t="s">
        <v>166</v>
      </c>
      <c r="T587" s="453" t="s">
        <v>108</v>
      </c>
      <c r="U587" s="453" t="s">
        <v>222</v>
      </c>
      <c r="V587" s="453" t="s">
        <v>223</v>
      </c>
      <c r="W587" s="453" t="s">
        <v>111</v>
      </c>
    </row>
    <row r="588" spans="1:23" ht="15.75" thickTop="1" x14ac:dyDescent="0.2">
      <c r="A588" s="2825" t="s">
        <v>114</v>
      </c>
      <c r="B588" s="459"/>
      <c r="C588" s="160"/>
      <c r="D588" s="160"/>
      <c r="E588" s="160"/>
      <c r="F588" s="380"/>
      <c r="G588" s="160" t="s">
        <v>170</v>
      </c>
      <c r="H588" s="160"/>
      <c r="I588" s="231" t="s">
        <v>171</v>
      </c>
      <c r="J588" s="231" t="s">
        <v>116</v>
      </c>
      <c r="K588" s="231" t="s">
        <v>117</v>
      </c>
      <c r="L588" s="231" t="s">
        <v>1705</v>
      </c>
      <c r="M588" s="231" t="s">
        <v>173</v>
      </c>
      <c r="N588" s="231" t="s">
        <v>171</v>
      </c>
      <c r="O588" s="231" t="s">
        <v>116</v>
      </c>
      <c r="P588" s="160"/>
      <c r="Q588" s="231" t="s">
        <v>225</v>
      </c>
      <c r="R588" s="383" t="s">
        <v>116</v>
      </c>
      <c r="S588" s="231" t="s">
        <v>693</v>
      </c>
      <c r="T588" s="381"/>
      <c r="U588" s="160"/>
      <c r="V588" s="160"/>
      <c r="W588" s="160"/>
    </row>
    <row r="589" spans="1:23" x14ac:dyDescent="0.2">
      <c r="A589" s="2826"/>
      <c r="B589" s="166"/>
      <c r="C589" s="166"/>
      <c r="D589" s="166"/>
      <c r="E589" s="166"/>
      <c r="F589" s="167"/>
      <c r="G589" s="160" t="s">
        <v>175</v>
      </c>
      <c r="H589" s="166"/>
      <c r="I589" s="160"/>
      <c r="J589" s="166"/>
      <c r="K589" s="166"/>
      <c r="L589" s="166"/>
      <c r="M589" s="166"/>
      <c r="N589" s="166"/>
      <c r="O589" s="166"/>
      <c r="P589" s="167"/>
      <c r="Q589" s="166"/>
      <c r="R589" s="389"/>
      <c r="S589" s="166"/>
      <c r="T589" s="390"/>
      <c r="U589" s="166"/>
      <c r="V589" s="166"/>
      <c r="W589" s="166"/>
    </row>
    <row r="590" spans="1:23" ht="15.75" thickBot="1" x14ac:dyDescent="0.25">
      <c r="A590" s="500" t="s">
        <v>121</v>
      </c>
      <c r="B590" s="460"/>
      <c r="C590" s="460"/>
      <c r="D590" s="460"/>
      <c r="E590" s="460"/>
      <c r="F590" s="402"/>
      <c r="G590" s="460"/>
      <c r="H590" s="460"/>
      <c r="I590" s="460"/>
      <c r="J590" s="460"/>
      <c r="K590" s="461"/>
      <c r="L590" s="461"/>
      <c r="M590" s="460"/>
      <c r="N590" s="460"/>
      <c r="O590" s="460"/>
      <c r="P590" s="402"/>
      <c r="Q590" s="460"/>
      <c r="R590" s="461"/>
      <c r="S590" s="460"/>
      <c r="T590" s="462"/>
      <c r="U590" s="460"/>
      <c r="V590" s="460"/>
      <c r="W590" s="460"/>
    </row>
    <row r="591" spans="1:23" x14ac:dyDescent="0.2">
      <c r="A591" s="2962" t="s">
        <v>6400</v>
      </c>
      <c r="B591" s="355"/>
      <c r="C591" s="355"/>
      <c r="D591" s="355"/>
      <c r="E591" s="355"/>
      <c r="F591" s="354"/>
      <c r="G591" s="355"/>
      <c r="H591" s="355"/>
      <c r="I591" s="1688"/>
      <c r="J591" s="355"/>
      <c r="K591" s="355"/>
      <c r="L591" s="355"/>
      <c r="M591" s="355"/>
      <c r="N591" s="355"/>
      <c r="O591" s="355"/>
      <c r="P591" s="354"/>
      <c r="Q591" s="355"/>
      <c r="R591" s="2040"/>
      <c r="S591" s="355"/>
      <c r="T591" s="2041"/>
      <c r="U591" s="355"/>
      <c r="V591" s="355"/>
      <c r="W591" s="354"/>
    </row>
    <row r="592" spans="1:23" ht="45" x14ac:dyDescent="0.2">
      <c r="A592" s="2963"/>
      <c r="B592" s="353" t="s">
        <v>1058</v>
      </c>
      <c r="C592" s="353" t="s">
        <v>5215</v>
      </c>
      <c r="D592" s="353"/>
      <c r="E592" s="1695" t="s">
        <v>5670</v>
      </c>
      <c r="F592" s="357">
        <v>30000000</v>
      </c>
      <c r="G592" s="355"/>
      <c r="H592" s="353"/>
      <c r="I592" s="355" t="s">
        <v>1832</v>
      </c>
      <c r="J592" s="355" t="s">
        <v>1943</v>
      </c>
      <c r="K592" s="355"/>
      <c r="L592" s="355" t="s">
        <v>5226</v>
      </c>
      <c r="M592" s="355" t="s">
        <v>5227</v>
      </c>
      <c r="N592" s="355" t="s">
        <v>1836</v>
      </c>
      <c r="O592" s="355" t="s">
        <v>5323</v>
      </c>
      <c r="P592" s="357">
        <v>30000000</v>
      </c>
      <c r="Q592" s="355" t="s">
        <v>179</v>
      </c>
      <c r="R592" s="2040" t="s">
        <v>1892</v>
      </c>
      <c r="S592" s="353"/>
      <c r="T592" s="2041"/>
      <c r="U592" s="355"/>
      <c r="V592" s="355" t="s">
        <v>5237</v>
      </c>
      <c r="W592" s="357">
        <v>30000000</v>
      </c>
    </row>
    <row r="593" spans="1:23" x14ac:dyDescent="0.2">
      <c r="A593" s="156"/>
      <c r="B593" s="156"/>
      <c r="C593" s="156"/>
      <c r="D593" s="156"/>
      <c r="E593" s="156"/>
      <c r="F593" s="158"/>
      <c r="G593" s="156"/>
      <c r="H593" s="156"/>
      <c r="I593" s="156"/>
      <c r="J593" s="156"/>
      <c r="K593" s="169"/>
      <c r="L593" s="169"/>
      <c r="M593" s="156"/>
      <c r="N593" s="156"/>
      <c r="O593" s="156"/>
      <c r="P593" s="158"/>
      <c r="Q593" s="156"/>
      <c r="R593" s="169"/>
      <c r="S593" s="156"/>
      <c r="T593" s="172"/>
      <c r="U593" s="156"/>
      <c r="V593" s="156"/>
      <c r="W593" s="158"/>
    </row>
    <row r="594" spans="1:23" x14ac:dyDescent="0.2">
      <c r="A594" s="2934" t="s">
        <v>5671</v>
      </c>
      <c r="B594" s="353"/>
      <c r="C594" s="353"/>
      <c r="D594" s="353"/>
      <c r="E594" s="353"/>
      <c r="F594" s="357"/>
      <c r="G594" s="355"/>
      <c r="H594" s="353"/>
      <c r="I594" s="355"/>
      <c r="J594" s="353"/>
      <c r="K594" s="353"/>
      <c r="L594" s="353"/>
      <c r="M594" s="353"/>
      <c r="N594" s="353"/>
      <c r="O594" s="353"/>
      <c r="P594" s="357"/>
      <c r="Q594" s="353"/>
      <c r="R594" s="505"/>
      <c r="S594" s="353"/>
      <c r="T594" s="2042"/>
      <c r="U594" s="353"/>
      <c r="V594" s="353"/>
      <c r="W594" s="357"/>
    </row>
    <row r="595" spans="1:23" ht="45" x14ac:dyDescent="0.2">
      <c r="A595" s="2933"/>
      <c r="B595" s="353" t="s">
        <v>1064</v>
      </c>
      <c r="C595" s="353" t="s">
        <v>5217</v>
      </c>
      <c r="D595" s="353"/>
      <c r="E595" s="1695" t="s">
        <v>5670</v>
      </c>
      <c r="F595" s="357">
        <v>30000000</v>
      </c>
      <c r="G595" s="355"/>
      <c r="H595" s="353"/>
      <c r="I595" s="355" t="s">
        <v>1832</v>
      </c>
      <c r="J595" s="353" t="s">
        <v>1943</v>
      </c>
      <c r="K595" s="353"/>
      <c r="L595" s="353" t="s">
        <v>5226</v>
      </c>
      <c r="M595" s="353" t="s">
        <v>5227</v>
      </c>
      <c r="N595" s="353" t="s">
        <v>1758</v>
      </c>
      <c r="O595" s="353" t="s">
        <v>5323</v>
      </c>
      <c r="P595" s="357">
        <v>30000000</v>
      </c>
      <c r="Q595" s="353" t="s">
        <v>179</v>
      </c>
      <c r="R595" s="505" t="s">
        <v>1892</v>
      </c>
      <c r="S595" s="353"/>
      <c r="T595" s="2042"/>
      <c r="U595" s="353"/>
      <c r="V595" s="353" t="s">
        <v>5237</v>
      </c>
      <c r="W595" s="357">
        <v>30000000</v>
      </c>
    </row>
    <row r="596" spans="1:23" x14ac:dyDescent="0.2">
      <c r="A596" s="156"/>
      <c r="B596" s="156"/>
      <c r="C596" s="156"/>
      <c r="D596" s="156"/>
      <c r="E596" s="156"/>
      <c r="F596" s="158"/>
      <c r="G596" s="156"/>
      <c r="H596" s="156"/>
      <c r="I596" s="156"/>
      <c r="J596" s="169"/>
      <c r="K596" s="169"/>
      <c r="L596" s="156"/>
      <c r="M596" s="156"/>
      <c r="N596" s="156"/>
      <c r="O596" s="156"/>
      <c r="P596" s="158"/>
      <c r="Q596" s="156"/>
      <c r="R596" s="169"/>
      <c r="S596" s="156"/>
      <c r="T596" s="172"/>
      <c r="U596" s="156"/>
      <c r="V596" s="156"/>
      <c r="W596" s="158"/>
    </row>
    <row r="597" spans="1:23" x14ac:dyDescent="0.2">
      <c r="A597" s="2934" t="s">
        <v>5673</v>
      </c>
      <c r="B597" s="166"/>
      <c r="C597" s="166"/>
      <c r="D597" s="166"/>
      <c r="E597" s="166"/>
      <c r="F597" s="167"/>
      <c r="G597" s="160"/>
      <c r="H597" s="166"/>
      <c r="I597" s="166"/>
      <c r="J597" s="166"/>
      <c r="K597" s="166"/>
      <c r="L597" s="166"/>
      <c r="M597" s="166"/>
      <c r="N597" s="166"/>
      <c r="O597" s="166"/>
      <c r="P597" s="167"/>
      <c r="Q597" s="166"/>
      <c r="R597" s="166"/>
      <c r="S597" s="166"/>
      <c r="T597" s="390"/>
      <c r="U597" s="390"/>
      <c r="V597" s="390"/>
      <c r="W597" s="167"/>
    </row>
    <row r="598" spans="1:23" ht="60" x14ac:dyDescent="0.2">
      <c r="A598" s="2933"/>
      <c r="B598" s="353" t="s">
        <v>1067</v>
      </c>
      <c r="C598" s="353" t="s">
        <v>5674</v>
      </c>
      <c r="D598" s="353"/>
      <c r="E598" s="1695" t="s">
        <v>5675</v>
      </c>
      <c r="F598" s="357">
        <v>10000000</v>
      </c>
      <c r="G598" s="355"/>
      <c r="H598" s="353"/>
      <c r="I598" s="353" t="s">
        <v>1892</v>
      </c>
      <c r="J598" s="353" t="s">
        <v>5236</v>
      </c>
      <c r="K598" s="353"/>
      <c r="L598" s="353" t="s">
        <v>1893</v>
      </c>
      <c r="M598" s="353" t="s">
        <v>5874</v>
      </c>
      <c r="N598" s="353" t="s">
        <v>1893</v>
      </c>
      <c r="O598" s="353" t="s">
        <v>5676</v>
      </c>
      <c r="P598" s="357">
        <v>10000000</v>
      </c>
      <c r="Q598" s="353" t="s">
        <v>179</v>
      </c>
      <c r="R598" s="353" t="s">
        <v>1906</v>
      </c>
      <c r="S598" s="353"/>
      <c r="T598" s="2042"/>
      <c r="U598" s="2042"/>
      <c r="V598" s="2042" t="s">
        <v>5677</v>
      </c>
      <c r="W598" s="357">
        <v>10000000</v>
      </c>
    </row>
    <row r="599" spans="1:23" x14ac:dyDescent="0.2">
      <c r="A599" s="156"/>
      <c r="B599" s="156"/>
      <c r="C599" s="156"/>
      <c r="D599" s="156"/>
      <c r="E599" s="156"/>
      <c r="F599" s="158"/>
      <c r="G599" s="156"/>
      <c r="H599" s="156"/>
      <c r="I599" s="156"/>
      <c r="J599" s="169"/>
      <c r="K599" s="169"/>
      <c r="L599" s="156"/>
      <c r="M599" s="156"/>
      <c r="N599" s="156"/>
      <c r="O599" s="156"/>
      <c r="P599" s="158"/>
      <c r="Q599" s="156"/>
      <c r="R599" s="169"/>
      <c r="S599" s="156"/>
      <c r="T599" s="172"/>
      <c r="U599" s="156"/>
      <c r="V599" s="156"/>
      <c r="W599" s="158"/>
    </row>
    <row r="600" spans="1:23" x14ac:dyDescent="0.2">
      <c r="A600" s="2955" t="s">
        <v>6401</v>
      </c>
      <c r="B600" s="166"/>
      <c r="C600" s="166"/>
      <c r="D600" s="166"/>
      <c r="E600" s="166"/>
      <c r="F600" s="167"/>
      <c r="G600" s="160"/>
      <c r="H600" s="166"/>
      <c r="I600" s="166"/>
      <c r="J600" s="166"/>
      <c r="K600" s="166"/>
      <c r="L600" s="166"/>
      <c r="M600" s="166"/>
      <c r="N600" s="166"/>
      <c r="O600" s="166"/>
      <c r="P600" s="167"/>
      <c r="Q600" s="166"/>
      <c r="R600" s="166"/>
      <c r="S600" s="166"/>
      <c r="T600" s="390"/>
      <c r="U600" s="390"/>
      <c r="V600" s="390"/>
      <c r="W600" s="167"/>
    </row>
    <row r="601" spans="1:23" ht="45" x14ac:dyDescent="0.2">
      <c r="A601" s="2814"/>
      <c r="B601" s="353" t="s">
        <v>1541</v>
      </c>
      <c r="C601" s="353" t="s">
        <v>5678</v>
      </c>
      <c r="D601" s="353"/>
      <c r="E601" s="1695" t="s">
        <v>5670</v>
      </c>
      <c r="F601" s="357">
        <v>4000000</v>
      </c>
      <c r="G601" s="355"/>
      <c r="H601" s="353"/>
      <c r="I601" s="353" t="s">
        <v>5220</v>
      </c>
      <c r="J601" s="353" t="s">
        <v>5220</v>
      </c>
      <c r="K601" s="353"/>
      <c r="L601" s="353" t="s">
        <v>1834</v>
      </c>
      <c r="M601" s="353" t="s">
        <v>1834</v>
      </c>
      <c r="N601" s="353" t="s">
        <v>1758</v>
      </c>
      <c r="O601" s="353" t="s">
        <v>1758</v>
      </c>
      <c r="P601" s="357">
        <v>4000000</v>
      </c>
      <c r="Q601" s="353" t="s">
        <v>179</v>
      </c>
      <c r="R601" s="353" t="s">
        <v>1892</v>
      </c>
      <c r="S601" s="353"/>
      <c r="T601" s="2042"/>
      <c r="U601" s="2042"/>
      <c r="V601" s="2042" t="s">
        <v>5237</v>
      </c>
      <c r="W601" s="357">
        <v>4000000</v>
      </c>
    </row>
    <row r="602" spans="1:23" x14ac:dyDescent="0.2">
      <c r="A602" s="156"/>
      <c r="B602" s="156"/>
      <c r="C602" s="156"/>
      <c r="D602" s="156"/>
      <c r="E602" s="156"/>
      <c r="F602" s="158"/>
      <c r="G602" s="156"/>
      <c r="H602" s="156"/>
      <c r="I602" s="156"/>
      <c r="J602" s="169"/>
      <c r="K602" s="169"/>
      <c r="L602" s="156"/>
      <c r="M602" s="156"/>
      <c r="N602" s="156"/>
      <c r="O602" s="156"/>
      <c r="P602" s="158"/>
      <c r="Q602" s="156"/>
      <c r="R602" s="169"/>
      <c r="S602" s="156"/>
      <c r="T602" s="172"/>
      <c r="U602" s="156"/>
      <c r="V602" s="156"/>
      <c r="W602" s="158"/>
    </row>
    <row r="603" spans="1:23" x14ac:dyDescent="0.2">
      <c r="A603" s="2813" t="s">
        <v>5679</v>
      </c>
      <c r="B603" s="166"/>
      <c r="C603" s="166"/>
      <c r="D603" s="166"/>
      <c r="E603" s="166"/>
      <c r="F603" s="167"/>
      <c r="G603" s="160"/>
      <c r="H603" s="166"/>
      <c r="I603" s="166"/>
      <c r="J603" s="166"/>
      <c r="K603" s="166"/>
      <c r="L603" s="166"/>
      <c r="M603" s="166"/>
      <c r="N603" s="166"/>
      <c r="O603" s="166"/>
      <c r="P603" s="167"/>
      <c r="Q603" s="166"/>
      <c r="R603" s="166"/>
      <c r="S603" s="166"/>
      <c r="T603" s="390"/>
      <c r="U603" s="390"/>
      <c r="V603" s="390"/>
      <c r="W603" s="167"/>
    </row>
    <row r="604" spans="1:23" ht="45" x14ac:dyDescent="0.2">
      <c r="A604" s="2814"/>
      <c r="B604" s="353"/>
      <c r="C604" s="353" t="s">
        <v>5680</v>
      </c>
      <c r="D604" s="353"/>
      <c r="E604" s="1695" t="s">
        <v>5670</v>
      </c>
      <c r="F604" s="357">
        <v>2000000</v>
      </c>
      <c r="G604" s="355"/>
      <c r="H604" s="353"/>
      <c r="I604" s="353" t="s">
        <v>5220</v>
      </c>
      <c r="J604" s="353" t="s">
        <v>5220</v>
      </c>
      <c r="K604" s="353"/>
      <c r="L604" s="353" t="s">
        <v>1834</v>
      </c>
      <c r="M604" s="353" t="s">
        <v>1834</v>
      </c>
      <c r="N604" s="353" t="s">
        <v>1758</v>
      </c>
      <c r="O604" s="353" t="s">
        <v>1758</v>
      </c>
      <c r="P604" s="357">
        <v>2000000</v>
      </c>
      <c r="Q604" s="353" t="s">
        <v>179</v>
      </c>
      <c r="R604" s="353" t="s">
        <v>1892</v>
      </c>
      <c r="S604" s="353"/>
      <c r="T604" s="2042"/>
      <c r="U604" s="2042"/>
      <c r="V604" s="2042" t="s">
        <v>5237</v>
      </c>
      <c r="W604" s="357">
        <v>2000000</v>
      </c>
    </row>
    <row r="605" spans="1:23" x14ac:dyDescent="0.2">
      <c r="A605" s="156"/>
      <c r="B605" s="156"/>
      <c r="C605" s="156"/>
      <c r="D605" s="156"/>
      <c r="E605" s="156"/>
      <c r="F605" s="158"/>
      <c r="G605" s="156"/>
      <c r="H605" s="156"/>
      <c r="I605" s="156"/>
      <c r="J605" s="169"/>
      <c r="K605" s="169"/>
      <c r="L605" s="156"/>
      <c r="M605" s="156"/>
      <c r="N605" s="156"/>
      <c r="O605" s="156"/>
      <c r="P605" s="158"/>
      <c r="Q605" s="156"/>
      <c r="R605" s="169"/>
      <c r="S605" s="169"/>
      <c r="T605" s="172"/>
      <c r="U605" s="156"/>
      <c r="V605" s="156"/>
      <c r="W605" s="158"/>
    </row>
    <row r="606" spans="1:23" x14ac:dyDescent="0.2">
      <c r="A606" s="2813" t="s">
        <v>5223</v>
      </c>
      <c r="B606" s="166"/>
      <c r="C606" s="166"/>
      <c r="D606" s="166"/>
      <c r="E606" s="166"/>
      <c r="F606" s="167"/>
      <c r="G606" s="160"/>
      <c r="H606" s="166"/>
      <c r="I606" s="166"/>
      <c r="J606" s="166"/>
      <c r="K606" s="166"/>
      <c r="L606" s="166"/>
      <c r="M606" s="166"/>
      <c r="N606" s="166"/>
      <c r="O606" s="166"/>
      <c r="P606" s="167"/>
      <c r="Q606" s="166"/>
      <c r="R606" s="166"/>
      <c r="S606" s="166"/>
      <c r="T606" s="390"/>
      <c r="U606" s="390"/>
      <c r="V606" s="390"/>
      <c r="W606" s="167"/>
    </row>
    <row r="607" spans="1:23" ht="45" x14ac:dyDescent="0.2">
      <c r="A607" s="2814"/>
      <c r="B607" s="353" t="s">
        <v>1488</v>
      </c>
      <c r="C607" s="353" t="s">
        <v>5681</v>
      </c>
      <c r="D607" s="353"/>
      <c r="E607" s="1695" t="s">
        <v>5670</v>
      </c>
      <c r="F607" s="357">
        <v>6000000</v>
      </c>
      <c r="G607" s="355"/>
      <c r="H607" s="353"/>
      <c r="I607" s="353" t="s">
        <v>1943</v>
      </c>
      <c r="J607" s="353" t="s">
        <v>1943</v>
      </c>
      <c r="K607" s="353"/>
      <c r="L607" s="353" t="s">
        <v>5221</v>
      </c>
      <c r="M607" s="353" t="s">
        <v>5221</v>
      </c>
      <c r="N607" s="353" t="s">
        <v>5672</v>
      </c>
      <c r="O607" s="353" t="s">
        <v>5672</v>
      </c>
      <c r="P607" s="357">
        <v>6000000</v>
      </c>
      <c r="Q607" s="353" t="s">
        <v>179</v>
      </c>
      <c r="R607" s="353" t="s">
        <v>1892</v>
      </c>
      <c r="S607" s="353"/>
      <c r="T607" s="2042"/>
      <c r="U607" s="2042"/>
      <c r="V607" s="2042" t="s">
        <v>5237</v>
      </c>
      <c r="W607" s="357">
        <v>6000000</v>
      </c>
    </row>
    <row r="608" spans="1:23" x14ac:dyDescent="0.2">
      <c r="A608" s="156"/>
      <c r="B608" s="156"/>
      <c r="C608" s="156"/>
      <c r="D608" s="156"/>
      <c r="E608" s="156"/>
      <c r="F608" s="158"/>
      <c r="G608" s="156"/>
      <c r="H608" s="156"/>
      <c r="I608" s="156"/>
      <c r="J608" s="169"/>
      <c r="K608" s="169"/>
      <c r="L608" s="156"/>
      <c r="M608" s="156"/>
      <c r="N608" s="156"/>
      <c r="O608" s="156"/>
      <c r="P608" s="158"/>
      <c r="Q608" s="156"/>
      <c r="R608" s="169"/>
      <c r="S608" s="169"/>
      <c r="T608" s="172"/>
      <c r="U608" s="156"/>
      <c r="V608" s="156"/>
      <c r="W608" s="158"/>
    </row>
    <row r="609" spans="1:23" x14ac:dyDescent="0.2">
      <c r="A609" s="2955" t="s">
        <v>6402</v>
      </c>
      <c r="B609" s="166"/>
      <c r="C609" s="166"/>
      <c r="D609" s="166"/>
      <c r="E609" s="166"/>
      <c r="F609" s="167"/>
      <c r="G609" s="160"/>
      <c r="H609" s="166"/>
      <c r="I609" s="166"/>
      <c r="J609" s="166"/>
      <c r="K609" s="166"/>
      <c r="L609" s="166"/>
      <c r="M609" s="166"/>
      <c r="N609" s="166"/>
      <c r="O609" s="166"/>
      <c r="P609" s="167"/>
      <c r="Q609" s="166"/>
      <c r="R609" s="166"/>
      <c r="S609" s="166"/>
      <c r="T609" s="390"/>
      <c r="U609" s="390"/>
      <c r="V609" s="390"/>
      <c r="W609" s="167"/>
    </row>
    <row r="610" spans="1:23" ht="45" x14ac:dyDescent="0.2">
      <c r="A610" s="2814"/>
      <c r="B610" s="353" t="s">
        <v>1546</v>
      </c>
      <c r="C610" s="353" t="s">
        <v>5682</v>
      </c>
      <c r="D610" s="353"/>
      <c r="E610" s="1695" t="s">
        <v>5670</v>
      </c>
      <c r="F610" s="357">
        <v>3000000</v>
      </c>
      <c r="G610" s="355"/>
      <c r="H610" s="353"/>
      <c r="I610" s="353" t="s">
        <v>1943</v>
      </c>
      <c r="J610" s="353" t="s">
        <v>1943</v>
      </c>
      <c r="K610" s="353"/>
      <c r="L610" s="353" t="s">
        <v>1834</v>
      </c>
      <c r="M610" s="353" t="s">
        <v>1834</v>
      </c>
      <c r="N610" s="353" t="s">
        <v>1758</v>
      </c>
      <c r="O610" s="353" t="s">
        <v>1758</v>
      </c>
      <c r="P610" s="357">
        <v>3000000</v>
      </c>
      <c r="Q610" s="353" t="s">
        <v>179</v>
      </c>
      <c r="R610" s="353" t="s">
        <v>5236</v>
      </c>
      <c r="S610" s="353"/>
      <c r="T610" s="2042"/>
      <c r="U610" s="2042"/>
      <c r="V610" s="2042" t="s">
        <v>5237</v>
      </c>
      <c r="W610" s="357">
        <v>3000000</v>
      </c>
    </row>
    <row r="611" spans="1:23" x14ac:dyDescent="0.2">
      <c r="A611" s="156"/>
      <c r="B611" s="156"/>
      <c r="C611" s="156"/>
      <c r="D611" s="156"/>
      <c r="E611" s="156"/>
      <c r="F611" s="158"/>
      <c r="G611" s="156"/>
      <c r="H611" s="156"/>
      <c r="I611" s="156"/>
      <c r="J611" s="169"/>
      <c r="K611" s="169"/>
      <c r="L611" s="156"/>
      <c r="M611" s="156"/>
      <c r="N611" s="156"/>
      <c r="O611" s="156"/>
      <c r="P611" s="158"/>
      <c r="Q611" s="156"/>
      <c r="R611" s="169"/>
      <c r="S611" s="169"/>
      <c r="T611" s="172"/>
      <c r="U611" s="156"/>
      <c r="V611" s="156"/>
      <c r="W611" s="158"/>
    </row>
    <row r="612" spans="1:23" x14ac:dyDescent="0.2">
      <c r="A612" s="2813" t="s">
        <v>5683</v>
      </c>
      <c r="B612" s="166"/>
      <c r="C612" s="166"/>
      <c r="D612" s="166"/>
      <c r="E612" s="166"/>
      <c r="F612" s="167"/>
      <c r="G612" s="160"/>
      <c r="H612" s="166"/>
      <c r="I612" s="166"/>
      <c r="J612" s="166"/>
      <c r="K612" s="166"/>
      <c r="L612" s="166"/>
      <c r="M612" s="166"/>
      <c r="N612" s="166"/>
      <c r="O612" s="166"/>
      <c r="P612" s="167"/>
      <c r="Q612" s="166"/>
      <c r="R612" s="166"/>
      <c r="S612" s="166"/>
      <c r="T612" s="390"/>
      <c r="U612" s="390"/>
      <c r="V612" s="390"/>
      <c r="W612" s="167"/>
    </row>
    <row r="613" spans="1:23" ht="45.75" thickBot="1" x14ac:dyDescent="0.25">
      <c r="A613" s="2964"/>
      <c r="B613" s="353" t="s">
        <v>1549</v>
      </c>
      <c r="C613" s="353" t="s">
        <v>5684</v>
      </c>
      <c r="D613" s="353"/>
      <c r="E613" s="1695" t="s">
        <v>5670</v>
      </c>
      <c r="F613" s="357">
        <v>1500000</v>
      </c>
      <c r="G613" s="355"/>
      <c r="H613" s="353"/>
      <c r="I613" s="353" t="s">
        <v>1943</v>
      </c>
      <c r="J613" s="353" t="s">
        <v>1943</v>
      </c>
      <c r="K613" s="353"/>
      <c r="L613" s="353" t="s">
        <v>1834</v>
      </c>
      <c r="M613" s="353" t="s">
        <v>1834</v>
      </c>
      <c r="N613" s="353" t="s">
        <v>1758</v>
      </c>
      <c r="O613" s="353" t="s">
        <v>1758</v>
      </c>
      <c r="P613" s="357">
        <v>1500000</v>
      </c>
      <c r="Q613" s="353" t="s">
        <v>179</v>
      </c>
      <c r="R613" s="353" t="s">
        <v>1892</v>
      </c>
      <c r="S613" s="353"/>
      <c r="T613" s="2042"/>
      <c r="U613" s="2042"/>
      <c r="V613" s="2042" t="s">
        <v>5237</v>
      </c>
      <c r="W613" s="357">
        <v>1500000</v>
      </c>
    </row>
    <row r="614" spans="1:23" ht="15.75" thickTop="1" x14ac:dyDescent="0.2">
      <c r="A614" s="174" t="s">
        <v>144</v>
      </c>
      <c r="B614" s="176"/>
      <c r="C614" s="176"/>
      <c r="D614" s="176"/>
      <c r="E614" s="176"/>
      <c r="F614" s="173"/>
      <c r="G614" s="175"/>
      <c r="H614" s="176"/>
      <c r="I614" s="176"/>
      <c r="J614" s="176"/>
      <c r="K614" s="176"/>
      <c r="L614" s="176"/>
      <c r="M614" s="176"/>
      <c r="N614" s="176"/>
      <c r="O614" s="176"/>
      <c r="P614" s="173"/>
      <c r="Q614" s="394"/>
      <c r="R614" s="392"/>
      <c r="S614" s="392"/>
      <c r="T614" s="394"/>
      <c r="U614" s="176"/>
      <c r="V614" s="176"/>
      <c r="W614" s="173"/>
    </row>
    <row r="615" spans="1:23" x14ac:dyDescent="0.2">
      <c r="A615" s="177"/>
      <c r="B615" s="177"/>
      <c r="C615" s="177"/>
      <c r="D615" s="177"/>
      <c r="E615" s="177"/>
      <c r="F615" s="167">
        <f>F592+F595+F598+F601+F604+F607+F610+F613</f>
        <v>86500000</v>
      </c>
      <c r="G615" s="168"/>
      <c r="H615" s="177"/>
      <c r="I615" s="177"/>
      <c r="J615" s="177"/>
      <c r="K615" s="177"/>
      <c r="L615" s="177"/>
      <c r="M615" s="177"/>
      <c r="N615" s="177"/>
      <c r="O615" s="177"/>
      <c r="P615" s="167">
        <f>P592+P595+P598+P601+P604+P607+P610+P613</f>
        <v>86500000</v>
      </c>
      <c r="Q615" s="71"/>
      <c r="R615" s="76"/>
      <c r="S615" s="76"/>
      <c r="T615" s="71"/>
      <c r="U615" s="177"/>
      <c r="V615" s="177"/>
      <c r="W615" s="167">
        <f>W592+W595+W598+W601+W604+W607+W610+W613</f>
        <v>86500000</v>
      </c>
    </row>
    <row r="616" spans="1:23" x14ac:dyDescent="0.2">
      <c r="A616" s="152" t="s">
        <v>5685</v>
      </c>
      <c r="B616" s="62"/>
      <c r="C616" s="62"/>
      <c r="D616" s="62"/>
      <c r="E616" s="62"/>
      <c r="F616" s="1743"/>
      <c r="G616" s="62"/>
      <c r="H616" s="62"/>
      <c r="I616" s="62"/>
      <c r="J616" s="62"/>
      <c r="K616" s="62"/>
      <c r="L616" s="62"/>
      <c r="M616" s="62"/>
      <c r="N616" s="62"/>
      <c r="O616" s="62"/>
      <c r="P616" s="2044"/>
      <c r="Q616" s="62"/>
      <c r="R616" s="62"/>
      <c r="S616" s="62"/>
      <c r="T616" s="62"/>
      <c r="U616" s="62"/>
      <c r="V616" s="62"/>
      <c r="W616" s="62"/>
    </row>
    <row r="617" spans="1:23" x14ac:dyDescent="0.2">
      <c r="A617" s="2813" t="s">
        <v>5686</v>
      </c>
      <c r="B617" s="355"/>
      <c r="C617" s="355"/>
      <c r="D617" s="355"/>
      <c r="E617" s="355"/>
      <c r="F617" s="354"/>
      <c r="G617" s="355"/>
      <c r="H617" s="355"/>
      <c r="I617" s="355"/>
      <c r="J617" s="355"/>
      <c r="K617" s="355"/>
      <c r="L617" s="355"/>
      <c r="M617" s="355"/>
      <c r="N617" s="355"/>
      <c r="O617" s="355"/>
      <c r="P617" s="354"/>
      <c r="Q617" s="355"/>
      <c r="R617" s="2040"/>
      <c r="S617" s="2040"/>
      <c r="T617" s="2041"/>
      <c r="U617" s="355"/>
      <c r="V617" s="355"/>
      <c r="W617" s="355"/>
    </row>
    <row r="618" spans="1:23" ht="45" x14ac:dyDescent="0.2">
      <c r="A618" s="2947"/>
      <c r="B618" s="353"/>
      <c r="C618" s="353" t="s">
        <v>3411</v>
      </c>
      <c r="D618" s="353"/>
      <c r="E618" s="1695" t="s">
        <v>5687</v>
      </c>
      <c r="F618" s="357">
        <v>12000000</v>
      </c>
      <c r="G618" s="355"/>
      <c r="H618" s="353"/>
      <c r="I618" s="355" t="s">
        <v>5688</v>
      </c>
      <c r="J618" s="355" t="s">
        <v>5689</v>
      </c>
      <c r="K618" s="355" t="s">
        <v>5690</v>
      </c>
      <c r="L618" s="355" t="s">
        <v>610</v>
      </c>
      <c r="M618" s="355" t="s">
        <v>5691</v>
      </c>
      <c r="N618" s="355" t="s">
        <v>5692</v>
      </c>
      <c r="O618" s="355" t="s">
        <v>5299</v>
      </c>
      <c r="P618" s="354">
        <v>12000000</v>
      </c>
      <c r="Q618" s="355" t="s">
        <v>297</v>
      </c>
      <c r="R618" s="2040" t="s">
        <v>5693</v>
      </c>
      <c r="S618" s="2040"/>
      <c r="T618" s="2041"/>
      <c r="U618" s="355"/>
      <c r="V618" s="355" t="s">
        <v>5694</v>
      </c>
      <c r="W618" s="2045">
        <v>12000000</v>
      </c>
    </row>
    <row r="619" spans="1:23" x14ac:dyDescent="0.2">
      <c r="A619" s="156"/>
      <c r="B619" s="156"/>
      <c r="C619" s="156"/>
      <c r="D619" s="156"/>
      <c r="E619" s="156"/>
      <c r="F619" s="158"/>
      <c r="G619" s="156"/>
      <c r="H619" s="156"/>
      <c r="I619" s="156"/>
      <c r="J619" s="156"/>
      <c r="K619" s="169"/>
      <c r="L619" s="169"/>
      <c r="M619" s="156"/>
      <c r="N619" s="156"/>
      <c r="O619" s="156"/>
      <c r="P619" s="158"/>
      <c r="Q619" s="156"/>
      <c r="R619" s="169"/>
      <c r="S619" s="169"/>
      <c r="T619" s="172"/>
      <c r="U619" s="156"/>
      <c r="V619" s="156"/>
      <c r="W619" s="156"/>
    </row>
    <row r="620" spans="1:23" x14ac:dyDescent="0.2">
      <c r="A620" s="2836" t="s">
        <v>5695</v>
      </c>
      <c r="B620" s="166"/>
      <c r="C620" s="166"/>
      <c r="D620" s="166"/>
      <c r="E620" s="166"/>
      <c r="F620" s="167"/>
      <c r="G620" s="160"/>
      <c r="H620" s="166"/>
      <c r="I620" s="160"/>
      <c r="J620" s="166"/>
      <c r="K620" s="166"/>
      <c r="L620" s="166"/>
      <c r="M620" s="166"/>
      <c r="N620" s="166"/>
      <c r="O620" s="166"/>
      <c r="P620" s="167"/>
      <c r="Q620" s="166"/>
      <c r="R620" s="389"/>
      <c r="S620" s="389"/>
      <c r="T620" s="390"/>
      <c r="U620" s="166"/>
      <c r="V620" s="166"/>
      <c r="W620" s="166"/>
    </row>
    <row r="621" spans="1:23" ht="45" x14ac:dyDescent="0.2">
      <c r="A621" s="2835"/>
      <c r="B621" s="166"/>
      <c r="C621" s="166"/>
      <c r="D621" s="166"/>
      <c r="E621" s="1695" t="s">
        <v>5687</v>
      </c>
      <c r="F621" s="167">
        <v>12600000</v>
      </c>
      <c r="G621" s="160"/>
      <c r="H621" s="166"/>
      <c r="I621" s="160" t="s">
        <v>5688</v>
      </c>
      <c r="J621" s="166" t="s">
        <v>5689</v>
      </c>
      <c r="K621" s="166" t="s">
        <v>5690</v>
      </c>
      <c r="L621" s="166" t="s">
        <v>610</v>
      </c>
      <c r="M621" s="166" t="s">
        <v>5691</v>
      </c>
      <c r="N621" s="166" t="s">
        <v>5696</v>
      </c>
      <c r="O621" s="166" t="s">
        <v>5299</v>
      </c>
      <c r="P621" s="167">
        <v>9000000</v>
      </c>
      <c r="Q621" s="166" t="s">
        <v>297</v>
      </c>
      <c r="R621" s="389" t="s">
        <v>5442</v>
      </c>
      <c r="S621" s="389"/>
      <c r="T621" s="390"/>
      <c r="U621" s="166"/>
      <c r="V621" s="166" t="s">
        <v>5697</v>
      </c>
      <c r="W621" s="2045">
        <v>9000000</v>
      </c>
    </row>
    <row r="622" spans="1:23" x14ac:dyDescent="0.2">
      <c r="A622" s="156"/>
      <c r="B622" s="156"/>
      <c r="C622" s="156"/>
      <c r="D622" s="156"/>
      <c r="E622" s="156"/>
      <c r="F622" s="158"/>
      <c r="G622" s="156"/>
      <c r="H622" s="156"/>
      <c r="I622" s="156"/>
      <c r="J622" s="169"/>
      <c r="K622" s="169"/>
      <c r="L622" s="156"/>
      <c r="M622" s="156"/>
      <c r="N622" s="156"/>
      <c r="O622" s="156"/>
      <c r="P622" s="158"/>
      <c r="Q622" s="156"/>
      <c r="R622" s="169"/>
      <c r="S622" s="169"/>
      <c r="T622" s="172"/>
      <c r="U622" s="156"/>
      <c r="V622" s="156"/>
      <c r="W622" s="156"/>
    </row>
    <row r="623" spans="1:23" x14ac:dyDescent="0.2">
      <c r="A623" s="2813" t="s">
        <v>5698</v>
      </c>
      <c r="B623" s="1695"/>
      <c r="C623" s="1695" t="s">
        <v>3413</v>
      </c>
      <c r="D623" s="1695"/>
      <c r="E623" s="1695"/>
      <c r="F623" s="357"/>
      <c r="G623" s="1678"/>
      <c r="H623" s="1695"/>
      <c r="I623" s="1678" t="s">
        <v>5688</v>
      </c>
      <c r="J623" s="1678" t="s">
        <v>5689</v>
      </c>
      <c r="K623" s="1678" t="s">
        <v>5690</v>
      </c>
      <c r="L623" s="1678" t="s">
        <v>610</v>
      </c>
      <c r="M623" s="1678" t="s">
        <v>5691</v>
      </c>
      <c r="N623" s="1678" t="s">
        <v>5692</v>
      </c>
      <c r="O623" s="1678" t="s">
        <v>5299</v>
      </c>
      <c r="P623" s="356">
        <v>37500000</v>
      </c>
      <c r="Q623" s="1678" t="s">
        <v>297</v>
      </c>
      <c r="R623" s="1716" t="s">
        <v>5693</v>
      </c>
      <c r="S623" s="1716"/>
      <c r="T623" s="1718"/>
      <c r="U623" s="1678"/>
      <c r="V623" s="1678" t="s">
        <v>5694</v>
      </c>
      <c r="W623" s="2046">
        <v>37500000</v>
      </c>
    </row>
    <row r="624" spans="1:23" ht="45.75" thickBot="1" x14ac:dyDescent="0.25">
      <c r="A624" s="2947"/>
      <c r="B624" s="1695"/>
      <c r="C624" s="1695"/>
      <c r="D624" s="1695"/>
      <c r="E624" s="1695" t="s">
        <v>5687</v>
      </c>
      <c r="F624" s="357">
        <v>30000000</v>
      </c>
      <c r="G624" s="1678"/>
      <c r="H624" s="1695"/>
      <c r="I624" s="1695"/>
      <c r="J624" s="1695"/>
      <c r="K624" s="1695"/>
      <c r="L624" s="1695"/>
      <c r="M624" s="1695"/>
      <c r="N624" s="1695"/>
      <c r="O624" s="1695"/>
      <c r="P624" s="220"/>
      <c r="Q624" s="1695"/>
      <c r="R624" s="1721"/>
      <c r="S624" s="1721"/>
      <c r="T624" s="1722"/>
      <c r="U624" s="1722"/>
      <c r="V624" s="1722"/>
      <c r="W624" s="1722"/>
    </row>
    <row r="625" spans="1:25" ht="15.75" thickTop="1" x14ac:dyDescent="0.2">
      <c r="A625" s="174" t="s">
        <v>144</v>
      </c>
      <c r="B625" s="176"/>
      <c r="C625" s="176"/>
      <c r="D625" s="176"/>
      <c r="E625" s="176"/>
      <c r="F625" s="167"/>
      <c r="G625" s="175"/>
      <c r="H625" s="176"/>
      <c r="I625" s="176"/>
      <c r="J625" s="176"/>
      <c r="K625" s="176"/>
      <c r="L625" s="176"/>
      <c r="M625" s="176"/>
      <c r="N625" s="176"/>
      <c r="O625" s="176"/>
      <c r="P625" s="167"/>
      <c r="Q625" s="176"/>
      <c r="R625" s="392"/>
      <c r="S625" s="392"/>
      <c r="T625" s="394"/>
      <c r="U625" s="176"/>
      <c r="V625" s="176"/>
      <c r="W625" s="173"/>
    </row>
    <row r="626" spans="1:25" x14ac:dyDescent="0.2">
      <c r="A626" s="177"/>
      <c r="B626" s="177"/>
      <c r="C626" s="177"/>
      <c r="D626" s="177"/>
      <c r="E626" s="177"/>
      <c r="F626" s="167">
        <f>F618+F621+F624</f>
        <v>54600000</v>
      </c>
      <c r="G626" s="168"/>
      <c r="H626" s="177"/>
      <c r="I626" s="177"/>
      <c r="J626" s="177"/>
      <c r="K626" s="177"/>
      <c r="L626" s="177"/>
      <c r="M626" s="177"/>
      <c r="N626" s="177"/>
      <c r="O626" s="177"/>
      <c r="P626" s="167">
        <f>P618+P621+P623</f>
        <v>58500000</v>
      </c>
      <c r="Q626" s="177"/>
      <c r="R626" s="76"/>
      <c r="S626" s="76"/>
      <c r="T626" s="71"/>
      <c r="U626" s="177"/>
      <c r="V626" s="177"/>
      <c r="W626" s="167">
        <f>W618+W621+W623</f>
        <v>58500000</v>
      </c>
    </row>
    <row r="629" spans="1:25" x14ac:dyDescent="0.2">
      <c r="A629" s="1679" t="s">
        <v>5372</v>
      </c>
      <c r="B629" s="78" t="s">
        <v>5373</v>
      </c>
      <c r="C629" s="62"/>
      <c r="D629" s="62"/>
      <c r="E629" s="62"/>
      <c r="F629" s="174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2047"/>
      <c r="X629" s="62"/>
      <c r="Y629" s="62"/>
    </row>
    <row r="630" spans="1:25" x14ac:dyDescent="0.2">
      <c r="A630" s="1675" t="s">
        <v>508</v>
      </c>
      <c r="B630" s="344" t="s">
        <v>4884</v>
      </c>
      <c r="C630" s="62"/>
      <c r="D630" s="62"/>
      <c r="E630" s="62"/>
      <c r="F630" s="1743"/>
      <c r="G630" s="62"/>
      <c r="H630" s="62"/>
      <c r="I630" s="2845" t="s">
        <v>147</v>
      </c>
      <c r="J630" s="2846"/>
      <c r="K630" s="79" t="s">
        <v>148</v>
      </c>
      <c r="L630" s="70"/>
      <c r="M630" s="71"/>
      <c r="N630" s="62"/>
      <c r="O630" s="62"/>
      <c r="P630" s="62"/>
      <c r="Q630" s="62"/>
      <c r="R630" s="62"/>
      <c r="S630" s="62"/>
      <c r="T630" s="62"/>
      <c r="U630" s="62"/>
      <c r="V630" s="62"/>
      <c r="W630" s="2047"/>
      <c r="X630" s="62"/>
      <c r="Y630" s="62"/>
    </row>
    <row r="631" spans="1:25" ht="30" x14ac:dyDescent="0.2">
      <c r="A631" s="95" t="s">
        <v>571</v>
      </c>
      <c r="B631" s="83" t="s">
        <v>5374</v>
      </c>
      <c r="C631" s="2902" t="s">
        <v>215</v>
      </c>
      <c r="D631" s="2902"/>
      <c r="E631" s="2902"/>
      <c r="F631" s="2902"/>
      <c r="G631" s="2902"/>
      <c r="H631" s="2903"/>
      <c r="I631" s="2847"/>
      <c r="J631" s="2848"/>
      <c r="K631" s="1692" t="s">
        <v>150</v>
      </c>
      <c r="L631" s="2902" t="s">
        <v>151</v>
      </c>
      <c r="M631" s="2903"/>
      <c r="N631" s="2909" t="s">
        <v>152</v>
      </c>
      <c r="O631" s="2903"/>
      <c r="P631" s="2909" t="s">
        <v>84</v>
      </c>
      <c r="Q631" s="2902"/>
      <c r="R631" s="2902"/>
      <c r="S631" s="2902"/>
      <c r="T631" s="2902" t="s">
        <v>85</v>
      </c>
      <c r="U631" s="2902"/>
      <c r="V631" s="2902"/>
      <c r="W631" s="2903"/>
      <c r="X631" s="62"/>
      <c r="Y631" s="62"/>
    </row>
    <row r="632" spans="1:25" ht="45.75" thickBot="1" x14ac:dyDescent="0.25">
      <c r="A632" s="1689" t="s">
        <v>512</v>
      </c>
      <c r="B632" s="506" t="s">
        <v>153</v>
      </c>
      <c r="C632" s="451" t="s">
        <v>217</v>
      </c>
      <c r="D632" s="451" t="s">
        <v>218</v>
      </c>
      <c r="E632" s="451" t="s">
        <v>156</v>
      </c>
      <c r="F632" s="451" t="s">
        <v>219</v>
      </c>
      <c r="G632" s="451" t="s">
        <v>220</v>
      </c>
      <c r="H632" s="451" t="s">
        <v>90</v>
      </c>
      <c r="I632" s="437" t="s">
        <v>92</v>
      </c>
      <c r="J632" s="437" t="s">
        <v>93</v>
      </c>
      <c r="K632" s="453" t="s">
        <v>159</v>
      </c>
      <c r="L632" s="453" t="s">
        <v>160</v>
      </c>
      <c r="M632" s="453" t="s">
        <v>161</v>
      </c>
      <c r="N632" s="453" t="s">
        <v>162</v>
      </c>
      <c r="O632" s="437" t="s">
        <v>93</v>
      </c>
      <c r="P632" s="437" t="s">
        <v>4325</v>
      </c>
      <c r="Q632" s="437" t="s">
        <v>104</v>
      </c>
      <c r="R632" s="457" t="s">
        <v>221</v>
      </c>
      <c r="S632" s="1692" t="s">
        <v>166</v>
      </c>
      <c r="T632" s="453" t="s">
        <v>108</v>
      </c>
      <c r="U632" s="453" t="s">
        <v>222</v>
      </c>
      <c r="V632" s="453" t="s">
        <v>223</v>
      </c>
      <c r="W632" s="2048" t="s">
        <v>111</v>
      </c>
      <c r="X632" s="453" t="s">
        <v>112</v>
      </c>
      <c r="Y632" s="453" t="s">
        <v>113</v>
      </c>
    </row>
    <row r="633" spans="1:25" ht="15.75" thickTop="1" x14ac:dyDescent="0.2">
      <c r="A633" s="2825" t="s">
        <v>114</v>
      </c>
      <c r="B633" s="459"/>
      <c r="C633" s="160"/>
      <c r="D633" s="160"/>
      <c r="E633" s="160"/>
      <c r="F633" s="380"/>
      <c r="G633" s="160" t="s">
        <v>170</v>
      </c>
      <c r="H633" s="160"/>
      <c r="I633" s="231" t="s">
        <v>171</v>
      </c>
      <c r="J633" s="231" t="s">
        <v>116</v>
      </c>
      <c r="K633" s="231" t="s">
        <v>117</v>
      </c>
      <c r="L633" s="231" t="s">
        <v>224</v>
      </c>
      <c r="M633" s="231" t="s">
        <v>173</v>
      </c>
      <c r="N633" s="231" t="s">
        <v>171</v>
      </c>
      <c r="O633" s="231" t="s">
        <v>116</v>
      </c>
      <c r="P633" s="160"/>
      <c r="Q633" s="231" t="s">
        <v>225</v>
      </c>
      <c r="R633" s="383" t="s">
        <v>116</v>
      </c>
      <c r="S633" s="230" t="s">
        <v>118</v>
      </c>
      <c r="T633" s="381"/>
      <c r="U633" s="160"/>
      <c r="V633" s="160" t="s">
        <v>226</v>
      </c>
      <c r="W633" s="2049"/>
      <c r="X633" s="160"/>
      <c r="Y633" s="231"/>
    </row>
    <row r="634" spans="1:25" x14ac:dyDescent="0.2">
      <c r="A634" s="2826"/>
      <c r="B634" s="166"/>
      <c r="C634" s="166"/>
      <c r="D634" s="166"/>
      <c r="E634" s="166"/>
      <c r="F634" s="167"/>
      <c r="G634" s="160" t="s">
        <v>175</v>
      </c>
      <c r="H634" s="166"/>
      <c r="I634" s="160"/>
      <c r="J634" s="166"/>
      <c r="K634" s="166"/>
      <c r="L634" s="166"/>
      <c r="M634" s="166"/>
      <c r="N634" s="166"/>
      <c r="O634" s="166"/>
      <c r="P634" s="167"/>
      <c r="Q634" s="166"/>
      <c r="R634" s="389"/>
      <c r="S634" s="166"/>
      <c r="T634" s="390"/>
      <c r="U634" s="166"/>
      <c r="V634" s="166"/>
      <c r="W634" s="2050"/>
      <c r="X634" s="166"/>
      <c r="Y634" s="166"/>
    </row>
    <row r="635" spans="1:25" ht="15.75" thickBot="1" x14ac:dyDescent="0.25">
      <c r="A635" s="500" t="s">
        <v>121</v>
      </c>
      <c r="B635" s="460"/>
      <c r="C635" s="460"/>
      <c r="D635" s="460"/>
      <c r="E635" s="460"/>
      <c r="F635" s="402"/>
      <c r="G635" s="460"/>
      <c r="H635" s="460"/>
      <c r="I635" s="460"/>
      <c r="J635" s="460"/>
      <c r="K635" s="461"/>
      <c r="L635" s="461"/>
      <c r="M635" s="460"/>
      <c r="N635" s="460"/>
      <c r="O635" s="460"/>
      <c r="P635" s="402"/>
      <c r="Q635" s="460"/>
      <c r="R635" s="461"/>
      <c r="S635" s="156"/>
      <c r="T635" s="462"/>
      <c r="U635" s="460"/>
      <c r="V635" s="460"/>
      <c r="W635" s="2051"/>
      <c r="X635" s="460"/>
      <c r="Y635" s="460"/>
    </row>
    <row r="636" spans="1:25" x14ac:dyDescent="0.2">
      <c r="A636" s="156"/>
      <c r="B636" s="156"/>
      <c r="C636" s="156"/>
      <c r="D636" s="156"/>
      <c r="E636" s="156"/>
      <c r="F636" s="158"/>
      <c r="G636" s="156"/>
      <c r="H636" s="156"/>
      <c r="I636" s="156"/>
      <c r="J636" s="169"/>
      <c r="K636" s="169"/>
      <c r="L636" s="156"/>
      <c r="M636" s="156"/>
      <c r="N636" s="156"/>
      <c r="O636" s="156"/>
      <c r="P636" s="158"/>
      <c r="Q636" s="156"/>
      <c r="R636" s="169"/>
      <c r="S636" s="156"/>
      <c r="T636" s="172"/>
      <c r="U636" s="156"/>
      <c r="V636" s="156"/>
      <c r="W636" s="158"/>
      <c r="X636" s="156"/>
      <c r="Y636" s="156"/>
    </row>
    <row r="637" spans="1:25" x14ac:dyDescent="0.2">
      <c r="A637" s="156"/>
      <c r="B637" s="156"/>
      <c r="C637" s="156"/>
      <c r="D637" s="156"/>
      <c r="E637" s="156"/>
      <c r="F637" s="158"/>
      <c r="G637" s="156"/>
      <c r="H637" s="156"/>
      <c r="I637" s="156"/>
      <c r="J637" s="169"/>
      <c r="K637" s="169"/>
      <c r="L637" s="156"/>
      <c r="M637" s="156"/>
      <c r="N637" s="156"/>
      <c r="O637" s="156"/>
      <c r="P637" s="158"/>
      <c r="Q637" s="156"/>
      <c r="R637" s="169"/>
      <c r="S637" s="156"/>
      <c r="T637" s="172"/>
      <c r="U637" s="156"/>
      <c r="V637" s="156"/>
      <c r="W637" s="158"/>
      <c r="X637" s="156"/>
      <c r="Y637" s="156"/>
    </row>
    <row r="638" spans="1:25" x14ac:dyDescent="0.2">
      <c r="A638" s="2836" t="s">
        <v>5699</v>
      </c>
      <c r="B638" s="166" t="s">
        <v>5700</v>
      </c>
      <c r="C638" s="166" t="s">
        <v>5701</v>
      </c>
      <c r="D638" s="166" t="s">
        <v>2188</v>
      </c>
      <c r="E638" s="166" t="s">
        <v>2359</v>
      </c>
      <c r="F638" s="167">
        <v>9000000</v>
      </c>
      <c r="G638" s="160"/>
      <c r="H638" s="166"/>
      <c r="I638" s="160" t="s">
        <v>5875</v>
      </c>
      <c r="J638" s="160" t="s">
        <v>5876</v>
      </c>
      <c r="K638" s="160" t="s">
        <v>5877</v>
      </c>
      <c r="L638" s="160" t="s">
        <v>5878</v>
      </c>
      <c r="M638" s="160" t="s">
        <v>5879</v>
      </c>
      <c r="N638" s="160" t="s">
        <v>5880</v>
      </c>
      <c r="O638" s="160" t="s">
        <v>5881</v>
      </c>
      <c r="P638" s="167">
        <v>9000000</v>
      </c>
      <c r="Q638" s="160"/>
      <c r="R638" s="160" t="s">
        <v>5882</v>
      </c>
      <c r="S638" s="383" t="s">
        <v>5883</v>
      </c>
      <c r="T638" s="383" t="s">
        <v>5884</v>
      </c>
      <c r="U638" s="160" t="s">
        <v>5885</v>
      </c>
      <c r="V638" s="160" t="s">
        <v>5886</v>
      </c>
      <c r="W638" s="167">
        <v>9000000</v>
      </c>
      <c r="X638" s="160"/>
      <c r="Y638" s="160"/>
    </row>
    <row r="639" spans="1:25" x14ac:dyDescent="0.2">
      <c r="A639" s="2904"/>
      <c r="B639" s="166"/>
      <c r="C639" s="166"/>
      <c r="D639" s="166"/>
      <c r="E639" s="166"/>
      <c r="F639" s="167"/>
      <c r="G639" s="160"/>
      <c r="H639" s="166"/>
      <c r="I639" s="166"/>
      <c r="J639" s="166"/>
      <c r="K639" s="166"/>
      <c r="L639" s="166"/>
      <c r="M639" s="166"/>
      <c r="N639" s="166"/>
      <c r="O639" s="166"/>
      <c r="P639" s="167"/>
      <c r="Q639" s="166"/>
      <c r="R639" s="406"/>
      <c r="S639" s="166"/>
      <c r="T639" s="390"/>
      <c r="U639" s="390"/>
      <c r="V639" s="390"/>
      <c r="W639" s="167"/>
      <c r="X639" s="390"/>
      <c r="Y639" s="390"/>
    </row>
    <row r="640" spans="1:25" x14ac:dyDescent="0.2">
      <c r="A640" s="156"/>
      <c r="B640" s="156"/>
      <c r="C640" s="156"/>
      <c r="D640" s="156"/>
      <c r="E640" s="156"/>
      <c r="F640" s="158"/>
      <c r="G640" s="156"/>
      <c r="H640" s="156"/>
      <c r="I640" s="156"/>
      <c r="J640" s="169"/>
      <c r="K640" s="169"/>
      <c r="L640" s="156"/>
      <c r="M640" s="156"/>
      <c r="N640" s="156"/>
      <c r="O640" s="156"/>
      <c r="P640" s="158"/>
      <c r="Q640" s="156"/>
      <c r="R640" s="169"/>
      <c r="S640" s="156"/>
      <c r="T640" s="172"/>
      <c r="U640" s="156"/>
      <c r="V640" s="156"/>
      <c r="W640" s="158"/>
      <c r="X640" s="156"/>
      <c r="Y640" s="156"/>
    </row>
    <row r="641" spans="1:25" x14ac:dyDescent="0.2">
      <c r="A641" s="2843" t="s">
        <v>5702</v>
      </c>
      <c r="B641" s="166" t="s">
        <v>5703</v>
      </c>
      <c r="C641" s="166" t="s">
        <v>5704</v>
      </c>
      <c r="D641" s="166" t="s">
        <v>2188</v>
      </c>
      <c r="E641" s="166" t="s">
        <v>2359</v>
      </c>
      <c r="F641" s="167">
        <v>52500000</v>
      </c>
      <c r="G641" s="160"/>
      <c r="H641" s="166"/>
      <c r="I641" s="160" t="s">
        <v>5875</v>
      </c>
      <c r="J641" s="160" t="s">
        <v>5876</v>
      </c>
      <c r="K641" s="160" t="s">
        <v>5887</v>
      </c>
      <c r="L641" s="160" t="s">
        <v>5878</v>
      </c>
      <c r="M641" s="160" t="s">
        <v>5888</v>
      </c>
      <c r="N641" s="160" t="s">
        <v>5889</v>
      </c>
      <c r="O641" s="160" t="s">
        <v>5890</v>
      </c>
      <c r="P641" s="167">
        <v>52500000</v>
      </c>
      <c r="Q641" s="160" t="s">
        <v>179</v>
      </c>
      <c r="R641" s="160" t="s">
        <v>5891</v>
      </c>
      <c r="S641" s="383" t="s">
        <v>5883</v>
      </c>
      <c r="T641" s="383" t="s">
        <v>5884</v>
      </c>
      <c r="U641" s="160" t="s">
        <v>5892</v>
      </c>
      <c r="V641" s="160" t="s">
        <v>5886</v>
      </c>
      <c r="W641" s="167">
        <v>52500000</v>
      </c>
      <c r="X641" s="160"/>
      <c r="Y641" s="160"/>
    </row>
    <row r="642" spans="1:25" x14ac:dyDescent="0.2">
      <c r="A642" s="2844"/>
      <c r="B642" s="166"/>
      <c r="C642" s="166"/>
      <c r="D642" s="166"/>
      <c r="E642" s="166"/>
      <c r="F642" s="167"/>
      <c r="G642" s="160"/>
      <c r="H642" s="166"/>
      <c r="I642" s="166"/>
      <c r="J642" s="166"/>
      <c r="K642" s="166"/>
      <c r="L642" s="166"/>
      <c r="M642" s="166"/>
      <c r="N642" s="166"/>
      <c r="O642" s="166"/>
      <c r="P642" s="167"/>
      <c r="Q642" s="166"/>
      <c r="R642" s="406"/>
      <c r="S642" s="166"/>
      <c r="T642" s="390"/>
      <c r="U642" s="390"/>
      <c r="V642" s="390"/>
      <c r="W642" s="2052"/>
      <c r="X642" s="390"/>
      <c r="Y642" s="390"/>
    </row>
    <row r="643" spans="1:25" ht="15.75" thickBot="1" x14ac:dyDescent="0.25">
      <c r="A643" s="156"/>
      <c r="B643" s="156"/>
      <c r="C643" s="156"/>
      <c r="D643" s="156"/>
      <c r="E643" s="156"/>
      <c r="F643" s="158"/>
      <c r="G643" s="156"/>
      <c r="H643" s="156"/>
      <c r="I643" s="156"/>
      <c r="J643" s="169"/>
      <c r="K643" s="169"/>
      <c r="L643" s="156"/>
      <c r="M643" s="156"/>
      <c r="N643" s="156"/>
      <c r="O643" s="156"/>
      <c r="P643" s="158"/>
      <c r="Q643" s="156"/>
      <c r="R643" s="169"/>
      <c r="S643" s="156"/>
      <c r="T643" s="172"/>
      <c r="U643" s="156"/>
      <c r="V643" s="156"/>
      <c r="W643" s="2053"/>
      <c r="X643" s="156"/>
      <c r="Y643" s="156"/>
    </row>
    <row r="644" spans="1:25" ht="15.75" thickTop="1" x14ac:dyDescent="0.2">
      <c r="A644" s="174" t="s">
        <v>144</v>
      </c>
      <c r="B644" s="176"/>
      <c r="C644" s="176"/>
      <c r="D644" s="176"/>
      <c r="E644" s="176"/>
      <c r="F644" s="167">
        <f>F638+F641</f>
        <v>61500000</v>
      </c>
      <c r="G644" s="175"/>
      <c r="H644" s="176"/>
      <c r="I644" s="176"/>
      <c r="J644" s="176"/>
      <c r="K644" s="176"/>
      <c r="L644" s="176"/>
      <c r="M644" s="176"/>
      <c r="N644" s="176"/>
      <c r="O644" s="176"/>
      <c r="P644" s="167">
        <f>P638+P641</f>
        <v>61500000</v>
      </c>
      <c r="Q644" s="176"/>
      <c r="R644" s="392"/>
      <c r="S644" s="393"/>
      <c r="T644" s="394"/>
      <c r="U644" s="176"/>
      <c r="V644" s="176"/>
      <c r="W644" s="167">
        <f>W638+W641</f>
        <v>61500000</v>
      </c>
      <c r="X644" s="176"/>
      <c r="Y644" s="173"/>
    </row>
    <row r="645" spans="1:25" x14ac:dyDescent="0.2">
      <c r="A645" s="177"/>
      <c r="B645" s="177"/>
      <c r="C645" s="177"/>
      <c r="D645" s="177"/>
      <c r="E645" s="177"/>
      <c r="F645" s="167">
        <f>F639+F642</f>
        <v>0</v>
      </c>
      <c r="G645" s="168"/>
      <c r="H645" s="177"/>
      <c r="I645" s="177"/>
      <c r="J645" s="177"/>
      <c r="K645" s="177"/>
      <c r="L645" s="177"/>
      <c r="M645" s="177"/>
      <c r="N645" s="177"/>
      <c r="O645" s="177"/>
      <c r="P645" s="167">
        <f>P639+P642</f>
        <v>0</v>
      </c>
      <c r="Q645" s="177"/>
      <c r="R645" s="76"/>
      <c r="S645" s="76"/>
      <c r="T645" s="71"/>
      <c r="U645" s="177"/>
      <c r="V645" s="177"/>
      <c r="W645" s="167">
        <f>W639+W642</f>
        <v>0</v>
      </c>
      <c r="X645" s="177"/>
      <c r="Y645" s="167"/>
    </row>
    <row r="650" spans="1:25" x14ac:dyDescent="0.2">
      <c r="A650" s="1679" t="s">
        <v>5372</v>
      </c>
      <c r="B650" s="149" t="s">
        <v>5705</v>
      </c>
      <c r="C650" s="62"/>
      <c r="D650" s="62"/>
      <c r="E650" s="62"/>
      <c r="F650" s="1743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2047"/>
      <c r="X650" s="62"/>
      <c r="Y650" s="62"/>
    </row>
    <row r="651" spans="1:25" x14ac:dyDescent="0.2">
      <c r="A651" s="1675" t="s">
        <v>508</v>
      </c>
      <c r="B651" s="63"/>
      <c r="C651" s="62"/>
      <c r="D651" s="62"/>
      <c r="E651" s="62"/>
      <c r="F651" s="1743"/>
      <c r="G651" s="62"/>
      <c r="H651" s="62"/>
      <c r="I651" s="2845" t="s">
        <v>147</v>
      </c>
      <c r="J651" s="2846"/>
      <c r="K651" s="79" t="s">
        <v>148</v>
      </c>
      <c r="L651" s="70"/>
      <c r="M651" s="71"/>
      <c r="N651" s="62"/>
      <c r="O651" s="62"/>
      <c r="P651" s="62"/>
      <c r="Q651" s="62"/>
      <c r="R651" s="62"/>
      <c r="S651" s="62"/>
      <c r="T651" s="62"/>
      <c r="U651" s="62"/>
      <c r="V651" s="62"/>
      <c r="W651" s="2047"/>
      <c r="X651" s="62"/>
      <c r="Y651" s="62"/>
    </row>
    <row r="652" spans="1:25" ht="30" x14ac:dyDescent="0.2">
      <c r="A652" s="95" t="s">
        <v>571</v>
      </c>
      <c r="B652" s="151" t="s">
        <v>5706</v>
      </c>
      <c r="C652" s="2909" t="s">
        <v>215</v>
      </c>
      <c r="D652" s="2902"/>
      <c r="E652" s="2902"/>
      <c r="F652" s="2902"/>
      <c r="G652" s="2902"/>
      <c r="H652" s="2903"/>
      <c r="I652" s="2847"/>
      <c r="J652" s="2848"/>
      <c r="K652" s="1692" t="s">
        <v>150</v>
      </c>
      <c r="L652" s="2909" t="s">
        <v>151</v>
      </c>
      <c r="M652" s="2903"/>
      <c r="N652" s="2909" t="s">
        <v>152</v>
      </c>
      <c r="O652" s="2903"/>
      <c r="P652" s="2909" t="s">
        <v>84</v>
      </c>
      <c r="Q652" s="2902"/>
      <c r="R652" s="2902"/>
      <c r="S652" s="2902"/>
      <c r="T652" s="2902" t="s">
        <v>85</v>
      </c>
      <c r="U652" s="2902"/>
      <c r="V652" s="2902"/>
      <c r="W652" s="2903"/>
      <c r="X652" s="62"/>
      <c r="Y652" s="62"/>
    </row>
    <row r="653" spans="1:25" ht="45.75" thickBot="1" x14ac:dyDescent="0.25">
      <c r="A653" s="1689" t="s">
        <v>512</v>
      </c>
      <c r="B653" s="506" t="s">
        <v>153</v>
      </c>
      <c r="C653" s="451" t="s">
        <v>217</v>
      </c>
      <c r="D653" s="451" t="s">
        <v>218</v>
      </c>
      <c r="E653" s="451" t="s">
        <v>156</v>
      </c>
      <c r="F653" s="451" t="s">
        <v>219</v>
      </c>
      <c r="G653" s="451" t="s">
        <v>220</v>
      </c>
      <c r="H653" s="451" t="s">
        <v>90</v>
      </c>
      <c r="I653" s="437" t="s">
        <v>92</v>
      </c>
      <c r="J653" s="437" t="s">
        <v>93</v>
      </c>
      <c r="K653" s="453" t="s">
        <v>159</v>
      </c>
      <c r="L653" s="453" t="s">
        <v>160</v>
      </c>
      <c r="M653" s="453" t="s">
        <v>161</v>
      </c>
      <c r="N653" s="453" t="s">
        <v>162</v>
      </c>
      <c r="O653" s="437" t="s">
        <v>93</v>
      </c>
      <c r="P653" s="437" t="s">
        <v>4325</v>
      </c>
      <c r="Q653" s="437" t="s">
        <v>104</v>
      </c>
      <c r="R653" s="457" t="s">
        <v>221</v>
      </c>
      <c r="S653" s="1692" t="s">
        <v>166</v>
      </c>
      <c r="T653" s="453" t="s">
        <v>108</v>
      </c>
      <c r="U653" s="453" t="s">
        <v>222</v>
      </c>
      <c r="V653" s="453" t="s">
        <v>223</v>
      </c>
      <c r="W653" s="2048" t="s">
        <v>111</v>
      </c>
      <c r="X653" s="453" t="s">
        <v>112</v>
      </c>
      <c r="Y653" s="453" t="s">
        <v>113</v>
      </c>
    </row>
    <row r="654" spans="1:25" ht="15.75" thickTop="1" x14ac:dyDescent="0.2">
      <c r="A654" s="2825" t="s">
        <v>114</v>
      </c>
      <c r="B654" s="459"/>
      <c r="C654" s="160"/>
      <c r="D654" s="160"/>
      <c r="E654" s="160"/>
      <c r="F654" s="380"/>
      <c r="G654" s="160" t="s">
        <v>170</v>
      </c>
      <c r="H654" s="160"/>
      <c r="I654" s="231" t="s">
        <v>171</v>
      </c>
      <c r="J654" s="231" t="s">
        <v>116</v>
      </c>
      <c r="K654" s="231" t="s">
        <v>117</v>
      </c>
      <c r="L654" s="231" t="s">
        <v>224</v>
      </c>
      <c r="M654" s="231" t="s">
        <v>173</v>
      </c>
      <c r="N654" s="231" t="s">
        <v>171</v>
      </c>
      <c r="O654" s="231" t="s">
        <v>116</v>
      </c>
      <c r="P654" s="160"/>
      <c r="Q654" s="231" t="s">
        <v>225</v>
      </c>
      <c r="R654" s="383" t="s">
        <v>116</v>
      </c>
      <c r="S654" s="230" t="s">
        <v>118</v>
      </c>
      <c r="T654" s="381"/>
      <c r="U654" s="160"/>
      <c r="V654" s="160" t="s">
        <v>226</v>
      </c>
      <c r="W654" s="2049"/>
      <c r="X654" s="160"/>
      <c r="Y654" s="231"/>
    </row>
    <row r="655" spans="1:25" x14ac:dyDescent="0.2">
      <c r="A655" s="2965"/>
      <c r="B655" s="166"/>
      <c r="C655" s="166"/>
      <c r="D655" s="166"/>
      <c r="E655" s="166"/>
      <c r="F655" s="167"/>
      <c r="G655" s="160" t="s">
        <v>175</v>
      </c>
      <c r="H655" s="166"/>
      <c r="I655" s="160"/>
      <c r="J655" s="166"/>
      <c r="K655" s="166"/>
      <c r="L655" s="166"/>
      <c r="M655" s="166"/>
      <c r="N655" s="166"/>
      <c r="O655" s="166"/>
      <c r="P655" s="167"/>
      <c r="Q655" s="166"/>
      <c r="R655" s="389"/>
      <c r="S655" s="166"/>
      <c r="T655" s="390"/>
      <c r="U655" s="166"/>
      <c r="V655" s="166"/>
      <c r="W655" s="2050"/>
      <c r="X655" s="166"/>
      <c r="Y655" s="166"/>
    </row>
    <row r="656" spans="1:25" ht="15.75" thickBot="1" x14ac:dyDescent="0.25">
      <c r="A656" s="500" t="s">
        <v>121</v>
      </c>
      <c r="B656" s="460"/>
      <c r="C656" s="460"/>
      <c r="D656" s="460"/>
      <c r="E656" s="460"/>
      <c r="F656" s="402"/>
      <c r="G656" s="460"/>
      <c r="H656" s="460"/>
      <c r="I656" s="460"/>
      <c r="J656" s="460"/>
      <c r="K656" s="461"/>
      <c r="L656" s="461"/>
      <c r="M656" s="460"/>
      <c r="N656" s="460"/>
      <c r="O656" s="460"/>
      <c r="P656" s="402"/>
      <c r="Q656" s="460"/>
      <c r="R656" s="461"/>
      <c r="S656" s="156"/>
      <c r="T656" s="462"/>
      <c r="U656" s="460"/>
      <c r="V656" s="460"/>
      <c r="W656" s="2051"/>
      <c r="X656" s="460"/>
      <c r="Y656" s="460"/>
    </row>
    <row r="657" spans="1:25" x14ac:dyDescent="0.2">
      <c r="A657" s="2966" t="s">
        <v>5707</v>
      </c>
      <c r="B657" s="160"/>
      <c r="C657" s="160" t="s">
        <v>3411</v>
      </c>
      <c r="D657" s="160" t="s">
        <v>6</v>
      </c>
      <c r="E657" s="166" t="s">
        <v>5708</v>
      </c>
      <c r="F657" s="167">
        <v>35953000</v>
      </c>
      <c r="G657" s="160"/>
      <c r="H657" s="160" t="s">
        <v>124</v>
      </c>
      <c r="I657" s="160" t="s">
        <v>5709</v>
      </c>
      <c r="J657" s="160" t="s">
        <v>5710</v>
      </c>
      <c r="K657" s="160" t="s">
        <v>179</v>
      </c>
      <c r="L657" s="160" t="s">
        <v>179</v>
      </c>
      <c r="M657" s="160" t="s">
        <v>179</v>
      </c>
      <c r="N657" s="160" t="s">
        <v>179</v>
      </c>
      <c r="O657" s="160" t="s">
        <v>179</v>
      </c>
      <c r="P657" s="167">
        <v>35953000</v>
      </c>
      <c r="Q657" s="160" t="s">
        <v>179</v>
      </c>
      <c r="R657" s="160" t="s">
        <v>5711</v>
      </c>
      <c r="S657" s="166" t="s">
        <v>5712</v>
      </c>
      <c r="T657" s="381"/>
      <c r="U657" s="160" t="s">
        <v>5713</v>
      </c>
      <c r="V657" s="160" t="s">
        <v>937</v>
      </c>
      <c r="W657" s="167">
        <v>35953000</v>
      </c>
      <c r="X657" s="160"/>
      <c r="Y657" s="160"/>
    </row>
    <row r="658" spans="1:25" x14ac:dyDescent="0.2">
      <c r="A658" s="2904"/>
      <c r="B658" s="166"/>
      <c r="C658" s="166"/>
      <c r="D658" s="166"/>
      <c r="E658" s="166"/>
      <c r="F658" s="167"/>
      <c r="G658" s="160"/>
      <c r="H658" s="166"/>
      <c r="I658" s="160"/>
      <c r="J658" s="160"/>
      <c r="K658" s="160"/>
      <c r="L658" s="160"/>
      <c r="M658" s="160"/>
      <c r="N658" s="160"/>
      <c r="O658" s="160"/>
      <c r="P658" s="380"/>
      <c r="Q658" s="160"/>
      <c r="R658" s="383"/>
      <c r="S658" s="166"/>
      <c r="T658" s="381"/>
      <c r="U658" s="160"/>
      <c r="V658" s="160"/>
      <c r="W658" s="2054"/>
      <c r="X658" s="160"/>
      <c r="Y658" s="160"/>
    </row>
    <row r="659" spans="1:25" x14ac:dyDescent="0.2">
      <c r="A659" s="156"/>
      <c r="B659" s="156"/>
      <c r="C659" s="156"/>
      <c r="D659" s="156"/>
      <c r="E659" s="156"/>
      <c r="F659" s="158"/>
      <c r="G659" s="156"/>
      <c r="H659" s="156"/>
      <c r="I659" s="156"/>
      <c r="J659" s="156"/>
      <c r="K659" s="169"/>
      <c r="L659" s="169"/>
      <c r="M659" s="156"/>
      <c r="N659" s="156"/>
      <c r="O659" s="156"/>
      <c r="P659" s="158"/>
      <c r="Q659" s="156"/>
      <c r="R659" s="169"/>
      <c r="S659" s="156"/>
      <c r="T659" s="172"/>
      <c r="U659" s="156"/>
      <c r="V659" s="156"/>
      <c r="W659" s="2053"/>
      <c r="X659" s="156"/>
      <c r="Y659" s="156"/>
    </row>
    <row r="660" spans="1:25" x14ac:dyDescent="0.2">
      <c r="A660" s="1687"/>
      <c r="B660" s="166"/>
      <c r="C660" s="166"/>
      <c r="D660" s="166"/>
      <c r="E660" s="166"/>
      <c r="F660" s="167"/>
      <c r="G660" s="160"/>
      <c r="H660" s="166"/>
      <c r="I660" s="160"/>
      <c r="J660" s="166"/>
      <c r="K660" s="166"/>
      <c r="L660" s="166"/>
      <c r="M660" s="166"/>
      <c r="N660" s="166"/>
      <c r="O660" s="166"/>
      <c r="P660" s="167"/>
      <c r="Q660" s="166"/>
      <c r="R660" s="389"/>
      <c r="S660" s="166"/>
      <c r="T660" s="390"/>
      <c r="U660" s="166"/>
      <c r="V660" s="166"/>
      <c r="W660" s="2050"/>
      <c r="X660" s="166"/>
      <c r="Y660" s="166"/>
    </row>
    <row r="661" spans="1:25" x14ac:dyDescent="0.2">
      <c r="A661" s="156"/>
      <c r="B661" s="156"/>
      <c r="C661" s="156"/>
      <c r="D661" s="156"/>
      <c r="E661" s="156"/>
      <c r="F661" s="158"/>
      <c r="G661" s="156"/>
      <c r="H661" s="156"/>
      <c r="I661" s="156"/>
      <c r="J661" s="169"/>
      <c r="K661" s="169"/>
      <c r="L661" s="156"/>
      <c r="M661" s="156"/>
      <c r="N661" s="156"/>
      <c r="O661" s="156"/>
      <c r="P661" s="158"/>
      <c r="Q661" s="156"/>
      <c r="R661" s="169"/>
      <c r="S661" s="156"/>
      <c r="T661" s="172"/>
      <c r="U661" s="156"/>
      <c r="V661" s="156"/>
      <c r="W661" s="2053"/>
      <c r="X661" s="156"/>
      <c r="Y661" s="156"/>
    </row>
    <row r="662" spans="1:25" x14ac:dyDescent="0.2">
      <c r="A662" s="2836" t="s">
        <v>5714</v>
      </c>
      <c r="B662" s="166"/>
      <c r="C662" s="166" t="s">
        <v>3413</v>
      </c>
      <c r="D662" s="160" t="s">
        <v>6</v>
      </c>
      <c r="E662" s="166" t="s">
        <v>5708</v>
      </c>
      <c r="F662" s="167">
        <v>35753000</v>
      </c>
      <c r="G662" s="160"/>
      <c r="H662" s="166" t="s">
        <v>124</v>
      </c>
      <c r="I662" s="160" t="s">
        <v>5709</v>
      </c>
      <c r="J662" s="160" t="s">
        <v>5710</v>
      </c>
      <c r="K662" s="160" t="s">
        <v>179</v>
      </c>
      <c r="L662" s="160" t="s">
        <v>179</v>
      </c>
      <c r="M662" s="160" t="s">
        <v>179</v>
      </c>
      <c r="N662" s="160" t="s">
        <v>179</v>
      </c>
      <c r="O662" s="160" t="s">
        <v>179</v>
      </c>
      <c r="P662" s="167">
        <v>35753000</v>
      </c>
      <c r="Q662" s="160" t="s">
        <v>179</v>
      </c>
      <c r="R662" s="160" t="s">
        <v>5711</v>
      </c>
      <c r="S662" s="166" t="s">
        <v>5712</v>
      </c>
      <c r="T662" s="381"/>
      <c r="U662" s="160" t="s">
        <v>5713</v>
      </c>
      <c r="V662" s="160" t="s">
        <v>937</v>
      </c>
      <c r="W662" s="167">
        <v>35753000</v>
      </c>
      <c r="X662" s="390"/>
      <c r="Y662" s="390"/>
    </row>
    <row r="663" spans="1:25" x14ac:dyDescent="0.2">
      <c r="A663" s="2904"/>
      <c r="B663" s="156"/>
      <c r="C663" s="156"/>
      <c r="D663" s="156"/>
      <c r="E663" s="156"/>
      <c r="F663" s="158"/>
      <c r="G663" s="156"/>
      <c r="H663" s="156"/>
      <c r="I663" s="156"/>
      <c r="J663" s="169"/>
      <c r="K663" s="169"/>
      <c r="L663" s="156"/>
      <c r="M663" s="156"/>
      <c r="N663" s="156"/>
      <c r="O663" s="156"/>
      <c r="P663" s="158"/>
      <c r="Q663" s="156"/>
      <c r="R663" s="169"/>
      <c r="S663" s="156"/>
      <c r="T663" s="172"/>
      <c r="U663" s="156"/>
      <c r="V663" s="156"/>
      <c r="W663" s="2053"/>
      <c r="X663" s="156"/>
      <c r="Y663" s="156"/>
    </row>
    <row r="664" spans="1:25" x14ac:dyDescent="0.2">
      <c r="A664" s="2055"/>
      <c r="B664" s="166"/>
      <c r="C664" s="166"/>
      <c r="D664" s="166"/>
      <c r="E664" s="166"/>
      <c r="F664" s="167"/>
      <c r="G664" s="160"/>
      <c r="H664" s="166"/>
      <c r="I664" s="160"/>
      <c r="J664" s="166"/>
      <c r="K664" s="166"/>
      <c r="L664" s="166"/>
      <c r="M664" s="166"/>
      <c r="N664" s="166"/>
      <c r="O664" s="166"/>
      <c r="P664" s="167"/>
      <c r="Q664" s="160"/>
      <c r="R664" s="160"/>
      <c r="S664" s="166"/>
      <c r="T664" s="390"/>
      <c r="U664" s="390"/>
      <c r="V664" s="390"/>
      <c r="W664" s="2052"/>
      <c r="X664" s="390"/>
      <c r="Y664" s="390"/>
    </row>
    <row r="665" spans="1:25" x14ac:dyDescent="0.2">
      <c r="A665" s="156"/>
      <c r="B665" s="156"/>
      <c r="C665" s="156"/>
      <c r="D665" s="156"/>
      <c r="E665" s="156"/>
      <c r="F665" s="158"/>
      <c r="G665" s="156"/>
      <c r="H665" s="156"/>
      <c r="I665" s="156"/>
      <c r="J665" s="169"/>
      <c r="K665" s="169"/>
      <c r="L665" s="156"/>
      <c r="M665" s="156"/>
      <c r="N665" s="156"/>
      <c r="O665" s="156"/>
      <c r="P665" s="158"/>
      <c r="Q665" s="156"/>
      <c r="R665" s="169"/>
      <c r="S665" s="156"/>
      <c r="T665" s="172"/>
      <c r="U665" s="156"/>
      <c r="V665" s="156"/>
      <c r="W665" s="2053"/>
      <c r="X665" s="156"/>
      <c r="Y665" s="156"/>
    </row>
    <row r="666" spans="1:25" x14ac:dyDescent="0.2">
      <c r="A666" s="2055"/>
      <c r="B666" s="166"/>
      <c r="C666" s="166"/>
      <c r="D666" s="166"/>
      <c r="E666" s="166"/>
      <c r="F666" s="167"/>
      <c r="G666" s="160"/>
      <c r="H666" s="166"/>
      <c r="I666" s="160"/>
      <c r="J666" s="166"/>
      <c r="K666" s="166"/>
      <c r="L666" s="166"/>
      <c r="M666" s="166"/>
      <c r="N666" s="166"/>
      <c r="O666" s="166"/>
      <c r="P666" s="167"/>
      <c r="Q666" s="160"/>
      <c r="R666" s="160"/>
      <c r="S666" s="166"/>
      <c r="T666" s="390"/>
      <c r="U666" s="390"/>
      <c r="V666" s="390"/>
      <c r="W666" s="2052"/>
      <c r="X666" s="390"/>
      <c r="Y666" s="390"/>
    </row>
    <row r="667" spans="1:25" x14ac:dyDescent="0.2">
      <c r="A667" s="156"/>
      <c r="B667" s="156"/>
      <c r="C667" s="156"/>
      <c r="D667" s="156"/>
      <c r="E667" s="156"/>
      <c r="F667" s="158"/>
      <c r="G667" s="156"/>
      <c r="H667" s="156"/>
      <c r="I667" s="156"/>
      <c r="J667" s="169"/>
      <c r="K667" s="169"/>
      <c r="L667" s="156"/>
      <c r="M667" s="156"/>
      <c r="N667" s="156"/>
      <c r="O667" s="156"/>
      <c r="P667" s="158"/>
      <c r="Q667" s="156"/>
      <c r="R667" s="169"/>
      <c r="S667" s="156"/>
      <c r="T667" s="172"/>
      <c r="U667" s="156"/>
      <c r="V667" s="156"/>
      <c r="W667" s="2053"/>
      <c r="X667" s="156"/>
      <c r="Y667" s="156"/>
    </row>
    <row r="668" spans="1:25" x14ac:dyDescent="0.2">
      <c r="A668" s="2836" t="s">
        <v>5715</v>
      </c>
      <c r="B668" s="166"/>
      <c r="C668" s="166" t="s">
        <v>3415</v>
      </c>
      <c r="D668" s="166" t="s">
        <v>6</v>
      </c>
      <c r="E668" s="166" t="s">
        <v>5708</v>
      </c>
      <c r="F668" s="167">
        <v>35653000</v>
      </c>
      <c r="G668" s="160"/>
      <c r="H668" s="166" t="s">
        <v>124</v>
      </c>
      <c r="I668" s="160" t="s">
        <v>5709</v>
      </c>
      <c r="J668" s="160" t="s">
        <v>5710</v>
      </c>
      <c r="K668" s="160" t="s">
        <v>179</v>
      </c>
      <c r="L668" s="160" t="s">
        <v>179</v>
      </c>
      <c r="M668" s="160" t="s">
        <v>179</v>
      </c>
      <c r="N668" s="160" t="s">
        <v>179</v>
      </c>
      <c r="O668" s="160" t="s">
        <v>179</v>
      </c>
      <c r="P668" s="167">
        <v>35653000</v>
      </c>
      <c r="Q668" s="160" t="s">
        <v>179</v>
      </c>
      <c r="R668" s="160" t="s">
        <v>5711</v>
      </c>
      <c r="S668" s="166" t="s">
        <v>5712</v>
      </c>
      <c r="T668" s="381"/>
      <c r="U668" s="160" t="s">
        <v>5713</v>
      </c>
      <c r="V668" s="160" t="s">
        <v>937</v>
      </c>
      <c r="W668" s="167">
        <v>35653000</v>
      </c>
      <c r="X668" s="160"/>
      <c r="Y668" s="160"/>
    </row>
    <row r="669" spans="1:25" x14ac:dyDescent="0.2">
      <c r="A669" s="2904"/>
      <c r="B669" s="166"/>
      <c r="C669" s="166"/>
      <c r="D669" s="166"/>
      <c r="E669" s="166"/>
      <c r="F669" s="167"/>
      <c r="G669" s="160"/>
      <c r="H669" s="166"/>
      <c r="I669" s="166"/>
      <c r="J669" s="166"/>
      <c r="K669" s="166"/>
      <c r="L669" s="166"/>
      <c r="M669" s="166"/>
      <c r="N669" s="166"/>
      <c r="O669" s="166"/>
      <c r="P669" s="167"/>
      <c r="Q669" s="166"/>
      <c r="R669" s="406"/>
      <c r="S669" s="166"/>
      <c r="T669" s="390"/>
      <c r="U669" s="390"/>
      <c r="V669" s="390"/>
      <c r="W669" s="2052"/>
      <c r="X669" s="390"/>
      <c r="Y669" s="390"/>
    </row>
    <row r="670" spans="1:25" x14ac:dyDescent="0.2">
      <c r="A670" s="156"/>
      <c r="B670" s="166"/>
      <c r="C670" s="166"/>
      <c r="D670" s="166"/>
      <c r="E670" s="166"/>
      <c r="F670" s="167"/>
      <c r="G670" s="160"/>
      <c r="H670" s="166"/>
      <c r="I670" s="166"/>
      <c r="J670" s="166"/>
      <c r="K670" s="166"/>
      <c r="L670" s="166"/>
      <c r="M670" s="166"/>
      <c r="N670" s="166"/>
      <c r="O670" s="166"/>
      <c r="P670" s="167"/>
      <c r="Q670" s="166"/>
      <c r="R670" s="406"/>
      <c r="S670" s="166"/>
      <c r="T670" s="390"/>
      <c r="U670" s="390"/>
      <c r="V670" s="390"/>
      <c r="W670" s="2052"/>
      <c r="X670" s="390"/>
      <c r="Y670" s="390"/>
    </row>
    <row r="671" spans="1:25" x14ac:dyDescent="0.2">
      <c r="A671" s="2836" t="s">
        <v>5716</v>
      </c>
      <c r="B671" s="166"/>
      <c r="C671" s="166" t="s">
        <v>3417</v>
      </c>
      <c r="D671" s="166" t="s">
        <v>6</v>
      </c>
      <c r="E671" s="166" t="s">
        <v>5708</v>
      </c>
      <c r="F671" s="167">
        <v>88932000</v>
      </c>
      <c r="G671" s="160"/>
      <c r="H671" s="166" t="s">
        <v>124</v>
      </c>
      <c r="I671" s="160" t="s">
        <v>5709</v>
      </c>
      <c r="J671" s="160" t="s">
        <v>5710</v>
      </c>
      <c r="K671" s="160" t="s">
        <v>179</v>
      </c>
      <c r="L671" s="160" t="s">
        <v>179</v>
      </c>
      <c r="M671" s="160" t="s">
        <v>179</v>
      </c>
      <c r="N671" s="160" t="s">
        <v>179</v>
      </c>
      <c r="O671" s="160" t="s">
        <v>179</v>
      </c>
      <c r="P671" s="167">
        <v>88932000</v>
      </c>
      <c r="Q671" s="160" t="s">
        <v>179</v>
      </c>
      <c r="R671" s="160" t="s">
        <v>5711</v>
      </c>
      <c r="S671" s="166" t="s">
        <v>5712</v>
      </c>
      <c r="T671" s="381"/>
      <c r="U671" s="160" t="s">
        <v>5713</v>
      </c>
      <c r="V671" s="160" t="s">
        <v>937</v>
      </c>
      <c r="W671" s="167">
        <v>88932000</v>
      </c>
      <c r="X671" s="160"/>
      <c r="Y671" s="160"/>
    </row>
    <row r="672" spans="1:25" x14ac:dyDescent="0.2">
      <c r="A672" s="2904"/>
      <c r="B672" s="166"/>
      <c r="C672" s="166"/>
      <c r="D672" s="166"/>
      <c r="E672" s="166"/>
      <c r="F672" s="167"/>
      <c r="G672" s="160"/>
      <c r="H672" s="166"/>
      <c r="I672" s="166"/>
      <c r="J672" s="166"/>
      <c r="K672" s="166"/>
      <c r="L672" s="166"/>
      <c r="M672" s="166"/>
      <c r="N672" s="166"/>
      <c r="O672" s="166"/>
      <c r="P672" s="167"/>
      <c r="Q672" s="166"/>
      <c r="R672" s="406"/>
      <c r="S672" s="166"/>
      <c r="T672" s="390"/>
      <c r="U672" s="390"/>
      <c r="V672" s="390"/>
      <c r="W672" s="2052"/>
      <c r="X672" s="390"/>
      <c r="Y672" s="390"/>
    </row>
    <row r="673" spans="1:25" x14ac:dyDescent="0.2">
      <c r="A673" s="156"/>
      <c r="B673" s="156"/>
      <c r="C673" s="156"/>
      <c r="D673" s="156"/>
      <c r="E673" s="156"/>
      <c r="F673" s="158"/>
      <c r="G673" s="156"/>
      <c r="H673" s="156"/>
      <c r="I673" s="156"/>
      <c r="J673" s="169"/>
      <c r="K673" s="169"/>
      <c r="L673" s="156"/>
      <c r="M673" s="156"/>
      <c r="N673" s="156"/>
      <c r="O673" s="156"/>
      <c r="P673" s="158"/>
      <c r="Q673" s="156"/>
      <c r="R673" s="169"/>
      <c r="S673" s="156"/>
      <c r="T673" s="172"/>
      <c r="U673" s="156"/>
      <c r="V673" s="156"/>
      <c r="W673" s="2053"/>
      <c r="X673" s="156"/>
      <c r="Y673" s="156"/>
    </row>
    <row r="674" spans="1:25" x14ac:dyDescent="0.2">
      <c r="A674" s="2836" t="s">
        <v>5717</v>
      </c>
      <c r="B674" s="166"/>
      <c r="C674" s="166" t="s">
        <v>3419</v>
      </c>
      <c r="D674" s="166" t="s">
        <v>6</v>
      </c>
      <c r="E674" s="166" t="s">
        <v>5708</v>
      </c>
      <c r="F674" s="167">
        <v>20000000</v>
      </c>
      <c r="G674" s="160"/>
      <c r="H674" s="166" t="s">
        <v>124</v>
      </c>
      <c r="I674" s="160" t="s">
        <v>5709</v>
      </c>
      <c r="J674" s="160" t="s">
        <v>5710</v>
      </c>
      <c r="K674" s="160" t="s">
        <v>179</v>
      </c>
      <c r="L674" s="160" t="s">
        <v>179</v>
      </c>
      <c r="M674" s="160" t="s">
        <v>179</v>
      </c>
      <c r="N674" s="160" t="s">
        <v>179</v>
      </c>
      <c r="O674" s="160" t="s">
        <v>179</v>
      </c>
      <c r="P674" s="167">
        <v>20000000</v>
      </c>
      <c r="Q674" s="160" t="s">
        <v>179</v>
      </c>
      <c r="R674" s="160" t="s">
        <v>5711</v>
      </c>
      <c r="S674" s="166" t="s">
        <v>5712</v>
      </c>
      <c r="T674" s="381"/>
      <c r="U674" s="160" t="s">
        <v>5713</v>
      </c>
      <c r="V674" s="390" t="s">
        <v>816</v>
      </c>
      <c r="W674" s="167">
        <v>20000000</v>
      </c>
      <c r="X674" s="390"/>
      <c r="Y674" s="390"/>
    </row>
    <row r="675" spans="1:25" x14ac:dyDescent="0.2">
      <c r="A675" s="2904"/>
      <c r="B675" s="166"/>
      <c r="C675" s="166"/>
      <c r="D675" s="166"/>
      <c r="E675" s="166"/>
      <c r="F675" s="167"/>
      <c r="G675" s="160"/>
      <c r="H675" s="166"/>
      <c r="I675" s="166"/>
      <c r="J675" s="166"/>
      <c r="K675" s="166"/>
      <c r="L675" s="166"/>
      <c r="M675" s="166"/>
      <c r="N675" s="166"/>
      <c r="O675" s="166"/>
      <c r="P675" s="167"/>
      <c r="Q675" s="166"/>
      <c r="R675" s="406"/>
      <c r="S675" s="166"/>
      <c r="T675" s="390"/>
      <c r="U675" s="390"/>
      <c r="V675" s="390"/>
      <c r="W675" s="2052"/>
      <c r="X675" s="390"/>
      <c r="Y675" s="390"/>
    </row>
    <row r="676" spans="1:25" x14ac:dyDescent="0.2">
      <c r="A676" s="156"/>
      <c r="B676" s="156"/>
      <c r="C676" s="156"/>
      <c r="D676" s="156"/>
      <c r="E676" s="156"/>
      <c r="F676" s="158"/>
      <c r="G676" s="156"/>
      <c r="H676" s="156"/>
      <c r="I676" s="156"/>
      <c r="J676" s="169"/>
      <c r="K676" s="169"/>
      <c r="L676" s="156"/>
      <c r="M676" s="156"/>
      <c r="N676" s="156"/>
      <c r="O676" s="156"/>
      <c r="P676" s="158"/>
      <c r="Q676" s="156"/>
      <c r="R676" s="169"/>
      <c r="S676" s="156"/>
      <c r="T676" s="172"/>
      <c r="U676" s="156"/>
      <c r="V676" s="156"/>
      <c r="W676" s="2053"/>
      <c r="X676" s="156"/>
      <c r="Y676" s="156"/>
    </row>
    <row r="677" spans="1:25" x14ac:dyDescent="0.2">
      <c r="A677" s="2836" t="s">
        <v>5718</v>
      </c>
      <c r="B677" s="166"/>
      <c r="C677" s="166" t="s">
        <v>5212</v>
      </c>
      <c r="D677" s="166" t="s">
        <v>6</v>
      </c>
      <c r="E677" s="166" t="s">
        <v>5708</v>
      </c>
      <c r="F677" s="167">
        <v>15000000</v>
      </c>
      <c r="G677" s="160"/>
      <c r="H677" s="166" t="s">
        <v>124</v>
      </c>
      <c r="I677" s="160" t="s">
        <v>5709</v>
      </c>
      <c r="J677" s="160" t="s">
        <v>5710</v>
      </c>
      <c r="K677" s="160" t="s">
        <v>179</v>
      </c>
      <c r="L677" s="160" t="s">
        <v>179</v>
      </c>
      <c r="M677" s="160" t="s">
        <v>179</v>
      </c>
      <c r="N677" s="160" t="s">
        <v>179</v>
      </c>
      <c r="O677" s="160" t="s">
        <v>179</v>
      </c>
      <c r="P677" s="167">
        <v>15000000</v>
      </c>
      <c r="Q677" s="160" t="s">
        <v>179</v>
      </c>
      <c r="R677" s="160" t="s">
        <v>5711</v>
      </c>
      <c r="S677" s="166" t="s">
        <v>5712</v>
      </c>
      <c r="T677" s="381"/>
      <c r="U677" s="160" t="s">
        <v>5713</v>
      </c>
      <c r="V677" s="390" t="s">
        <v>816</v>
      </c>
      <c r="W677" s="167">
        <v>15000000</v>
      </c>
      <c r="X677" s="390"/>
      <c r="Y677" s="390"/>
    </row>
    <row r="678" spans="1:25" x14ac:dyDescent="0.2">
      <c r="A678" s="2904"/>
      <c r="B678" s="166"/>
      <c r="C678" s="166"/>
      <c r="D678" s="166"/>
      <c r="E678" s="166"/>
      <c r="F678" s="167"/>
      <c r="G678" s="160"/>
      <c r="H678" s="166"/>
      <c r="I678" s="166"/>
      <c r="J678" s="166"/>
      <c r="K678" s="166"/>
      <c r="L678" s="166"/>
      <c r="M678" s="166"/>
      <c r="N678" s="166"/>
      <c r="O678" s="166"/>
      <c r="P678" s="167"/>
      <c r="Q678" s="166"/>
      <c r="R678" s="406"/>
      <c r="S678" s="166"/>
      <c r="T678" s="390"/>
      <c r="U678" s="390"/>
      <c r="V678" s="390"/>
      <c r="W678" s="2052"/>
      <c r="X678" s="390"/>
      <c r="Y678" s="390"/>
    </row>
    <row r="679" spans="1:25" x14ac:dyDescent="0.2">
      <c r="A679" s="156"/>
      <c r="B679" s="156"/>
      <c r="C679" s="156"/>
      <c r="D679" s="156"/>
      <c r="E679" s="156"/>
      <c r="F679" s="158"/>
      <c r="G679" s="156"/>
      <c r="H679" s="156"/>
      <c r="I679" s="156"/>
      <c r="J679" s="169"/>
      <c r="K679" s="169"/>
      <c r="L679" s="156"/>
      <c r="M679" s="156"/>
      <c r="N679" s="156"/>
      <c r="O679" s="156"/>
      <c r="P679" s="158"/>
      <c r="Q679" s="156"/>
      <c r="R679" s="169"/>
      <c r="S679" s="156"/>
      <c r="T679" s="172"/>
      <c r="U679" s="156"/>
      <c r="V679" s="156"/>
      <c r="W679" s="2053"/>
      <c r="X679" s="156"/>
      <c r="Y679" s="156"/>
    </row>
    <row r="680" spans="1:25" x14ac:dyDescent="0.2">
      <c r="A680" s="2836" t="s">
        <v>5719</v>
      </c>
      <c r="B680" s="166"/>
      <c r="C680" s="166" t="s">
        <v>5342</v>
      </c>
      <c r="D680" s="166" t="s">
        <v>6</v>
      </c>
      <c r="E680" s="166" t="s">
        <v>2359</v>
      </c>
      <c r="F680" s="167">
        <v>30000000</v>
      </c>
      <c r="G680" s="160"/>
      <c r="H680" s="166" t="s">
        <v>124</v>
      </c>
      <c r="I680" s="160" t="s">
        <v>5709</v>
      </c>
      <c r="J680" s="160" t="s">
        <v>5710</v>
      </c>
      <c r="K680" s="160" t="s">
        <v>179</v>
      </c>
      <c r="L680" s="160" t="s">
        <v>179</v>
      </c>
      <c r="M680" s="160" t="s">
        <v>179</v>
      </c>
      <c r="N680" s="160" t="s">
        <v>179</v>
      </c>
      <c r="O680" s="160" t="s">
        <v>179</v>
      </c>
      <c r="P680" s="167">
        <v>30000000</v>
      </c>
      <c r="Q680" s="160" t="s">
        <v>179</v>
      </c>
      <c r="R680" s="160" t="s">
        <v>5711</v>
      </c>
      <c r="S680" s="166" t="s">
        <v>5712</v>
      </c>
      <c r="T680" s="381"/>
      <c r="U680" s="160" t="s">
        <v>5713</v>
      </c>
      <c r="V680" s="160" t="s">
        <v>937</v>
      </c>
      <c r="W680" s="2052">
        <v>30000000</v>
      </c>
      <c r="X680" s="390"/>
      <c r="Y680" s="390"/>
    </row>
    <row r="681" spans="1:25" x14ac:dyDescent="0.2">
      <c r="A681" s="2904"/>
      <c r="B681" s="166"/>
      <c r="C681" s="166"/>
      <c r="D681" s="166"/>
      <c r="E681" s="166"/>
      <c r="F681" s="167"/>
      <c r="G681" s="160"/>
      <c r="H681" s="166"/>
      <c r="I681" s="166"/>
      <c r="J681" s="166"/>
      <c r="K681" s="166"/>
      <c r="L681" s="166"/>
      <c r="M681" s="166"/>
      <c r="N681" s="166"/>
      <c r="O681" s="166"/>
      <c r="P681" s="167"/>
      <c r="Q681" s="166"/>
      <c r="R681" s="406"/>
      <c r="S681" s="166"/>
      <c r="T681" s="390"/>
      <c r="U681" s="390"/>
      <c r="V681" s="390"/>
      <c r="W681" s="2052"/>
      <c r="X681" s="390"/>
      <c r="Y681" s="390"/>
    </row>
    <row r="682" spans="1:25" x14ac:dyDescent="0.2">
      <c r="A682" s="156"/>
      <c r="B682" s="156"/>
      <c r="C682" s="156"/>
      <c r="D682" s="156"/>
      <c r="E682" s="156"/>
      <c r="F682" s="158"/>
      <c r="G682" s="156"/>
      <c r="H682" s="156"/>
      <c r="I682" s="156"/>
      <c r="J682" s="169"/>
      <c r="K682" s="169"/>
      <c r="L682" s="156"/>
      <c r="M682" s="156"/>
      <c r="N682" s="156"/>
      <c r="O682" s="156"/>
      <c r="P682" s="158"/>
      <c r="Q682" s="156"/>
      <c r="R682" s="169"/>
      <c r="S682" s="156"/>
      <c r="T682" s="172"/>
      <c r="U682" s="156"/>
      <c r="V682" s="156"/>
      <c r="W682" s="2053"/>
      <c r="X682" s="156"/>
      <c r="Y682" s="156"/>
    </row>
    <row r="683" spans="1:25" x14ac:dyDescent="0.2">
      <c r="A683" s="2836" t="s">
        <v>5720</v>
      </c>
      <c r="B683" s="166"/>
      <c r="C683" s="166" t="s">
        <v>3421</v>
      </c>
      <c r="D683" s="166" t="s">
        <v>6</v>
      </c>
      <c r="E683" s="166" t="s">
        <v>5708</v>
      </c>
      <c r="F683" s="167">
        <v>16920000</v>
      </c>
      <c r="G683" s="160"/>
      <c r="H683" s="166" t="s">
        <v>124</v>
      </c>
      <c r="I683" s="160" t="s">
        <v>5709</v>
      </c>
      <c r="J683" s="160" t="s">
        <v>5710</v>
      </c>
      <c r="K683" s="160" t="s">
        <v>179</v>
      </c>
      <c r="L683" s="160" t="s">
        <v>179</v>
      </c>
      <c r="M683" s="160" t="s">
        <v>179</v>
      </c>
      <c r="N683" s="160" t="s">
        <v>179</v>
      </c>
      <c r="O683" s="160" t="s">
        <v>179</v>
      </c>
      <c r="P683" s="2052">
        <v>16920000</v>
      </c>
      <c r="Q683" s="160" t="s">
        <v>179</v>
      </c>
      <c r="R683" s="160" t="s">
        <v>5711</v>
      </c>
      <c r="S683" s="166" t="s">
        <v>5712</v>
      </c>
      <c r="T683" s="381"/>
      <c r="U683" s="160" t="s">
        <v>5713</v>
      </c>
      <c r="V683" s="160" t="s">
        <v>937</v>
      </c>
      <c r="W683" s="2052">
        <v>16920000</v>
      </c>
      <c r="X683" s="390"/>
      <c r="Y683" s="390"/>
    </row>
    <row r="684" spans="1:25" x14ac:dyDescent="0.2">
      <c r="A684" s="2904"/>
      <c r="B684" s="166"/>
      <c r="C684" s="166"/>
      <c r="D684" s="166"/>
      <c r="E684" s="166"/>
      <c r="F684" s="167"/>
      <c r="G684" s="160"/>
      <c r="H684" s="166"/>
      <c r="I684" s="166"/>
      <c r="J684" s="166"/>
      <c r="K684" s="166"/>
      <c r="L684" s="166"/>
      <c r="M684" s="166"/>
      <c r="N684" s="166"/>
      <c r="O684" s="166"/>
      <c r="P684" s="167"/>
      <c r="Q684" s="166"/>
      <c r="R684" s="406"/>
      <c r="S684" s="166"/>
      <c r="T684" s="390"/>
      <c r="U684" s="390"/>
      <c r="V684" s="390"/>
      <c r="W684" s="2052"/>
      <c r="X684" s="390"/>
      <c r="Y684" s="390"/>
    </row>
    <row r="685" spans="1:25" x14ac:dyDescent="0.2">
      <c r="A685" s="156"/>
      <c r="B685" s="156"/>
      <c r="C685" s="156"/>
      <c r="D685" s="156"/>
      <c r="E685" s="156"/>
      <c r="F685" s="158"/>
      <c r="G685" s="156"/>
      <c r="H685" s="156"/>
      <c r="I685" s="156"/>
      <c r="J685" s="169"/>
      <c r="K685" s="169"/>
      <c r="L685" s="156"/>
      <c r="M685" s="156"/>
      <c r="N685" s="156"/>
      <c r="O685" s="156"/>
      <c r="P685" s="158"/>
      <c r="Q685" s="156"/>
      <c r="R685" s="169"/>
      <c r="S685" s="156"/>
      <c r="T685" s="172"/>
      <c r="U685" s="156"/>
      <c r="V685" s="156"/>
      <c r="W685" s="2053"/>
      <c r="X685" s="156"/>
      <c r="Y685" s="156"/>
    </row>
    <row r="686" spans="1:25" x14ac:dyDescent="0.2">
      <c r="A686" s="2836" t="s">
        <v>5721</v>
      </c>
      <c r="B686" s="156"/>
      <c r="C686" s="156" t="s">
        <v>3423</v>
      </c>
      <c r="D686" s="166" t="s">
        <v>6</v>
      </c>
      <c r="E686" s="166" t="s">
        <v>5708</v>
      </c>
      <c r="F686" s="158">
        <v>16860000</v>
      </c>
      <c r="G686" s="163"/>
      <c r="H686" s="156" t="s">
        <v>124</v>
      </c>
      <c r="I686" s="160" t="s">
        <v>5709</v>
      </c>
      <c r="J686" s="160" t="s">
        <v>5710</v>
      </c>
      <c r="K686" s="160" t="s">
        <v>179</v>
      </c>
      <c r="L686" s="160" t="s">
        <v>179</v>
      </c>
      <c r="M686" s="160" t="s">
        <v>179</v>
      </c>
      <c r="N686" s="160" t="s">
        <v>179</v>
      </c>
      <c r="O686" s="160" t="s">
        <v>179</v>
      </c>
      <c r="P686" s="2056">
        <v>16860000</v>
      </c>
      <c r="Q686" s="160" t="s">
        <v>179</v>
      </c>
      <c r="R686" s="160" t="s">
        <v>5711</v>
      </c>
      <c r="S686" s="166" t="s">
        <v>5712</v>
      </c>
      <c r="T686" s="381"/>
      <c r="U686" s="160" t="s">
        <v>5713</v>
      </c>
      <c r="V686" s="160" t="s">
        <v>937</v>
      </c>
      <c r="W686" s="2056">
        <v>16860000</v>
      </c>
      <c r="X686" s="172"/>
      <c r="Y686" s="172"/>
    </row>
    <row r="687" spans="1:25" x14ac:dyDescent="0.2">
      <c r="A687" s="2904"/>
      <c r="B687" s="156"/>
      <c r="C687" s="156"/>
      <c r="D687" s="156"/>
      <c r="E687" s="156"/>
      <c r="F687" s="158"/>
      <c r="G687" s="163"/>
      <c r="H687" s="156"/>
      <c r="I687" s="156"/>
      <c r="J687" s="169"/>
      <c r="K687" s="169"/>
      <c r="L687" s="156"/>
      <c r="M687" s="156"/>
      <c r="N687" s="156"/>
      <c r="O687" s="156"/>
      <c r="P687" s="158"/>
      <c r="Q687" s="156"/>
      <c r="R687" s="2057"/>
      <c r="S687" s="156"/>
      <c r="T687" s="172"/>
      <c r="U687" s="172"/>
      <c r="V687" s="172"/>
      <c r="W687" s="2056"/>
      <c r="X687" s="172"/>
      <c r="Y687" s="172"/>
    </row>
    <row r="688" spans="1:25" x14ac:dyDescent="0.2">
      <c r="A688" s="2836" t="s">
        <v>5722</v>
      </c>
      <c r="B688" s="166"/>
      <c r="C688" s="166" t="s">
        <v>3425</v>
      </c>
      <c r="D688" s="166" t="s">
        <v>6</v>
      </c>
      <c r="E688" s="166" t="s">
        <v>5708</v>
      </c>
      <c r="F688" s="167">
        <v>17070000</v>
      </c>
      <c r="G688" s="160"/>
      <c r="H688" s="166" t="s">
        <v>124</v>
      </c>
      <c r="I688" s="160" t="s">
        <v>5709</v>
      </c>
      <c r="J688" s="160" t="s">
        <v>5710</v>
      </c>
      <c r="K688" s="160" t="s">
        <v>179</v>
      </c>
      <c r="L688" s="160" t="s">
        <v>179</v>
      </c>
      <c r="M688" s="160" t="s">
        <v>179</v>
      </c>
      <c r="N688" s="160" t="s">
        <v>179</v>
      </c>
      <c r="O688" s="160" t="s">
        <v>179</v>
      </c>
      <c r="P688" s="2052">
        <v>17070000</v>
      </c>
      <c r="Q688" s="160" t="s">
        <v>179</v>
      </c>
      <c r="R688" s="160" t="s">
        <v>5711</v>
      </c>
      <c r="S688" s="166" t="s">
        <v>5712</v>
      </c>
      <c r="T688" s="381"/>
      <c r="U688" s="160" t="s">
        <v>5713</v>
      </c>
      <c r="V688" s="160" t="s">
        <v>937</v>
      </c>
      <c r="W688" s="2052">
        <v>17070000</v>
      </c>
      <c r="X688" s="390"/>
      <c r="Y688" s="390"/>
    </row>
    <row r="689" spans="1:25" ht="15.75" thickBot="1" x14ac:dyDescent="0.25">
      <c r="A689" s="2904"/>
      <c r="B689" s="194"/>
      <c r="C689" s="194"/>
      <c r="D689" s="194"/>
      <c r="E689" s="194"/>
      <c r="F689" s="408"/>
      <c r="G689" s="160"/>
      <c r="H689" s="194"/>
      <c r="I689" s="194"/>
      <c r="J689" s="194"/>
      <c r="K689" s="194"/>
      <c r="L689" s="194"/>
      <c r="M689" s="194"/>
      <c r="N689" s="194"/>
      <c r="O689" s="194"/>
      <c r="P689" s="408"/>
      <c r="Q689" s="194"/>
      <c r="R689" s="409"/>
      <c r="S689" s="166"/>
      <c r="T689" s="410"/>
      <c r="U689" s="410"/>
      <c r="V689" s="410"/>
      <c r="W689" s="2058"/>
      <c r="X689" s="410"/>
      <c r="Y689" s="408"/>
    </row>
    <row r="690" spans="1:25" ht="15.75" thickTop="1" x14ac:dyDescent="0.2">
      <c r="A690" s="174" t="s">
        <v>144</v>
      </c>
      <c r="B690" s="176"/>
      <c r="C690" s="176"/>
      <c r="D690" s="176"/>
      <c r="E690" s="176"/>
      <c r="F690" s="173">
        <f>SUM(F657:F662:F668:F671:F674:F677:F680:F683:F686:F688)</f>
        <v>312141000</v>
      </c>
      <c r="G690" s="175"/>
      <c r="H690" s="176"/>
      <c r="I690" s="176"/>
      <c r="J690" s="176"/>
      <c r="K690" s="176"/>
      <c r="L690" s="176"/>
      <c r="M690" s="176"/>
      <c r="N690" s="176"/>
      <c r="O690" s="176"/>
      <c r="P690" s="173">
        <f>SUM(P657:P662:P668:P671:P674:P677:P680:P683:P686:P688)</f>
        <v>312141000</v>
      </c>
      <c r="Q690" s="176"/>
      <c r="R690" s="392"/>
      <c r="S690" s="393"/>
      <c r="T690" s="394"/>
      <c r="U690" s="176"/>
      <c r="V690" s="176"/>
      <c r="W690" s="2059">
        <f>SUM(W657:W662:W668:W671:W674:W677:W680:W683:W686:W688)</f>
        <v>312141000</v>
      </c>
      <c r="X690" s="176"/>
      <c r="Y690" s="173"/>
    </row>
    <row r="693" spans="1:25" x14ac:dyDescent="0.2">
      <c r="A693" s="1679" t="s">
        <v>586</v>
      </c>
      <c r="B693" s="149" t="s">
        <v>5397</v>
      </c>
      <c r="C693" s="62"/>
      <c r="D693" s="62"/>
      <c r="E693" s="62"/>
      <c r="F693" s="1743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1"/>
      <c r="U693" s="62"/>
      <c r="V693" s="62"/>
      <c r="W693" s="62"/>
      <c r="X693" s="62"/>
    </row>
    <row r="694" spans="1:25" x14ac:dyDescent="0.2">
      <c r="A694" s="1675" t="s">
        <v>4908</v>
      </c>
      <c r="B694" s="2060" t="s">
        <v>4884</v>
      </c>
      <c r="C694" s="62"/>
      <c r="D694" s="62"/>
      <c r="E694" s="62"/>
      <c r="F694" s="1743"/>
      <c r="G694" s="62"/>
      <c r="H694" s="62"/>
      <c r="I694" s="2845" t="s">
        <v>147</v>
      </c>
      <c r="J694" s="2846"/>
      <c r="K694" s="76" t="s">
        <v>509</v>
      </c>
      <c r="L694" s="70"/>
      <c r="M694" s="71"/>
      <c r="N694" s="62"/>
      <c r="O694" s="62"/>
      <c r="P694" s="62"/>
      <c r="Q694" s="62"/>
      <c r="R694" s="62"/>
      <c r="S694" s="62"/>
      <c r="T694" s="61"/>
      <c r="U694" s="62"/>
      <c r="V694" s="62"/>
      <c r="W694" s="62"/>
      <c r="X694" s="62"/>
    </row>
    <row r="695" spans="1:25" ht="30" x14ac:dyDescent="0.2">
      <c r="A695" s="95" t="s">
        <v>571</v>
      </c>
      <c r="B695" s="193" t="s">
        <v>5398</v>
      </c>
      <c r="C695" s="2902" t="s">
        <v>215</v>
      </c>
      <c r="D695" s="2902"/>
      <c r="E695" s="2902"/>
      <c r="F695" s="2902"/>
      <c r="G695" s="2902"/>
      <c r="H695" s="2903"/>
      <c r="I695" s="2847"/>
      <c r="J695" s="2848"/>
      <c r="K695" s="1692" t="s">
        <v>150</v>
      </c>
      <c r="L695" s="2902" t="s">
        <v>151</v>
      </c>
      <c r="M695" s="2903"/>
      <c r="N695" s="2909" t="s">
        <v>152</v>
      </c>
      <c r="O695" s="2903"/>
      <c r="P695" s="2909" t="s">
        <v>84</v>
      </c>
      <c r="Q695" s="2902"/>
      <c r="R695" s="2902"/>
      <c r="S695" s="2902"/>
      <c r="T695" s="2902" t="s">
        <v>85</v>
      </c>
      <c r="U695" s="2902"/>
      <c r="V695" s="2902"/>
      <c r="W695" s="2903"/>
    </row>
    <row r="696" spans="1:25" ht="45.75" thickBot="1" x14ac:dyDescent="0.25">
      <c r="A696" s="1689" t="s">
        <v>512</v>
      </c>
      <c r="B696" s="506" t="s">
        <v>153</v>
      </c>
      <c r="C696" s="451" t="s">
        <v>217</v>
      </c>
      <c r="D696" s="451" t="s">
        <v>218</v>
      </c>
      <c r="E696" s="451" t="s">
        <v>156</v>
      </c>
      <c r="F696" s="451" t="s">
        <v>219</v>
      </c>
      <c r="G696" s="451" t="s">
        <v>220</v>
      </c>
      <c r="H696" s="451" t="s">
        <v>483</v>
      </c>
      <c r="I696" s="437" t="s">
        <v>92</v>
      </c>
      <c r="J696" s="437" t="s">
        <v>685</v>
      </c>
      <c r="K696" s="453" t="s">
        <v>159</v>
      </c>
      <c r="L696" s="453" t="s">
        <v>160</v>
      </c>
      <c r="M696" s="453" t="s">
        <v>161</v>
      </c>
      <c r="N696" s="453" t="s">
        <v>162</v>
      </c>
      <c r="O696" s="437" t="s">
        <v>685</v>
      </c>
      <c r="P696" s="437" t="s">
        <v>4325</v>
      </c>
      <c r="Q696" s="437" t="s">
        <v>104</v>
      </c>
      <c r="R696" s="457" t="s">
        <v>221</v>
      </c>
      <c r="S696" s="1692" t="s">
        <v>166</v>
      </c>
      <c r="T696" s="453" t="s">
        <v>108</v>
      </c>
      <c r="U696" s="453" t="s">
        <v>222</v>
      </c>
      <c r="V696" s="453" t="s">
        <v>223</v>
      </c>
      <c r="W696" s="453" t="s">
        <v>111</v>
      </c>
    </row>
    <row r="697" spans="1:25" ht="15.75" thickTop="1" x14ac:dyDescent="0.2">
      <c r="A697" s="2825" t="s">
        <v>114</v>
      </c>
      <c r="B697" s="459"/>
      <c r="C697" s="160"/>
      <c r="D697" s="160"/>
      <c r="E697" s="160"/>
      <c r="F697" s="380"/>
      <c r="G697" s="160" t="s">
        <v>170</v>
      </c>
      <c r="H697" s="160"/>
      <c r="I697" s="231" t="s">
        <v>171</v>
      </c>
      <c r="J697" s="231" t="s">
        <v>116</v>
      </c>
      <c r="K697" s="231" t="s">
        <v>117</v>
      </c>
      <c r="L697" s="231" t="s">
        <v>1705</v>
      </c>
      <c r="M697" s="231" t="s">
        <v>173</v>
      </c>
      <c r="N697" s="231" t="s">
        <v>171</v>
      </c>
      <c r="O697" s="231" t="s">
        <v>116</v>
      </c>
      <c r="P697" s="160"/>
      <c r="Q697" s="231" t="s">
        <v>225</v>
      </c>
      <c r="R697" s="383" t="s">
        <v>116</v>
      </c>
      <c r="S697" s="672" t="s">
        <v>693</v>
      </c>
      <c r="T697" s="381"/>
      <c r="U697" s="160"/>
      <c r="V697" s="160"/>
      <c r="W697" s="160"/>
    </row>
    <row r="698" spans="1:25" x14ac:dyDescent="0.2">
      <c r="A698" s="2842"/>
      <c r="B698" s="166"/>
      <c r="C698" s="166"/>
      <c r="D698" s="166"/>
      <c r="E698" s="166"/>
      <c r="F698" s="167"/>
      <c r="G698" s="160" t="s">
        <v>175</v>
      </c>
      <c r="H698" s="166"/>
      <c r="I698" s="160"/>
      <c r="J698" s="166"/>
      <c r="K698" s="166"/>
      <c r="L698" s="166"/>
      <c r="M698" s="166"/>
      <c r="N698" s="166"/>
      <c r="O698" s="166"/>
      <c r="P698" s="167"/>
      <c r="Q698" s="166"/>
      <c r="R698" s="389"/>
      <c r="S698" s="389"/>
      <c r="T698" s="390"/>
      <c r="U698" s="166"/>
      <c r="V698" s="166"/>
      <c r="W698" s="166"/>
    </row>
    <row r="699" spans="1:25" ht="15.75" thickBot="1" x14ac:dyDescent="0.25">
      <c r="A699" s="500" t="s">
        <v>121</v>
      </c>
      <c r="B699" s="460"/>
      <c r="C699" s="460"/>
      <c r="D699" s="460"/>
      <c r="E699" s="460"/>
      <c r="F699" s="402"/>
      <c r="G699" s="460"/>
      <c r="H699" s="460"/>
      <c r="I699" s="460"/>
      <c r="J699" s="460"/>
      <c r="K699" s="461"/>
      <c r="L699" s="461"/>
      <c r="M699" s="460"/>
      <c r="N699" s="460"/>
      <c r="O699" s="460"/>
      <c r="P699" s="402"/>
      <c r="Q699" s="460"/>
      <c r="R699" s="461"/>
      <c r="S699" s="461"/>
      <c r="T699" s="462"/>
      <c r="U699" s="460"/>
      <c r="V699" s="460"/>
      <c r="W699" s="460"/>
    </row>
    <row r="700" spans="1:25" ht="45" x14ac:dyDescent="0.2">
      <c r="A700" s="2910" t="s">
        <v>5723</v>
      </c>
      <c r="B700" s="355" t="s">
        <v>2843</v>
      </c>
      <c r="C700" s="355" t="s">
        <v>1026</v>
      </c>
      <c r="D700" s="355" t="s">
        <v>2188</v>
      </c>
      <c r="E700" s="1678" t="s">
        <v>1489</v>
      </c>
      <c r="F700" s="354">
        <v>550000000</v>
      </c>
      <c r="G700" s="355" t="s">
        <v>5724</v>
      </c>
      <c r="H700" s="355" t="s">
        <v>2042</v>
      </c>
      <c r="I700" s="353" t="s">
        <v>5725</v>
      </c>
      <c r="J700" s="505" t="s">
        <v>5726</v>
      </c>
      <c r="K700" s="505" t="s">
        <v>5727</v>
      </c>
      <c r="L700" s="505" t="s">
        <v>5728</v>
      </c>
      <c r="M700" s="353" t="s">
        <v>4639</v>
      </c>
      <c r="N700" s="2042" t="s">
        <v>5729</v>
      </c>
      <c r="O700" s="355" t="s">
        <v>5730</v>
      </c>
      <c r="P700" s="354">
        <v>550000000</v>
      </c>
      <c r="Q700" s="2042" t="s">
        <v>5731</v>
      </c>
      <c r="R700" s="353" t="s">
        <v>5732</v>
      </c>
      <c r="S700" s="353" t="s">
        <v>5733</v>
      </c>
      <c r="T700" s="353" t="s">
        <v>5734</v>
      </c>
      <c r="U700" s="353" t="s">
        <v>4077</v>
      </c>
      <c r="V700" s="353" t="s">
        <v>4389</v>
      </c>
      <c r="W700" s="354">
        <v>550000000</v>
      </c>
    </row>
    <row r="701" spans="1:25" x14ac:dyDescent="0.2">
      <c r="A701" s="2814"/>
      <c r="B701" s="353"/>
      <c r="C701" s="353"/>
      <c r="D701" s="353"/>
      <c r="E701" s="353"/>
      <c r="F701" s="357"/>
      <c r="G701" s="355"/>
      <c r="H701" s="353"/>
      <c r="I701" s="353" t="s">
        <v>5725</v>
      </c>
      <c r="J701" s="505" t="s">
        <v>5726</v>
      </c>
      <c r="K701" s="505" t="s">
        <v>5727</v>
      </c>
      <c r="L701" s="505" t="s">
        <v>5728</v>
      </c>
      <c r="M701" s="353" t="s">
        <v>4639</v>
      </c>
      <c r="N701" s="2042" t="s">
        <v>5729</v>
      </c>
      <c r="O701" s="355" t="s">
        <v>5730</v>
      </c>
      <c r="P701" s="357"/>
      <c r="Q701" s="2042" t="s">
        <v>5731</v>
      </c>
      <c r="R701" s="353" t="s">
        <v>5732</v>
      </c>
      <c r="S701" s="353" t="s">
        <v>5733</v>
      </c>
      <c r="T701" s="353" t="s">
        <v>5734</v>
      </c>
      <c r="U701" s="353" t="s">
        <v>4077</v>
      </c>
      <c r="V701" s="353" t="s">
        <v>4389</v>
      </c>
      <c r="W701" s="357"/>
    </row>
    <row r="702" spans="1:25" x14ac:dyDescent="0.2">
      <c r="A702" s="226"/>
      <c r="B702" s="226"/>
      <c r="C702" s="226"/>
      <c r="D702" s="226"/>
      <c r="E702" s="226"/>
      <c r="F702" s="358"/>
      <c r="G702" s="226"/>
      <c r="H702" s="226"/>
      <c r="I702" s="226"/>
      <c r="J702" s="226"/>
      <c r="K702" s="79"/>
      <c r="L702" s="79"/>
      <c r="M702" s="226"/>
      <c r="N702" s="226"/>
      <c r="O702" s="226"/>
      <c r="P702" s="358"/>
      <c r="Q702" s="226"/>
      <c r="R702" s="79"/>
      <c r="S702" s="79"/>
      <c r="T702" s="81"/>
      <c r="U702" s="226"/>
      <c r="V702" s="226"/>
      <c r="W702" s="358"/>
    </row>
    <row r="703" spans="1:25" ht="45" x14ac:dyDescent="0.2">
      <c r="A703" s="2813" t="s">
        <v>5735</v>
      </c>
      <c r="B703" s="353" t="s">
        <v>2843</v>
      </c>
      <c r="C703" s="353" t="s">
        <v>1039</v>
      </c>
      <c r="D703" s="353" t="s">
        <v>2188</v>
      </c>
      <c r="E703" s="1678" t="s">
        <v>1489</v>
      </c>
      <c r="F703" s="357">
        <v>40000000</v>
      </c>
      <c r="G703" s="355" t="s">
        <v>1160</v>
      </c>
      <c r="H703" s="353" t="s">
        <v>2042</v>
      </c>
      <c r="I703" s="353" t="s">
        <v>5725</v>
      </c>
      <c r="J703" s="505" t="s">
        <v>5726</v>
      </c>
      <c r="K703" s="505" t="s">
        <v>5727</v>
      </c>
      <c r="L703" s="505" t="s">
        <v>5728</v>
      </c>
      <c r="M703" s="353" t="s">
        <v>4639</v>
      </c>
      <c r="N703" s="2042" t="s">
        <v>5729</v>
      </c>
      <c r="O703" s="355" t="s">
        <v>5730</v>
      </c>
      <c r="P703" s="357">
        <v>40000000</v>
      </c>
      <c r="Q703" s="2042" t="s">
        <v>5731</v>
      </c>
      <c r="R703" s="353" t="s">
        <v>5732</v>
      </c>
      <c r="S703" s="353" t="s">
        <v>5733</v>
      </c>
      <c r="T703" s="353" t="s">
        <v>5734</v>
      </c>
      <c r="U703" s="353" t="s">
        <v>4077</v>
      </c>
      <c r="V703" s="353" t="s">
        <v>4389</v>
      </c>
      <c r="W703" s="357">
        <v>40000000</v>
      </c>
    </row>
    <row r="704" spans="1:25" x14ac:dyDescent="0.2">
      <c r="A704" s="2814"/>
      <c r="B704" s="353"/>
      <c r="C704" s="353"/>
      <c r="D704" s="353"/>
      <c r="E704" s="353"/>
      <c r="F704" s="357"/>
      <c r="G704" s="355"/>
      <c r="H704" s="353"/>
      <c r="I704" s="353" t="s">
        <v>5725</v>
      </c>
      <c r="J704" s="505" t="s">
        <v>5726</v>
      </c>
      <c r="K704" s="505" t="s">
        <v>5727</v>
      </c>
      <c r="L704" s="505" t="s">
        <v>5728</v>
      </c>
      <c r="M704" s="353" t="s">
        <v>4639</v>
      </c>
      <c r="N704" s="2042" t="s">
        <v>5729</v>
      </c>
      <c r="O704" s="355" t="s">
        <v>5730</v>
      </c>
      <c r="P704" s="357"/>
      <c r="Q704" s="353"/>
      <c r="R704" s="505"/>
      <c r="S704" s="505"/>
      <c r="T704" s="2042"/>
      <c r="U704" s="353"/>
      <c r="V704" s="353"/>
      <c r="W704" s="357"/>
    </row>
    <row r="705" spans="1:23" x14ac:dyDescent="0.2">
      <c r="A705" s="226"/>
      <c r="B705" s="226"/>
      <c r="C705" s="226"/>
      <c r="D705" s="226"/>
      <c r="E705" s="226"/>
      <c r="F705" s="358"/>
      <c r="G705" s="226"/>
      <c r="H705" s="226"/>
      <c r="I705" s="226"/>
      <c r="J705" s="79"/>
      <c r="K705" s="79"/>
      <c r="L705" s="226"/>
      <c r="M705" s="226"/>
      <c r="N705" s="226"/>
      <c r="O705" s="226"/>
      <c r="P705" s="358"/>
      <c r="Q705" s="226"/>
      <c r="R705" s="79"/>
      <c r="S705" s="79"/>
      <c r="T705" s="81"/>
      <c r="U705" s="226"/>
      <c r="V705" s="226"/>
      <c r="W705" s="358"/>
    </row>
    <row r="706" spans="1:23" ht="45" x14ac:dyDescent="0.2">
      <c r="A706" s="2813" t="s">
        <v>5736</v>
      </c>
      <c r="B706" s="353" t="s">
        <v>2843</v>
      </c>
      <c r="C706" s="353" t="s">
        <v>1042</v>
      </c>
      <c r="D706" s="353" t="s">
        <v>2188</v>
      </c>
      <c r="E706" s="1678" t="s">
        <v>1489</v>
      </c>
      <c r="F706" s="357">
        <v>80000000</v>
      </c>
      <c r="G706" s="355" t="s">
        <v>1160</v>
      </c>
      <c r="H706" s="353" t="s">
        <v>2042</v>
      </c>
      <c r="I706" s="353" t="s">
        <v>5725</v>
      </c>
      <c r="J706" s="505" t="s">
        <v>5726</v>
      </c>
      <c r="K706" s="505" t="s">
        <v>5727</v>
      </c>
      <c r="L706" s="505" t="s">
        <v>5728</v>
      </c>
      <c r="M706" s="353" t="s">
        <v>4639</v>
      </c>
      <c r="N706" s="2042" t="s">
        <v>5729</v>
      </c>
      <c r="O706" s="355" t="s">
        <v>5730</v>
      </c>
      <c r="P706" s="357">
        <v>80000000</v>
      </c>
      <c r="Q706" s="2042" t="s">
        <v>5731</v>
      </c>
      <c r="R706" s="353" t="s">
        <v>5732</v>
      </c>
      <c r="S706" s="353" t="s">
        <v>5733</v>
      </c>
      <c r="T706" s="353" t="s">
        <v>5734</v>
      </c>
      <c r="U706" s="353" t="s">
        <v>4077</v>
      </c>
      <c r="V706" s="353" t="s">
        <v>4389</v>
      </c>
      <c r="W706" s="357">
        <v>80000000</v>
      </c>
    </row>
    <row r="707" spans="1:23" x14ac:dyDescent="0.2">
      <c r="A707" s="2814"/>
      <c r="B707" s="353"/>
      <c r="C707" s="353"/>
      <c r="D707" s="353"/>
      <c r="E707" s="353"/>
      <c r="F707" s="357"/>
      <c r="G707" s="355"/>
      <c r="H707" s="353"/>
      <c r="I707" s="353" t="s">
        <v>5725</v>
      </c>
      <c r="J707" s="505" t="s">
        <v>5726</v>
      </c>
      <c r="K707" s="505" t="s">
        <v>5727</v>
      </c>
      <c r="L707" s="505" t="s">
        <v>5728</v>
      </c>
      <c r="M707" s="353" t="s">
        <v>4639</v>
      </c>
      <c r="N707" s="2042" t="s">
        <v>5729</v>
      </c>
      <c r="O707" s="355" t="s">
        <v>5730</v>
      </c>
      <c r="P707" s="357"/>
      <c r="Q707" s="2042" t="s">
        <v>5731</v>
      </c>
      <c r="R707" s="353" t="s">
        <v>5732</v>
      </c>
      <c r="S707" s="353" t="s">
        <v>5733</v>
      </c>
      <c r="T707" s="353" t="s">
        <v>5734</v>
      </c>
      <c r="U707" s="353" t="s">
        <v>4077</v>
      </c>
      <c r="V707" s="353" t="s">
        <v>4389</v>
      </c>
      <c r="W707" s="357"/>
    </row>
    <row r="708" spans="1:23" ht="15.75" thickBot="1" x14ac:dyDescent="0.25">
      <c r="A708" s="2061"/>
      <c r="B708" s="360"/>
      <c r="C708" s="360"/>
      <c r="D708" s="360"/>
      <c r="E708" s="360"/>
      <c r="F708" s="361"/>
      <c r="G708" s="355"/>
      <c r="H708" s="360"/>
      <c r="I708" s="360"/>
      <c r="J708" s="360"/>
      <c r="K708" s="360"/>
      <c r="L708" s="360"/>
      <c r="M708" s="360"/>
      <c r="N708" s="360"/>
      <c r="O708" s="360"/>
      <c r="P708" s="357"/>
      <c r="Q708" s="360"/>
      <c r="R708" s="2062"/>
      <c r="S708" s="2062"/>
      <c r="T708" s="2063"/>
      <c r="U708" s="2063"/>
      <c r="V708" s="2063"/>
      <c r="W708" s="361"/>
    </row>
    <row r="709" spans="1:23" ht="15.75" thickTop="1" x14ac:dyDescent="0.2">
      <c r="A709" s="364" t="s">
        <v>144</v>
      </c>
      <c r="B709" s="365"/>
      <c r="C709" s="365"/>
      <c r="D709" s="365"/>
      <c r="E709" s="365"/>
      <c r="F709" s="366"/>
      <c r="G709" s="368"/>
      <c r="H709" s="365"/>
      <c r="I709" s="365"/>
      <c r="J709" s="365"/>
      <c r="K709" s="365"/>
      <c r="L709" s="365"/>
      <c r="M709" s="365"/>
      <c r="N709" s="365"/>
      <c r="O709" s="365"/>
      <c r="P709" s="366"/>
      <c r="Q709" s="365"/>
      <c r="R709" s="2064"/>
      <c r="S709" s="2064"/>
      <c r="T709" s="2065"/>
      <c r="U709" s="365"/>
      <c r="V709" s="365"/>
      <c r="W709" s="366"/>
    </row>
    <row r="714" spans="1:23" x14ac:dyDescent="0.2">
      <c r="A714" s="1679" t="s">
        <v>365</v>
      </c>
      <c r="B714" s="200" t="s">
        <v>5737</v>
      </c>
      <c r="C714" s="62"/>
      <c r="D714" s="62"/>
      <c r="E714" s="62"/>
      <c r="F714" s="1743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</row>
    <row r="715" spans="1:23" x14ac:dyDescent="0.2">
      <c r="A715" s="1675" t="s">
        <v>5738</v>
      </c>
      <c r="B715" s="63"/>
      <c r="C715" s="62"/>
      <c r="D715" s="62"/>
      <c r="E715" s="62"/>
      <c r="F715" s="1743"/>
      <c r="G715" s="62"/>
      <c r="H715" s="62"/>
      <c r="I715" s="2845" t="s">
        <v>147</v>
      </c>
      <c r="J715" s="2846"/>
      <c r="K715" s="76" t="s">
        <v>509</v>
      </c>
      <c r="L715" s="70"/>
      <c r="M715" s="71"/>
      <c r="N715" s="62"/>
      <c r="O715" s="62"/>
      <c r="P715" s="62"/>
      <c r="Q715" s="62"/>
      <c r="R715" s="62"/>
      <c r="S715" s="62"/>
      <c r="T715" s="62"/>
      <c r="U715" s="62"/>
      <c r="V715" s="62"/>
      <c r="W715" s="62"/>
    </row>
    <row r="716" spans="1:23" ht="30" x14ac:dyDescent="0.2">
      <c r="A716" s="95" t="s">
        <v>5739</v>
      </c>
      <c r="B716" s="151"/>
      <c r="C716" s="2902" t="s">
        <v>215</v>
      </c>
      <c r="D716" s="2902"/>
      <c r="E716" s="2902"/>
      <c r="F716" s="2902"/>
      <c r="G716" s="2902"/>
      <c r="H716" s="2903"/>
      <c r="I716" s="2847"/>
      <c r="J716" s="2848"/>
      <c r="K716" s="1692" t="s">
        <v>150</v>
      </c>
      <c r="L716" s="2902" t="s">
        <v>151</v>
      </c>
      <c r="M716" s="2903"/>
      <c r="N716" s="2909" t="s">
        <v>152</v>
      </c>
      <c r="O716" s="2903"/>
      <c r="P716" s="2909" t="s">
        <v>84</v>
      </c>
      <c r="Q716" s="2902"/>
      <c r="R716" s="2902"/>
      <c r="S716" s="2903"/>
      <c r="T716" s="2902" t="s">
        <v>85</v>
      </c>
      <c r="U716" s="2902"/>
      <c r="V716" s="2902"/>
      <c r="W716" s="2903"/>
    </row>
    <row r="717" spans="1:23" ht="45.75" thickBot="1" x14ac:dyDescent="0.25">
      <c r="A717" s="1689" t="s">
        <v>512</v>
      </c>
      <c r="B717" s="506" t="s">
        <v>153</v>
      </c>
      <c r="C717" s="451" t="s">
        <v>217</v>
      </c>
      <c r="D717" s="451" t="s">
        <v>218</v>
      </c>
      <c r="E717" s="451" t="s">
        <v>156</v>
      </c>
      <c r="F717" s="451" t="s">
        <v>219</v>
      </c>
      <c r="G717" s="451" t="s">
        <v>220</v>
      </c>
      <c r="H717" s="451" t="s">
        <v>730</v>
      </c>
      <c r="I717" s="437" t="s">
        <v>92</v>
      </c>
      <c r="J717" s="437" t="s">
        <v>685</v>
      </c>
      <c r="K717" s="453" t="s">
        <v>159</v>
      </c>
      <c r="L717" s="453" t="s">
        <v>160</v>
      </c>
      <c r="M717" s="453" t="s">
        <v>161</v>
      </c>
      <c r="N717" s="453" t="s">
        <v>162</v>
      </c>
      <c r="O717" s="437" t="s">
        <v>685</v>
      </c>
      <c r="P717" s="437" t="s">
        <v>4325</v>
      </c>
      <c r="Q717" s="437" t="s">
        <v>104</v>
      </c>
      <c r="R717" s="457" t="s">
        <v>221</v>
      </c>
      <c r="S717" s="1692" t="s">
        <v>166</v>
      </c>
      <c r="T717" s="453" t="s">
        <v>108</v>
      </c>
      <c r="U717" s="453" t="s">
        <v>222</v>
      </c>
      <c r="V717" s="453" t="s">
        <v>223</v>
      </c>
      <c r="W717" s="453" t="s">
        <v>111</v>
      </c>
    </row>
    <row r="718" spans="1:23" ht="15.75" thickTop="1" x14ac:dyDescent="0.2">
      <c r="A718" s="2825" t="s">
        <v>114</v>
      </c>
      <c r="B718" s="459"/>
      <c r="C718" s="160"/>
      <c r="D718" s="160"/>
      <c r="E718" s="160"/>
      <c r="F718" s="380"/>
      <c r="G718" s="160" t="s">
        <v>170</v>
      </c>
      <c r="H718" s="160"/>
      <c r="I718" s="231" t="s">
        <v>171</v>
      </c>
      <c r="J718" s="231" t="s">
        <v>116</v>
      </c>
      <c r="K718" s="231" t="s">
        <v>117</v>
      </c>
      <c r="L718" s="231" t="s">
        <v>1705</v>
      </c>
      <c r="M718" s="231" t="s">
        <v>173</v>
      </c>
      <c r="N718" s="231" t="s">
        <v>171</v>
      </c>
      <c r="O718" s="231" t="s">
        <v>116</v>
      </c>
      <c r="P718" s="160"/>
      <c r="Q718" s="231" t="s">
        <v>225</v>
      </c>
      <c r="R718" s="383" t="s">
        <v>116</v>
      </c>
      <c r="S718" s="672" t="s">
        <v>693</v>
      </c>
      <c r="T718" s="381"/>
      <c r="U718" s="160"/>
      <c r="V718" s="160"/>
      <c r="W718" s="160"/>
    </row>
    <row r="719" spans="1:23" x14ac:dyDescent="0.2">
      <c r="A719" s="2826"/>
      <c r="B719" s="166"/>
      <c r="C719" s="166"/>
      <c r="D719" s="166"/>
      <c r="E719" s="166"/>
      <c r="F719" s="167"/>
      <c r="G719" s="160" t="s">
        <v>175</v>
      </c>
      <c r="H719" s="166"/>
      <c r="I719" s="160"/>
      <c r="J719" s="166"/>
      <c r="K719" s="166"/>
      <c r="L719" s="166"/>
      <c r="M719" s="166"/>
      <c r="N719" s="166"/>
      <c r="O719" s="166"/>
      <c r="P719" s="167"/>
      <c r="Q719" s="166"/>
      <c r="R719" s="389"/>
      <c r="S719" s="389"/>
      <c r="T719" s="390"/>
      <c r="U719" s="166"/>
      <c r="V719" s="166"/>
      <c r="W719" s="166"/>
    </row>
    <row r="720" spans="1:23" ht="15.75" thickBot="1" x14ac:dyDescent="0.25">
      <c r="A720" s="500" t="s">
        <v>121</v>
      </c>
      <c r="B720" s="460"/>
      <c r="C720" s="460"/>
      <c r="D720" s="460"/>
      <c r="E720" s="460"/>
      <c r="F720" s="402"/>
      <c r="G720" s="460"/>
      <c r="H720" s="460"/>
      <c r="I720" s="460"/>
      <c r="J720" s="460"/>
      <c r="K720" s="461"/>
      <c r="L720" s="461"/>
      <c r="M720" s="460"/>
      <c r="N720" s="460"/>
      <c r="O720" s="460"/>
      <c r="P720" s="402"/>
      <c r="Q720" s="460"/>
      <c r="R720" s="461"/>
      <c r="S720" s="461"/>
      <c r="T720" s="462"/>
      <c r="U720" s="460"/>
      <c r="V720" s="460"/>
      <c r="W720" s="460"/>
    </row>
    <row r="721" spans="1:24" ht="30" x14ac:dyDescent="0.2">
      <c r="A721" s="2834" t="s">
        <v>5740</v>
      </c>
      <c r="B721" s="2066" t="s">
        <v>5741</v>
      </c>
      <c r="C721" s="231" t="s">
        <v>4053</v>
      </c>
      <c r="D721" s="160" t="s">
        <v>6</v>
      </c>
      <c r="E721" s="1687" t="s">
        <v>7</v>
      </c>
      <c r="F721" s="380">
        <v>1470000000</v>
      </c>
      <c r="G721" s="160" t="s">
        <v>1772</v>
      </c>
      <c r="H721" s="160" t="s">
        <v>124</v>
      </c>
      <c r="I721" s="160" t="s">
        <v>5450</v>
      </c>
      <c r="J721" s="160" t="s">
        <v>5742</v>
      </c>
      <c r="K721" s="160" t="s">
        <v>5743</v>
      </c>
      <c r="L721" s="160" t="s">
        <v>5743</v>
      </c>
      <c r="M721" s="160" t="s">
        <v>5744</v>
      </c>
      <c r="N721" s="160" t="s">
        <v>5453</v>
      </c>
      <c r="O721" s="160" t="s">
        <v>5745</v>
      </c>
      <c r="P721" s="380">
        <v>1470000000</v>
      </c>
      <c r="Q721" s="160" t="s">
        <v>297</v>
      </c>
      <c r="R721" s="383" t="s">
        <v>5746</v>
      </c>
      <c r="S721" s="383" t="s">
        <v>5747</v>
      </c>
      <c r="T721" s="381" t="s">
        <v>5427</v>
      </c>
      <c r="U721" s="160" t="s">
        <v>5748</v>
      </c>
      <c r="V721" s="160" t="s">
        <v>3550</v>
      </c>
      <c r="W721" s="380">
        <v>1470000000</v>
      </c>
    </row>
    <row r="722" spans="1:24" x14ac:dyDescent="0.2">
      <c r="A722" s="2904"/>
      <c r="B722" s="166"/>
      <c r="C722" s="166"/>
      <c r="D722" s="166"/>
      <c r="E722" s="166"/>
      <c r="F722" s="167"/>
      <c r="G722" s="160"/>
      <c r="H722" s="166"/>
      <c r="I722" s="160"/>
      <c r="J722" s="160"/>
      <c r="K722" s="160"/>
      <c r="L722" s="160"/>
      <c r="M722" s="160"/>
      <c r="N722" s="160"/>
      <c r="O722" s="160"/>
      <c r="P722" s="380"/>
      <c r="Q722" s="160"/>
      <c r="R722" s="383"/>
      <c r="S722" s="383"/>
      <c r="T722" s="381"/>
      <c r="U722" s="160"/>
      <c r="V722" s="160"/>
      <c r="W722" s="160"/>
    </row>
    <row r="723" spans="1:24" x14ac:dyDescent="0.2">
      <c r="A723" s="156"/>
      <c r="B723" s="1687"/>
      <c r="C723" s="236"/>
      <c r="D723" s="160"/>
      <c r="E723" s="1687"/>
      <c r="F723" s="158"/>
      <c r="G723" s="156"/>
      <c r="H723" s="156"/>
      <c r="I723" s="156"/>
      <c r="J723" s="169"/>
      <c r="K723" s="169"/>
      <c r="L723" s="156"/>
      <c r="M723" s="156"/>
      <c r="N723" s="156"/>
      <c r="O723" s="156"/>
      <c r="P723" s="158"/>
      <c r="Q723" s="156"/>
      <c r="R723" s="169"/>
      <c r="S723" s="169"/>
      <c r="T723" s="172"/>
      <c r="U723" s="156"/>
      <c r="V723" s="156"/>
      <c r="W723" s="158"/>
    </row>
    <row r="724" spans="1:24" x14ac:dyDescent="0.2">
      <c r="A724" s="2836" t="s">
        <v>5749</v>
      </c>
      <c r="B724" s="166" t="s">
        <v>5750</v>
      </c>
      <c r="C724" s="230" t="s">
        <v>1058</v>
      </c>
      <c r="D724" s="160" t="s">
        <v>6</v>
      </c>
      <c r="E724" s="1687" t="s">
        <v>7</v>
      </c>
      <c r="F724" s="167">
        <v>400000000</v>
      </c>
      <c r="G724" s="160" t="s">
        <v>2143</v>
      </c>
      <c r="H724" s="166" t="s">
        <v>124</v>
      </c>
      <c r="I724" s="166" t="s">
        <v>5450</v>
      </c>
      <c r="J724" s="160" t="s">
        <v>5742</v>
      </c>
      <c r="K724" s="160" t="s">
        <v>5743</v>
      </c>
      <c r="L724" s="160" t="s">
        <v>5743</v>
      </c>
      <c r="M724" s="160" t="s">
        <v>5744</v>
      </c>
      <c r="N724" s="160" t="s">
        <v>5453</v>
      </c>
      <c r="O724" s="160" t="s">
        <v>5745</v>
      </c>
      <c r="P724" s="167">
        <v>400000000</v>
      </c>
      <c r="Q724" s="160" t="s">
        <v>297</v>
      </c>
      <c r="R724" s="383" t="s">
        <v>5746</v>
      </c>
      <c r="S724" s="383" t="s">
        <v>5747</v>
      </c>
      <c r="T724" s="381" t="s">
        <v>5427</v>
      </c>
      <c r="U724" s="160" t="s">
        <v>5748</v>
      </c>
      <c r="V724" s="160" t="s">
        <v>3550</v>
      </c>
      <c r="W724" s="167">
        <v>400000000</v>
      </c>
    </row>
    <row r="725" spans="1:24" ht="15.75" thickBot="1" x14ac:dyDescent="0.25">
      <c r="A725" s="2946"/>
      <c r="B725" s="194"/>
      <c r="C725" s="194"/>
      <c r="D725" s="194"/>
      <c r="E725" s="194"/>
      <c r="F725" s="408"/>
      <c r="G725" s="160"/>
      <c r="H725" s="194"/>
      <c r="I725" s="194"/>
      <c r="J725" s="194"/>
      <c r="K725" s="194"/>
      <c r="L725" s="194"/>
      <c r="M725" s="194"/>
      <c r="N725" s="194"/>
      <c r="O725" s="194"/>
      <c r="P725" s="408"/>
      <c r="Q725" s="194"/>
      <c r="R725" s="409"/>
      <c r="S725" s="409"/>
      <c r="T725" s="410"/>
      <c r="U725" s="410"/>
      <c r="V725" s="410"/>
      <c r="W725" s="408"/>
    </row>
    <row r="726" spans="1:24" ht="15.75" thickTop="1" x14ac:dyDescent="0.2">
      <c r="A726" s="174" t="s">
        <v>144</v>
      </c>
      <c r="B726" s="176"/>
      <c r="C726" s="176"/>
      <c r="D726" s="176"/>
      <c r="E726" s="176"/>
      <c r="F726" s="173">
        <f>F721+F724</f>
        <v>1870000000</v>
      </c>
      <c r="G726" s="175"/>
      <c r="H726" s="176"/>
      <c r="I726" s="176"/>
      <c r="J726" s="176"/>
      <c r="K726" s="176"/>
      <c r="L726" s="176"/>
      <c r="M726" s="176"/>
      <c r="N726" s="176"/>
      <c r="O726" s="176"/>
      <c r="P726" s="173">
        <f>P721+P724</f>
        <v>1870000000</v>
      </c>
      <c r="Q726" s="176"/>
      <c r="R726" s="392"/>
      <c r="S726" s="392"/>
      <c r="T726" s="394"/>
      <c r="U726" s="176"/>
      <c r="V726" s="176"/>
      <c r="W726" s="173">
        <f>W721+W724</f>
        <v>1870000000</v>
      </c>
    </row>
    <row r="727" spans="1:24" x14ac:dyDescent="0.2">
      <c r="A727" s="177"/>
      <c r="B727" s="177"/>
      <c r="C727" s="177"/>
      <c r="D727" s="177"/>
      <c r="E727" s="177"/>
      <c r="F727" s="167"/>
      <c r="G727" s="168"/>
      <c r="H727" s="177"/>
      <c r="I727" s="177"/>
      <c r="J727" s="177"/>
      <c r="K727" s="177"/>
      <c r="L727" s="177"/>
      <c r="M727" s="177"/>
      <c r="N727" s="177"/>
      <c r="O727" s="177"/>
      <c r="P727" s="167"/>
      <c r="Q727" s="177"/>
      <c r="R727" s="76"/>
      <c r="S727" s="76"/>
      <c r="T727" s="71"/>
      <c r="U727" s="177"/>
      <c r="V727" s="177"/>
      <c r="W727" s="167"/>
    </row>
    <row r="729" spans="1:24" x14ac:dyDescent="0.2">
      <c r="A729" s="1679" t="s">
        <v>586</v>
      </c>
      <c r="B729" s="200" t="s">
        <v>5737</v>
      </c>
      <c r="C729" s="62"/>
      <c r="D729" s="62"/>
      <c r="E729" s="62"/>
      <c r="F729" s="1743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1"/>
      <c r="U729" s="62"/>
      <c r="V729" s="62"/>
      <c r="W729" s="62"/>
      <c r="X729" s="62"/>
    </row>
    <row r="730" spans="1:24" x14ac:dyDescent="0.2">
      <c r="A730" s="1675" t="s">
        <v>5751</v>
      </c>
      <c r="B730" s="63"/>
      <c r="C730" s="62"/>
      <c r="D730" s="62"/>
      <c r="E730" s="62"/>
      <c r="F730" s="1743"/>
      <c r="G730" s="62"/>
      <c r="H730" s="62"/>
      <c r="I730" s="2845" t="s">
        <v>147</v>
      </c>
      <c r="J730" s="2846"/>
      <c r="K730" s="76" t="s">
        <v>509</v>
      </c>
      <c r="L730" s="70"/>
      <c r="M730" s="71"/>
      <c r="N730" s="62"/>
      <c r="O730" s="62"/>
      <c r="P730" s="62"/>
      <c r="Q730" s="62"/>
      <c r="R730" s="62"/>
      <c r="S730" s="62"/>
      <c r="T730" s="61"/>
      <c r="U730" s="62"/>
      <c r="V730" s="62"/>
      <c r="W730" s="62"/>
      <c r="X730" s="62"/>
    </row>
    <row r="731" spans="1:24" ht="30" x14ac:dyDescent="0.2">
      <c r="A731" s="95" t="s">
        <v>5739</v>
      </c>
      <c r="B731" s="151"/>
      <c r="C731" s="2902" t="s">
        <v>215</v>
      </c>
      <c r="D731" s="2902"/>
      <c r="E731" s="2902"/>
      <c r="F731" s="2902"/>
      <c r="G731" s="2902"/>
      <c r="H731" s="2903"/>
      <c r="I731" s="2847"/>
      <c r="J731" s="2848"/>
      <c r="K731" s="1692" t="s">
        <v>150</v>
      </c>
      <c r="L731" s="2902" t="s">
        <v>151</v>
      </c>
      <c r="M731" s="2903"/>
      <c r="N731" s="2909" t="s">
        <v>152</v>
      </c>
      <c r="O731" s="2903"/>
      <c r="P731" s="2909" t="s">
        <v>84</v>
      </c>
      <c r="Q731" s="2902"/>
      <c r="R731" s="2902"/>
      <c r="S731" s="2902"/>
      <c r="T731" s="2902" t="s">
        <v>85</v>
      </c>
      <c r="U731" s="2902"/>
      <c r="V731" s="2902"/>
      <c r="W731" s="2903"/>
    </row>
    <row r="732" spans="1:24" ht="45.75" thickBot="1" x14ac:dyDescent="0.25">
      <c r="A732" s="1689" t="s">
        <v>512</v>
      </c>
      <c r="B732" s="506" t="s">
        <v>153</v>
      </c>
      <c r="C732" s="451" t="s">
        <v>217</v>
      </c>
      <c r="D732" s="451" t="s">
        <v>218</v>
      </c>
      <c r="E732" s="451" t="s">
        <v>156</v>
      </c>
      <c r="F732" s="451" t="s">
        <v>219</v>
      </c>
      <c r="G732" s="451" t="s">
        <v>220</v>
      </c>
      <c r="H732" s="451" t="s">
        <v>730</v>
      </c>
      <c r="I732" s="437" t="s">
        <v>92</v>
      </c>
      <c r="J732" s="437" t="s">
        <v>685</v>
      </c>
      <c r="K732" s="453" t="s">
        <v>159</v>
      </c>
      <c r="L732" s="453" t="s">
        <v>160</v>
      </c>
      <c r="M732" s="453" t="s">
        <v>161</v>
      </c>
      <c r="N732" s="453" t="s">
        <v>162</v>
      </c>
      <c r="O732" s="437" t="s">
        <v>685</v>
      </c>
      <c r="P732" s="437" t="s">
        <v>4325</v>
      </c>
      <c r="Q732" s="437" t="s">
        <v>104</v>
      </c>
      <c r="R732" s="457" t="s">
        <v>221</v>
      </c>
      <c r="S732" s="1692" t="s">
        <v>166</v>
      </c>
      <c r="T732" s="453" t="s">
        <v>108</v>
      </c>
      <c r="U732" s="453" t="s">
        <v>222</v>
      </c>
      <c r="V732" s="453" t="s">
        <v>223</v>
      </c>
      <c r="W732" s="453" t="s">
        <v>111</v>
      </c>
    </row>
    <row r="733" spans="1:24" ht="15.75" thickTop="1" x14ac:dyDescent="0.2">
      <c r="A733" s="2825" t="s">
        <v>114</v>
      </c>
      <c r="B733" s="459"/>
      <c r="C733" s="160"/>
      <c r="D733" s="160"/>
      <c r="E733" s="160"/>
      <c r="F733" s="380"/>
      <c r="G733" s="160" t="s">
        <v>170</v>
      </c>
      <c r="H733" s="160"/>
      <c r="I733" s="231" t="s">
        <v>171</v>
      </c>
      <c r="J733" s="231" t="s">
        <v>116</v>
      </c>
      <c r="K733" s="231" t="s">
        <v>117</v>
      </c>
      <c r="L733" s="231" t="s">
        <v>1705</v>
      </c>
      <c r="M733" s="231" t="s">
        <v>173</v>
      </c>
      <c r="N733" s="231" t="s">
        <v>171</v>
      </c>
      <c r="O733" s="231" t="s">
        <v>116</v>
      </c>
      <c r="P733" s="160"/>
      <c r="Q733" s="231" t="s">
        <v>225</v>
      </c>
      <c r="R733" s="383" t="s">
        <v>116</v>
      </c>
      <c r="S733" s="672" t="s">
        <v>693</v>
      </c>
      <c r="T733" s="381"/>
      <c r="U733" s="160"/>
      <c r="V733" s="160"/>
      <c r="W733" s="160"/>
    </row>
    <row r="734" spans="1:24" x14ac:dyDescent="0.2">
      <c r="A734" s="2842"/>
      <c r="B734" s="166"/>
      <c r="C734" s="166"/>
      <c r="D734" s="166"/>
      <c r="E734" s="166"/>
      <c r="F734" s="167"/>
      <c r="G734" s="160" t="s">
        <v>175</v>
      </c>
      <c r="H734" s="166"/>
      <c r="I734" s="160"/>
      <c r="J734" s="166"/>
      <c r="K734" s="166"/>
      <c r="L734" s="166"/>
      <c r="M734" s="166"/>
      <c r="N734" s="166"/>
      <c r="O734" s="166"/>
      <c r="P734" s="167"/>
      <c r="Q734" s="166"/>
      <c r="R734" s="389"/>
      <c r="S734" s="389"/>
      <c r="T734" s="390"/>
      <c r="U734" s="166"/>
      <c r="V734" s="166"/>
      <c r="W734" s="166"/>
    </row>
    <row r="735" spans="1:24" ht="15.75" thickBot="1" x14ac:dyDescent="0.25">
      <c r="A735" s="500" t="s">
        <v>121</v>
      </c>
      <c r="B735" s="460"/>
      <c r="C735" s="460"/>
      <c r="D735" s="460"/>
      <c r="E735" s="460"/>
      <c r="F735" s="402"/>
      <c r="G735" s="460"/>
      <c r="H735" s="460"/>
      <c r="I735" s="460"/>
      <c r="J735" s="460"/>
      <c r="K735" s="461"/>
      <c r="L735" s="461"/>
      <c r="M735" s="460"/>
      <c r="N735" s="460"/>
      <c r="O735" s="460"/>
      <c r="P735" s="402"/>
      <c r="Q735" s="460"/>
      <c r="R735" s="461"/>
      <c r="S735" s="461"/>
      <c r="T735" s="462"/>
      <c r="U735" s="460"/>
      <c r="V735" s="460"/>
      <c r="W735" s="460"/>
    </row>
    <row r="736" spans="1:24" ht="30" x14ac:dyDescent="0.2">
      <c r="A736" s="2834" t="s">
        <v>5752</v>
      </c>
      <c r="B736" s="1687" t="s">
        <v>5753</v>
      </c>
      <c r="C736" s="231" t="s">
        <v>1049</v>
      </c>
      <c r="D736" s="160" t="s">
        <v>6</v>
      </c>
      <c r="E736" s="1687" t="s">
        <v>5754</v>
      </c>
      <c r="F736" s="380">
        <v>6500000000</v>
      </c>
      <c r="G736" s="160"/>
      <c r="H736" s="160" t="s">
        <v>576</v>
      </c>
      <c r="I736" s="160" t="s">
        <v>5755</v>
      </c>
      <c r="J736" s="160" t="s">
        <v>5756</v>
      </c>
      <c r="K736" s="160" t="s">
        <v>179</v>
      </c>
      <c r="L736" s="160" t="s">
        <v>5757</v>
      </c>
      <c r="M736" s="160" t="s">
        <v>5758</v>
      </c>
      <c r="N736" s="160" t="s">
        <v>5759</v>
      </c>
      <c r="O736" s="160" t="s">
        <v>5760</v>
      </c>
      <c r="P736" s="380">
        <v>6500000000</v>
      </c>
      <c r="Q736" s="160" t="s">
        <v>5761</v>
      </c>
      <c r="R736" s="383" t="s">
        <v>5762</v>
      </c>
      <c r="S736" s="383" t="s">
        <v>5763</v>
      </c>
      <c r="T736" s="381" t="s">
        <v>5764</v>
      </c>
      <c r="U736" s="160" t="s">
        <v>5765</v>
      </c>
      <c r="V736" s="160" t="s">
        <v>5455</v>
      </c>
      <c r="W736" s="380">
        <v>6500000000</v>
      </c>
    </row>
    <row r="737" spans="1:23" x14ac:dyDescent="0.2">
      <c r="A737" s="2904"/>
      <c r="B737" s="166"/>
      <c r="C737" s="166"/>
      <c r="D737" s="166"/>
      <c r="E737" s="166"/>
      <c r="F737" s="167"/>
      <c r="G737" s="160"/>
      <c r="H737" s="166"/>
      <c r="I737" s="160"/>
      <c r="J737" s="160"/>
      <c r="K737" s="160"/>
      <c r="L737" s="160"/>
      <c r="M737" s="160"/>
      <c r="N737" s="160"/>
      <c r="O737" s="160"/>
      <c r="P737" s="167"/>
      <c r="Q737" s="160"/>
      <c r="R737" s="383"/>
      <c r="S737" s="383"/>
      <c r="T737" s="381"/>
      <c r="U737" s="160"/>
      <c r="V737" s="160"/>
      <c r="W737" s="167"/>
    </row>
    <row r="738" spans="1:23" x14ac:dyDescent="0.2">
      <c r="A738" s="156"/>
      <c r="B738" s="1687"/>
      <c r="C738" s="236"/>
      <c r="D738" s="160"/>
      <c r="E738" s="1687"/>
      <c r="F738" s="158"/>
      <c r="G738" s="156"/>
      <c r="H738" s="156"/>
      <c r="I738" s="156"/>
      <c r="J738" s="156"/>
      <c r="K738" s="169"/>
      <c r="L738" s="169"/>
      <c r="M738" s="156"/>
      <c r="N738" s="156"/>
      <c r="O738" s="156"/>
      <c r="P738" s="158"/>
      <c r="Q738" s="156"/>
      <c r="R738" s="169"/>
      <c r="S738" s="169"/>
      <c r="T738" s="172"/>
      <c r="U738" s="156"/>
      <c r="V738" s="156"/>
      <c r="W738" s="158"/>
    </row>
    <row r="739" spans="1:23" ht="30" x14ac:dyDescent="0.2">
      <c r="A739" s="2836" t="s">
        <v>5766</v>
      </c>
      <c r="B739" s="1687" t="s">
        <v>5767</v>
      </c>
      <c r="C739" s="236" t="s">
        <v>1039</v>
      </c>
      <c r="D739" s="160" t="s">
        <v>6</v>
      </c>
      <c r="E739" s="1687" t="s">
        <v>5754</v>
      </c>
      <c r="F739" s="167">
        <v>2600000000</v>
      </c>
      <c r="G739" s="160"/>
      <c r="H739" s="166" t="s">
        <v>576</v>
      </c>
      <c r="I739" s="160" t="s">
        <v>5755</v>
      </c>
      <c r="J739" s="160" t="s">
        <v>5756</v>
      </c>
      <c r="K739" s="160" t="s">
        <v>179</v>
      </c>
      <c r="L739" s="160" t="s">
        <v>5757</v>
      </c>
      <c r="M739" s="160" t="s">
        <v>5758</v>
      </c>
      <c r="N739" s="160" t="s">
        <v>5759</v>
      </c>
      <c r="O739" s="160" t="s">
        <v>5760</v>
      </c>
      <c r="P739" s="167">
        <v>2600000000</v>
      </c>
      <c r="Q739" s="160" t="s">
        <v>5761</v>
      </c>
      <c r="R739" s="383" t="s">
        <v>5762</v>
      </c>
      <c r="S739" s="383" t="s">
        <v>5763</v>
      </c>
      <c r="T739" s="381" t="s">
        <v>5764</v>
      </c>
      <c r="U739" s="160" t="s">
        <v>5765</v>
      </c>
      <c r="V739" s="160" t="s">
        <v>5455</v>
      </c>
      <c r="W739" s="167">
        <v>2600000000</v>
      </c>
    </row>
    <row r="740" spans="1:23" x14ac:dyDescent="0.2">
      <c r="A740" s="2904"/>
      <c r="B740" s="166"/>
      <c r="C740" s="236"/>
      <c r="D740" s="166"/>
      <c r="E740" s="166"/>
      <c r="F740" s="167"/>
      <c r="G740" s="160"/>
      <c r="H740" s="166"/>
      <c r="I740" s="160"/>
      <c r="J740" s="166"/>
      <c r="K740" s="166"/>
      <c r="L740" s="166"/>
      <c r="M740" s="166"/>
      <c r="N740" s="166"/>
      <c r="O740" s="166"/>
      <c r="P740" s="167"/>
      <c r="Q740" s="166"/>
      <c r="R740" s="389"/>
      <c r="S740" s="389"/>
      <c r="T740" s="390"/>
      <c r="U740" s="166"/>
      <c r="V740" s="166"/>
      <c r="W740" s="167"/>
    </row>
    <row r="741" spans="1:23" x14ac:dyDescent="0.2">
      <c r="A741" s="156"/>
      <c r="B741" s="1687"/>
      <c r="C741" s="236"/>
      <c r="D741" s="160"/>
      <c r="E741" s="1687"/>
      <c r="F741" s="158"/>
      <c r="G741" s="156"/>
      <c r="H741" s="156"/>
      <c r="I741" s="156"/>
      <c r="J741" s="169"/>
      <c r="K741" s="169"/>
      <c r="L741" s="156"/>
      <c r="M741" s="156"/>
      <c r="N741" s="156"/>
      <c r="O741" s="156"/>
      <c r="P741" s="158"/>
      <c r="Q741" s="156"/>
      <c r="R741" s="169"/>
      <c r="S741" s="169"/>
      <c r="T741" s="172"/>
      <c r="U741" s="156"/>
      <c r="V741" s="156"/>
      <c r="W741" s="158"/>
    </row>
    <row r="742" spans="1:23" ht="30" x14ac:dyDescent="0.2">
      <c r="A742" s="2836" t="s">
        <v>5768</v>
      </c>
      <c r="B742" s="1687" t="s">
        <v>5769</v>
      </c>
      <c r="C742" s="236" t="s">
        <v>1052</v>
      </c>
      <c r="D742" s="160" t="s">
        <v>6</v>
      </c>
      <c r="E742" s="1687" t="s">
        <v>5754</v>
      </c>
      <c r="F742" s="167">
        <v>1579620000</v>
      </c>
      <c r="G742" s="160"/>
      <c r="H742" s="166" t="s">
        <v>124</v>
      </c>
      <c r="I742" s="160" t="s">
        <v>5755</v>
      </c>
      <c r="J742" s="160" t="s">
        <v>5756</v>
      </c>
      <c r="K742" s="160" t="s">
        <v>179</v>
      </c>
      <c r="L742" s="160" t="s">
        <v>5757</v>
      </c>
      <c r="M742" s="160" t="s">
        <v>5758</v>
      </c>
      <c r="N742" s="160" t="s">
        <v>5759</v>
      </c>
      <c r="O742" s="160" t="s">
        <v>5760</v>
      </c>
      <c r="P742" s="167">
        <v>1579620000</v>
      </c>
      <c r="Q742" s="166" t="s">
        <v>179</v>
      </c>
      <c r="R742" s="383" t="s">
        <v>5762</v>
      </c>
      <c r="S742" s="383" t="s">
        <v>5763</v>
      </c>
      <c r="T742" s="381" t="s">
        <v>5764</v>
      </c>
      <c r="U742" s="160" t="s">
        <v>5765</v>
      </c>
      <c r="V742" s="160" t="s">
        <v>5770</v>
      </c>
      <c r="W742" s="167">
        <v>1579620000</v>
      </c>
    </row>
    <row r="743" spans="1:23" x14ac:dyDescent="0.2">
      <c r="A743" s="2904"/>
      <c r="B743" s="166"/>
      <c r="C743" s="236"/>
      <c r="D743" s="166"/>
      <c r="E743" s="166"/>
      <c r="F743" s="167"/>
      <c r="G743" s="160"/>
      <c r="H743" s="166"/>
      <c r="I743" s="166"/>
      <c r="J743" s="166"/>
      <c r="K743" s="166"/>
      <c r="L743" s="166"/>
      <c r="M743" s="166"/>
      <c r="N743" s="166"/>
      <c r="O743" s="166"/>
      <c r="P743" s="167"/>
      <c r="Q743" s="166"/>
      <c r="R743" s="166"/>
      <c r="S743" s="166"/>
      <c r="T743" s="390"/>
      <c r="U743" s="390"/>
      <c r="V743" s="390"/>
      <c r="W743" s="167"/>
    </row>
    <row r="744" spans="1:23" x14ac:dyDescent="0.2">
      <c r="A744" s="170"/>
      <c r="B744" s="1687"/>
      <c r="C744" s="236"/>
      <c r="D744" s="160"/>
      <c r="E744" s="1687"/>
      <c r="F744" s="158"/>
      <c r="G744" s="156"/>
      <c r="H744" s="156"/>
      <c r="I744" s="156"/>
      <c r="J744" s="169"/>
      <c r="K744" s="169"/>
      <c r="L744" s="156"/>
      <c r="M744" s="156"/>
      <c r="N744" s="156"/>
      <c r="O744" s="156"/>
      <c r="P744" s="158"/>
      <c r="Q744" s="156"/>
      <c r="R744" s="169"/>
      <c r="S744" s="169"/>
      <c r="T744" s="172"/>
      <c r="U744" s="156"/>
      <c r="V744" s="156"/>
      <c r="W744" s="158"/>
    </row>
    <row r="745" spans="1:23" ht="30" x14ac:dyDescent="0.2">
      <c r="A745" s="2836" t="s">
        <v>5771</v>
      </c>
      <c r="B745" s="1687" t="s">
        <v>5772</v>
      </c>
      <c r="C745" s="236" t="s">
        <v>1052</v>
      </c>
      <c r="D745" s="160" t="s">
        <v>6</v>
      </c>
      <c r="E745" s="1687" t="s">
        <v>5754</v>
      </c>
      <c r="F745" s="167">
        <v>1635000000</v>
      </c>
      <c r="G745" s="160"/>
      <c r="H745" s="166" t="s">
        <v>124</v>
      </c>
      <c r="I745" s="160" t="s">
        <v>5755</v>
      </c>
      <c r="J745" s="160" t="s">
        <v>5756</v>
      </c>
      <c r="K745" s="160" t="s">
        <v>179</v>
      </c>
      <c r="L745" s="160" t="s">
        <v>5757</v>
      </c>
      <c r="M745" s="160" t="s">
        <v>5758</v>
      </c>
      <c r="N745" s="160" t="s">
        <v>5759</v>
      </c>
      <c r="O745" s="160" t="s">
        <v>5760</v>
      </c>
      <c r="P745" s="167">
        <v>1635000000</v>
      </c>
      <c r="Q745" s="166" t="s">
        <v>179</v>
      </c>
      <c r="R745" s="383" t="s">
        <v>5762</v>
      </c>
      <c r="S745" s="383" t="s">
        <v>5763</v>
      </c>
      <c r="T745" s="381" t="s">
        <v>5764</v>
      </c>
      <c r="U745" s="160" t="s">
        <v>5765</v>
      </c>
      <c r="V745" s="160" t="s">
        <v>5773</v>
      </c>
      <c r="W745" s="167">
        <v>1635000000</v>
      </c>
    </row>
    <row r="746" spans="1:23" x14ac:dyDescent="0.2">
      <c r="A746" s="2904"/>
      <c r="B746" s="166"/>
      <c r="C746" s="166"/>
      <c r="D746" s="166"/>
      <c r="E746" s="166"/>
      <c r="F746" s="167"/>
      <c r="G746" s="160"/>
      <c r="H746" s="166"/>
      <c r="I746" s="166"/>
      <c r="J746" s="166"/>
      <c r="K746" s="166"/>
      <c r="L746" s="166"/>
      <c r="M746" s="166"/>
      <c r="N746" s="166"/>
      <c r="O746" s="166"/>
      <c r="P746" s="167"/>
      <c r="Q746" s="166"/>
      <c r="R746" s="406"/>
      <c r="S746" s="406"/>
      <c r="T746" s="390"/>
      <c r="U746" s="390"/>
      <c r="V746" s="390"/>
      <c r="W746" s="167"/>
    </row>
    <row r="747" spans="1:23" x14ac:dyDescent="0.2">
      <c r="A747" s="170"/>
      <c r="B747" s="156"/>
      <c r="C747" s="156"/>
      <c r="D747" s="156"/>
      <c r="E747" s="156"/>
      <c r="F747" s="158"/>
      <c r="G747" s="156"/>
      <c r="H747" s="156"/>
      <c r="I747" s="156"/>
      <c r="J747" s="169"/>
      <c r="K747" s="169"/>
      <c r="L747" s="156"/>
      <c r="M747" s="156"/>
      <c r="N747" s="156"/>
      <c r="O747" s="156"/>
      <c r="P747" s="158"/>
      <c r="Q747" s="156"/>
      <c r="R747" s="169"/>
      <c r="S747" s="169"/>
      <c r="T747" s="172"/>
      <c r="U747" s="156"/>
      <c r="V747" s="156"/>
      <c r="W747" s="158"/>
    </row>
    <row r="748" spans="1:23" ht="30" x14ac:dyDescent="0.2">
      <c r="A748" s="2836" t="s">
        <v>5774</v>
      </c>
      <c r="B748" s="1687" t="s">
        <v>5775</v>
      </c>
      <c r="C748" s="236" t="s">
        <v>1046</v>
      </c>
      <c r="D748" s="160" t="s">
        <v>6</v>
      </c>
      <c r="E748" s="1687" t="s">
        <v>5754</v>
      </c>
      <c r="F748" s="167">
        <v>4800000000</v>
      </c>
      <c r="G748" s="160"/>
      <c r="H748" s="166" t="s">
        <v>124</v>
      </c>
      <c r="I748" s="160" t="s">
        <v>5755</v>
      </c>
      <c r="J748" s="160" t="s">
        <v>5756</v>
      </c>
      <c r="K748" s="160" t="s">
        <v>179</v>
      </c>
      <c r="L748" s="160" t="s">
        <v>5757</v>
      </c>
      <c r="M748" s="160" t="s">
        <v>5758</v>
      </c>
      <c r="N748" s="160" t="s">
        <v>5759</v>
      </c>
      <c r="O748" s="160" t="s">
        <v>5760</v>
      </c>
      <c r="P748" s="167">
        <v>4800000000</v>
      </c>
      <c r="Q748" s="160" t="s">
        <v>5761</v>
      </c>
      <c r="R748" s="383" t="s">
        <v>5762</v>
      </c>
      <c r="S748" s="383" t="s">
        <v>5763</v>
      </c>
      <c r="T748" s="381" t="s">
        <v>5764</v>
      </c>
      <c r="U748" s="160" t="s">
        <v>5765</v>
      </c>
      <c r="V748" s="160" t="s">
        <v>5776</v>
      </c>
      <c r="W748" s="167">
        <v>4800000000</v>
      </c>
    </row>
    <row r="749" spans="1:23" x14ac:dyDescent="0.2">
      <c r="A749" s="2904"/>
      <c r="B749" s="166"/>
      <c r="C749" s="166"/>
      <c r="D749" s="166"/>
      <c r="E749" s="166"/>
      <c r="F749" s="167"/>
      <c r="G749" s="160"/>
      <c r="H749" s="166"/>
      <c r="I749" s="166"/>
      <c r="J749" s="166"/>
      <c r="K749" s="166"/>
      <c r="L749" s="166"/>
      <c r="M749" s="166"/>
      <c r="N749" s="166"/>
      <c r="O749" s="166"/>
      <c r="P749" s="167"/>
      <c r="Q749" s="166"/>
      <c r="R749" s="406"/>
      <c r="S749" s="406"/>
      <c r="T749" s="390"/>
      <c r="U749" s="390"/>
      <c r="V749" s="390"/>
      <c r="W749" s="167"/>
    </row>
    <row r="750" spans="1:23" x14ac:dyDescent="0.2">
      <c r="A750" s="156"/>
      <c r="B750" s="1687"/>
      <c r="C750" s="236"/>
      <c r="D750" s="160"/>
      <c r="E750" s="1687"/>
      <c r="F750" s="158"/>
      <c r="G750" s="156"/>
      <c r="H750" s="156"/>
      <c r="I750" s="156"/>
      <c r="J750" s="156"/>
      <c r="K750" s="169"/>
      <c r="L750" s="169"/>
      <c r="M750" s="156"/>
      <c r="N750" s="156"/>
      <c r="O750" s="156"/>
      <c r="P750" s="158"/>
      <c r="Q750" s="156"/>
      <c r="R750" s="169"/>
      <c r="S750" s="169"/>
      <c r="T750" s="172"/>
      <c r="U750" s="156"/>
      <c r="V750" s="156"/>
      <c r="W750" s="158"/>
    </row>
    <row r="751" spans="1:23" ht="30" x14ac:dyDescent="0.2">
      <c r="A751" s="2836" t="s">
        <v>5777</v>
      </c>
      <c r="B751" s="1687" t="s">
        <v>5778</v>
      </c>
      <c r="C751" s="236" t="s">
        <v>4049</v>
      </c>
      <c r="D751" s="160" t="s">
        <v>6</v>
      </c>
      <c r="E751" s="1687" t="s">
        <v>5754</v>
      </c>
      <c r="F751" s="167">
        <v>78000000000</v>
      </c>
      <c r="G751" s="160"/>
      <c r="H751" s="166" t="s">
        <v>576</v>
      </c>
      <c r="I751" s="160" t="s">
        <v>5755</v>
      </c>
      <c r="J751" s="160" t="s">
        <v>5756</v>
      </c>
      <c r="K751" s="160" t="s">
        <v>179</v>
      </c>
      <c r="L751" s="160" t="s">
        <v>5757</v>
      </c>
      <c r="M751" s="160" t="s">
        <v>5758</v>
      </c>
      <c r="N751" s="160" t="s">
        <v>5759</v>
      </c>
      <c r="O751" s="160" t="s">
        <v>5760</v>
      </c>
      <c r="P751" s="167">
        <v>78000000000</v>
      </c>
      <c r="Q751" s="160" t="s">
        <v>5761</v>
      </c>
      <c r="R751" s="383" t="s">
        <v>5762</v>
      </c>
      <c r="S751" s="383" t="s">
        <v>5763</v>
      </c>
      <c r="T751" s="381" t="s">
        <v>5764</v>
      </c>
      <c r="U751" s="160" t="s">
        <v>5765</v>
      </c>
      <c r="V751" s="160" t="s">
        <v>5455</v>
      </c>
      <c r="W751" s="167">
        <v>78000000000</v>
      </c>
    </row>
    <row r="752" spans="1:23" x14ac:dyDescent="0.2">
      <c r="A752" s="2904"/>
      <c r="B752" s="166"/>
      <c r="C752" s="166"/>
      <c r="D752" s="166"/>
      <c r="E752" s="166"/>
      <c r="F752" s="167"/>
      <c r="G752" s="160"/>
      <c r="H752" s="166"/>
      <c r="I752" s="166"/>
      <c r="J752" s="166"/>
      <c r="K752" s="166"/>
      <c r="L752" s="166"/>
      <c r="M752" s="166"/>
      <c r="N752" s="166"/>
      <c r="O752" s="166"/>
      <c r="P752" s="167"/>
      <c r="Q752" s="166"/>
      <c r="R752" s="406"/>
      <c r="S752" s="406"/>
      <c r="T752" s="390"/>
      <c r="U752" s="390"/>
      <c r="V752" s="390"/>
      <c r="W752" s="167"/>
    </row>
    <row r="753" spans="1:23" x14ac:dyDescent="0.2">
      <c r="A753" s="156"/>
      <c r="B753" s="156"/>
      <c r="C753" s="156"/>
      <c r="D753" s="156"/>
      <c r="E753" s="156"/>
      <c r="F753" s="158"/>
      <c r="G753" s="156"/>
      <c r="H753" s="156"/>
      <c r="I753" s="156"/>
      <c r="J753" s="169"/>
      <c r="K753" s="169"/>
      <c r="L753" s="156"/>
      <c r="M753" s="156"/>
      <c r="N753" s="156"/>
      <c r="O753" s="156"/>
      <c r="P753" s="158"/>
      <c r="Q753" s="156"/>
      <c r="R753" s="169"/>
      <c r="S753" s="169"/>
      <c r="T753" s="172"/>
      <c r="U753" s="156"/>
      <c r="V753" s="156"/>
      <c r="W753" s="158"/>
    </row>
    <row r="754" spans="1:23" ht="45" x14ac:dyDescent="0.2">
      <c r="A754" s="2836" t="s">
        <v>5779</v>
      </c>
      <c r="B754" s="1697" t="s">
        <v>5780</v>
      </c>
      <c r="C754" s="166" t="s">
        <v>3983</v>
      </c>
      <c r="D754" s="166" t="s">
        <v>6</v>
      </c>
      <c r="E754" s="1687" t="s">
        <v>5754</v>
      </c>
      <c r="F754" s="167">
        <v>4300000000</v>
      </c>
      <c r="G754" s="160"/>
      <c r="H754" s="166" t="s">
        <v>576</v>
      </c>
      <c r="I754" s="166" t="s">
        <v>5755</v>
      </c>
      <c r="J754" s="166" t="s">
        <v>5781</v>
      </c>
      <c r="K754" s="166" t="s">
        <v>179</v>
      </c>
      <c r="L754" s="166" t="s">
        <v>5782</v>
      </c>
      <c r="M754" s="166" t="s">
        <v>5783</v>
      </c>
      <c r="N754" s="166" t="s">
        <v>5784</v>
      </c>
      <c r="O754" s="166" t="s">
        <v>5785</v>
      </c>
      <c r="P754" s="167">
        <v>4300000000</v>
      </c>
      <c r="Q754" s="160" t="s">
        <v>5761</v>
      </c>
      <c r="R754" s="383" t="s">
        <v>5762</v>
      </c>
      <c r="S754" s="383" t="s">
        <v>5763</v>
      </c>
      <c r="T754" s="381" t="s">
        <v>5764</v>
      </c>
      <c r="U754" s="160" t="s">
        <v>5765</v>
      </c>
      <c r="V754" s="160" t="s">
        <v>5786</v>
      </c>
      <c r="W754" s="167">
        <v>4300000000</v>
      </c>
    </row>
    <row r="755" spans="1:23" x14ac:dyDescent="0.2">
      <c r="A755" s="2904"/>
      <c r="B755" s="166"/>
      <c r="C755" s="166"/>
      <c r="D755" s="166"/>
      <c r="E755" s="166"/>
      <c r="F755" s="167"/>
      <c r="G755" s="160"/>
      <c r="H755" s="166"/>
      <c r="I755" s="166"/>
      <c r="J755" s="166"/>
      <c r="K755" s="166"/>
      <c r="L755" s="166"/>
      <c r="M755" s="166"/>
      <c r="N755" s="166"/>
      <c r="O755" s="166"/>
      <c r="P755" s="167"/>
      <c r="Q755" s="166"/>
      <c r="R755" s="406"/>
      <c r="S755" s="406"/>
      <c r="T755" s="390"/>
      <c r="U755" s="390"/>
      <c r="V755" s="390"/>
      <c r="W755" s="390"/>
    </row>
    <row r="756" spans="1:23" x14ac:dyDescent="0.2">
      <c r="A756" s="156"/>
      <c r="B756" s="156"/>
      <c r="C756" s="156"/>
      <c r="D756" s="156"/>
      <c r="E756" s="156"/>
      <c r="F756" s="158"/>
      <c r="G756" s="156"/>
      <c r="H756" s="156"/>
      <c r="I756" s="156"/>
      <c r="J756" s="169"/>
      <c r="K756" s="169"/>
      <c r="L756" s="156"/>
      <c r="M756" s="156"/>
      <c r="N756" s="156"/>
      <c r="O756" s="156"/>
      <c r="P756" s="158"/>
      <c r="Q756" s="156"/>
      <c r="R756" s="169"/>
      <c r="S756" s="169"/>
      <c r="T756" s="172"/>
      <c r="U756" s="156"/>
      <c r="V756" s="156"/>
      <c r="W756" s="156"/>
    </row>
    <row r="757" spans="1:23" ht="15.75" thickBot="1" x14ac:dyDescent="0.25">
      <c r="A757" s="1691"/>
      <c r="B757" s="194"/>
      <c r="C757" s="194"/>
      <c r="D757" s="194"/>
      <c r="E757" s="194"/>
      <c r="F757" s="408"/>
      <c r="G757" s="160"/>
      <c r="H757" s="194"/>
      <c r="I757" s="194"/>
      <c r="J757" s="194"/>
      <c r="K757" s="194"/>
      <c r="L757" s="194"/>
      <c r="M757" s="194"/>
      <c r="N757" s="194"/>
      <c r="O757" s="194"/>
      <c r="P757" s="408"/>
      <c r="Q757" s="194"/>
      <c r="R757" s="409"/>
      <c r="S757" s="409"/>
      <c r="T757" s="410"/>
      <c r="U757" s="410"/>
      <c r="V757" s="410"/>
      <c r="W757" s="408"/>
    </row>
    <row r="758" spans="1:23" ht="15.75" thickTop="1" x14ac:dyDescent="0.2">
      <c r="A758" s="174" t="s">
        <v>144</v>
      </c>
      <c r="B758" s="176"/>
      <c r="C758" s="176"/>
      <c r="D758" s="176"/>
      <c r="E758" s="176"/>
      <c r="F758" s="173"/>
      <c r="G758" s="175"/>
      <c r="H758" s="176"/>
      <c r="I758" s="176"/>
      <c r="J758" s="176"/>
      <c r="K758" s="176"/>
      <c r="L758" s="176"/>
      <c r="M758" s="176"/>
      <c r="N758" s="176"/>
      <c r="O758" s="176"/>
      <c r="P758" s="173"/>
      <c r="Q758" s="176"/>
      <c r="R758" s="392"/>
      <c r="S758" s="392"/>
      <c r="T758" s="394"/>
      <c r="U758" s="176"/>
      <c r="V758" s="176"/>
      <c r="W758" s="173"/>
    </row>
    <row r="761" spans="1:23" x14ac:dyDescent="0.2">
      <c r="A761" s="1990" t="s">
        <v>5787</v>
      </c>
      <c r="B761" s="1990"/>
      <c r="C761" s="681"/>
      <c r="D761" s="681"/>
      <c r="E761" s="681"/>
      <c r="F761" s="2168"/>
      <c r="G761" s="681"/>
      <c r="H761" s="681"/>
    </row>
    <row r="762" spans="1:23" ht="15.75" thickBot="1" x14ac:dyDescent="0.25">
      <c r="A762" s="1990" t="s">
        <v>5460</v>
      </c>
      <c r="B762" s="1990"/>
      <c r="C762" s="681"/>
      <c r="D762" s="681"/>
      <c r="E762" s="681"/>
      <c r="F762" s="2168"/>
      <c r="G762" s="681"/>
      <c r="H762" s="681"/>
    </row>
    <row r="763" spans="1:23" ht="30.75" thickBot="1" x14ac:dyDescent="0.25">
      <c r="A763" s="2067" t="s">
        <v>5788</v>
      </c>
      <c r="B763" s="2068"/>
      <c r="C763" s="2069" t="s">
        <v>215</v>
      </c>
      <c r="D763" s="2070"/>
      <c r="E763" s="2070"/>
      <c r="F763" s="2070"/>
      <c r="G763" s="2070"/>
      <c r="H763" s="2071"/>
      <c r="I763" s="2000" t="s">
        <v>5789</v>
      </c>
      <c r="J763" s="2007"/>
      <c r="K763" s="2072" t="s">
        <v>1663</v>
      </c>
      <c r="L763" s="2073" t="s">
        <v>151</v>
      </c>
      <c r="M763" s="2074"/>
      <c r="N763" s="2005" t="s">
        <v>152</v>
      </c>
      <c r="O763" s="2006"/>
      <c r="P763" s="2000" t="s">
        <v>5789</v>
      </c>
      <c r="Q763" s="2007"/>
      <c r="R763" s="2072" t="s">
        <v>1663</v>
      </c>
      <c r="S763" s="2073" t="s">
        <v>151</v>
      </c>
      <c r="T763" s="2074"/>
      <c r="U763" s="2075" t="s">
        <v>152</v>
      </c>
      <c r="V763" s="2076"/>
    </row>
    <row r="764" spans="1:23" ht="45" x14ac:dyDescent="0.2">
      <c r="A764" s="2077" t="s">
        <v>479</v>
      </c>
      <c r="B764" s="2011" t="s">
        <v>480</v>
      </c>
      <c r="C764" s="2011" t="s">
        <v>154</v>
      </c>
      <c r="D764" s="2011" t="s">
        <v>218</v>
      </c>
      <c r="E764" s="2011" t="s">
        <v>156</v>
      </c>
      <c r="F764" s="2169" t="s">
        <v>5790</v>
      </c>
      <c r="G764" s="2011" t="s">
        <v>220</v>
      </c>
      <c r="H764" s="2078" t="s">
        <v>483</v>
      </c>
      <c r="I764" s="2012" t="s">
        <v>5466</v>
      </c>
      <c r="J764" s="2012" t="s">
        <v>5467</v>
      </c>
      <c r="K764" s="2012" t="s">
        <v>5791</v>
      </c>
      <c r="L764" s="2012" t="s">
        <v>5469</v>
      </c>
      <c r="M764" s="2012" t="s">
        <v>5470</v>
      </c>
      <c r="N764" s="2013" t="s">
        <v>5471</v>
      </c>
      <c r="O764" s="1998" t="s">
        <v>5472</v>
      </c>
      <c r="P764" s="2012" t="s">
        <v>5466</v>
      </c>
      <c r="Q764" s="2012" t="s">
        <v>5467</v>
      </c>
      <c r="R764" s="2012" t="s">
        <v>5791</v>
      </c>
      <c r="S764" s="2012" t="s">
        <v>5469</v>
      </c>
      <c r="T764" s="2012" t="s">
        <v>5470</v>
      </c>
      <c r="U764" s="2012" t="s">
        <v>5471</v>
      </c>
      <c r="V764" s="1961"/>
    </row>
    <row r="765" spans="1:23" x14ac:dyDescent="0.2">
      <c r="A765" s="1938" t="s">
        <v>121</v>
      </c>
      <c r="B765" s="1940"/>
      <c r="C765" s="1940"/>
      <c r="D765" s="1940"/>
      <c r="E765" s="1940"/>
      <c r="F765" s="2170"/>
      <c r="G765" s="1940"/>
      <c r="H765" s="2079"/>
      <c r="I765" s="2018" t="s">
        <v>588</v>
      </c>
      <c r="J765" s="2018" t="s">
        <v>5792</v>
      </c>
      <c r="K765" s="2018" t="s">
        <v>117</v>
      </c>
      <c r="L765" s="2018" t="s">
        <v>1705</v>
      </c>
      <c r="M765" s="2018" t="s">
        <v>173</v>
      </c>
      <c r="N765" s="2019" t="s">
        <v>171</v>
      </c>
      <c r="O765" s="2020" t="s">
        <v>5793</v>
      </c>
      <c r="P765" s="2018" t="s">
        <v>588</v>
      </c>
      <c r="Q765" s="2018" t="s">
        <v>5792</v>
      </c>
      <c r="R765" s="2018" t="s">
        <v>117</v>
      </c>
      <c r="S765" s="2018" t="s">
        <v>1705</v>
      </c>
      <c r="T765" s="2018" t="s">
        <v>173</v>
      </c>
      <c r="U765" s="2080" t="s">
        <v>171</v>
      </c>
      <c r="V765" s="2081" t="s">
        <v>5793</v>
      </c>
    </row>
    <row r="766" spans="1:23" x14ac:dyDescent="0.2">
      <c r="A766" s="2969" t="s">
        <v>5794</v>
      </c>
      <c r="B766" s="1940"/>
      <c r="C766" s="1940"/>
      <c r="D766" s="1940"/>
      <c r="E766" s="1940"/>
      <c r="F766" s="2170"/>
      <c r="G766" s="1940"/>
      <c r="H766" s="2079"/>
      <c r="I766" s="2022"/>
      <c r="J766" s="2022"/>
      <c r="K766" s="2022"/>
      <c r="L766" s="2022"/>
      <c r="M766" s="2022"/>
      <c r="N766" s="2023"/>
      <c r="O766" s="2024"/>
      <c r="P766" s="2022"/>
      <c r="Q766" s="2022"/>
      <c r="R766" s="2022"/>
      <c r="S766" s="2022"/>
      <c r="T766" s="2022"/>
      <c r="U766" s="2023"/>
      <c r="V766" s="2024"/>
    </row>
    <row r="767" spans="1:23" x14ac:dyDescent="0.2">
      <c r="A767" s="2968"/>
      <c r="B767" s="1940" t="s">
        <v>5795</v>
      </c>
      <c r="C767" s="1940" t="s">
        <v>178</v>
      </c>
      <c r="D767" s="1940" t="s">
        <v>6</v>
      </c>
      <c r="E767" s="1940" t="s">
        <v>5484</v>
      </c>
      <c r="F767" s="2170" t="s">
        <v>243</v>
      </c>
      <c r="G767" s="1940" t="s">
        <v>1559</v>
      </c>
      <c r="H767" s="2079" t="s">
        <v>2042</v>
      </c>
      <c r="I767" s="2022" t="s">
        <v>5796</v>
      </c>
      <c r="J767" s="2022" t="s">
        <v>5487</v>
      </c>
      <c r="K767" s="2022" t="s">
        <v>5797</v>
      </c>
      <c r="L767" s="2022" t="s">
        <v>5488</v>
      </c>
      <c r="M767" s="2022" t="s">
        <v>5798</v>
      </c>
      <c r="N767" s="2023" t="s">
        <v>5489</v>
      </c>
      <c r="O767" s="2022" t="s">
        <v>5489</v>
      </c>
      <c r="P767" s="2022" t="s">
        <v>5796</v>
      </c>
      <c r="Q767" s="2022" t="s">
        <v>5487</v>
      </c>
      <c r="R767" s="2022" t="s">
        <v>5797</v>
      </c>
      <c r="S767" s="2022" t="s">
        <v>5488</v>
      </c>
      <c r="T767" s="2022" t="s">
        <v>5798</v>
      </c>
      <c r="U767" s="2023" t="s">
        <v>5489</v>
      </c>
      <c r="V767" s="2022" t="s">
        <v>5489</v>
      </c>
    </row>
    <row r="768" spans="1:23" x14ac:dyDescent="0.2">
      <c r="I768" s="2022"/>
      <c r="J768" s="2022"/>
      <c r="K768" s="2022"/>
      <c r="L768" s="2022"/>
      <c r="M768" s="2022"/>
      <c r="N768" s="2023"/>
      <c r="O768" s="2024"/>
      <c r="P768" s="2022"/>
      <c r="Q768" s="2022"/>
      <c r="R768" s="2022"/>
      <c r="S768" s="2022"/>
      <c r="T768" s="2022"/>
      <c r="U768" s="2023"/>
      <c r="V768" s="2024"/>
    </row>
    <row r="769" spans="1:22" x14ac:dyDescent="0.2">
      <c r="A769" s="2967" t="s">
        <v>5799</v>
      </c>
      <c r="B769" s="1940" t="s">
        <v>5795</v>
      </c>
      <c r="C769" s="1940" t="s">
        <v>193</v>
      </c>
      <c r="D769" s="1940" t="s">
        <v>6</v>
      </c>
      <c r="E769" s="1940" t="s">
        <v>5484</v>
      </c>
      <c r="F769" s="2170" t="s">
        <v>5800</v>
      </c>
      <c r="G769" s="1940" t="s">
        <v>1559</v>
      </c>
      <c r="H769" s="2079" t="s">
        <v>2042</v>
      </c>
      <c r="I769" s="1940" t="s">
        <v>5796</v>
      </c>
      <c r="J769" s="1940" t="s">
        <v>5487</v>
      </c>
      <c r="K769" s="1940" t="s">
        <v>5797</v>
      </c>
      <c r="L769" s="1940" t="s">
        <v>5488</v>
      </c>
      <c r="M769" s="1940" t="s">
        <v>5798</v>
      </c>
      <c r="N769" s="2029" t="s">
        <v>5489</v>
      </c>
      <c r="O769" s="1940" t="s">
        <v>5489</v>
      </c>
      <c r="P769" s="1940" t="s">
        <v>5796</v>
      </c>
      <c r="Q769" s="1940" t="s">
        <v>5487</v>
      </c>
      <c r="R769" s="1940" t="s">
        <v>5797</v>
      </c>
      <c r="S769" s="1940" t="s">
        <v>5488</v>
      </c>
      <c r="T769" s="1940" t="s">
        <v>5798</v>
      </c>
      <c r="U769" s="2029" t="s">
        <v>5489</v>
      </c>
      <c r="V769" s="1940" t="s">
        <v>5489</v>
      </c>
    </row>
    <row r="770" spans="1:22" x14ac:dyDescent="0.2">
      <c r="A770" s="2968"/>
      <c r="I770" s="1940"/>
      <c r="J770" s="1940"/>
      <c r="K770" s="1940"/>
      <c r="L770" s="1940"/>
      <c r="M770" s="1940"/>
      <c r="N770" s="2029"/>
      <c r="O770" s="1690"/>
      <c r="P770" s="1940"/>
      <c r="Q770" s="1940"/>
      <c r="R770" s="1940"/>
      <c r="S770" s="1940"/>
      <c r="T770" s="1940"/>
      <c r="U770" s="2029"/>
      <c r="V770" s="1690"/>
    </row>
    <row r="771" spans="1:22" x14ac:dyDescent="0.2">
      <c r="I771" s="1940"/>
      <c r="J771" s="1940"/>
      <c r="K771" s="1940"/>
      <c r="L771" s="1940"/>
      <c r="M771" s="1940"/>
      <c r="N771" s="2029"/>
      <c r="O771" s="1690"/>
      <c r="P771" s="1940"/>
      <c r="Q771" s="1940"/>
      <c r="R771" s="1940"/>
      <c r="S771" s="1940"/>
      <c r="T771" s="1940"/>
      <c r="U771" s="2029"/>
      <c r="V771" s="1690"/>
    </row>
    <row r="772" spans="1:22" x14ac:dyDescent="0.2">
      <c r="A772" s="2967" t="s">
        <v>5801</v>
      </c>
      <c r="B772" s="1940" t="s">
        <v>5795</v>
      </c>
      <c r="C772" s="1940" t="s">
        <v>195</v>
      </c>
      <c r="D772" s="1940" t="s">
        <v>6</v>
      </c>
      <c r="E772" s="1940" t="s">
        <v>5484</v>
      </c>
      <c r="F772" s="2170" t="s">
        <v>251</v>
      </c>
      <c r="G772" s="1940" t="s">
        <v>1559</v>
      </c>
      <c r="H772" s="2079" t="s">
        <v>2042</v>
      </c>
      <c r="I772" s="1940" t="s">
        <v>5796</v>
      </c>
      <c r="J772" s="1940" t="s">
        <v>5487</v>
      </c>
      <c r="K772" s="1940" t="s">
        <v>5797</v>
      </c>
      <c r="L772" s="1940" t="s">
        <v>5488</v>
      </c>
      <c r="M772" s="1940" t="s">
        <v>5798</v>
      </c>
      <c r="N772" s="2029" t="s">
        <v>5489</v>
      </c>
      <c r="O772" s="1940" t="s">
        <v>5489</v>
      </c>
      <c r="P772" s="1940" t="s">
        <v>5796</v>
      </c>
      <c r="Q772" s="1940" t="s">
        <v>5487</v>
      </c>
      <c r="R772" s="1940" t="s">
        <v>5797</v>
      </c>
      <c r="S772" s="1940" t="s">
        <v>5488</v>
      </c>
      <c r="T772" s="1940" t="s">
        <v>5798</v>
      </c>
      <c r="U772" s="2029" t="s">
        <v>5489</v>
      </c>
      <c r="V772" s="1940" t="s">
        <v>5489</v>
      </c>
    </row>
    <row r="773" spans="1:22" x14ac:dyDescent="0.2">
      <c r="A773" s="2968"/>
      <c r="I773" s="1940"/>
      <c r="J773" s="1940"/>
      <c r="K773" s="1940"/>
      <c r="L773" s="1940"/>
      <c r="M773" s="1940"/>
      <c r="N773" s="2029"/>
      <c r="O773" s="1690"/>
      <c r="P773" s="1940"/>
      <c r="Q773" s="1940"/>
      <c r="R773" s="1940"/>
      <c r="S773" s="1940"/>
      <c r="T773" s="1940"/>
      <c r="U773" s="2029"/>
      <c r="V773" s="1690"/>
    </row>
    <row r="774" spans="1:22" x14ac:dyDescent="0.2">
      <c r="I774" s="1940"/>
      <c r="J774" s="1940"/>
      <c r="K774" s="1940"/>
      <c r="L774" s="1940"/>
      <c r="M774" s="1940"/>
      <c r="N774" s="2029"/>
      <c r="O774" s="1690"/>
      <c r="P774" s="1940"/>
      <c r="Q774" s="1940"/>
      <c r="R774" s="1940"/>
      <c r="S774" s="1940"/>
      <c r="T774" s="1940"/>
      <c r="U774" s="2029"/>
      <c r="V774" s="1690"/>
    </row>
    <row r="775" spans="1:22" x14ac:dyDescent="0.2">
      <c r="A775" s="2967" t="s">
        <v>5802</v>
      </c>
      <c r="B775" s="1940" t="s">
        <v>5795</v>
      </c>
      <c r="C775" s="1940" t="s">
        <v>197</v>
      </c>
      <c r="D775" s="1940" t="s">
        <v>6</v>
      </c>
      <c r="E775" s="1940" t="s">
        <v>5484</v>
      </c>
      <c r="F775" s="2170" t="s">
        <v>5803</v>
      </c>
      <c r="G775" s="1940" t="s">
        <v>1559</v>
      </c>
      <c r="H775" s="2079" t="s">
        <v>2042</v>
      </c>
      <c r="I775" s="1940" t="s">
        <v>5796</v>
      </c>
      <c r="J775" s="1940" t="s">
        <v>5487</v>
      </c>
      <c r="K775" s="1940" t="s">
        <v>5797</v>
      </c>
      <c r="L775" s="1940" t="s">
        <v>5488</v>
      </c>
      <c r="M775" s="1940" t="s">
        <v>5798</v>
      </c>
      <c r="N775" s="2029" t="s">
        <v>5489</v>
      </c>
      <c r="O775" s="1940" t="s">
        <v>5489</v>
      </c>
      <c r="P775" s="1940" t="s">
        <v>5796</v>
      </c>
      <c r="Q775" s="1940" t="s">
        <v>5487</v>
      </c>
      <c r="R775" s="1940" t="s">
        <v>5797</v>
      </c>
      <c r="S775" s="1940" t="s">
        <v>5488</v>
      </c>
      <c r="T775" s="1940" t="s">
        <v>5798</v>
      </c>
      <c r="U775" s="2029" t="s">
        <v>5489</v>
      </c>
      <c r="V775" s="1940" t="s">
        <v>5489</v>
      </c>
    </row>
    <row r="776" spans="1:22" x14ac:dyDescent="0.2">
      <c r="A776" s="2968"/>
      <c r="I776" s="1940"/>
      <c r="J776" s="1940"/>
      <c r="K776" s="1940"/>
      <c r="L776" s="1940"/>
      <c r="M776" s="1940"/>
      <c r="N776" s="2029"/>
      <c r="O776" s="1690"/>
      <c r="P776" s="1940"/>
      <c r="Q776" s="1940"/>
      <c r="R776" s="1940"/>
      <c r="S776" s="1940"/>
      <c r="T776" s="1940"/>
      <c r="U776" s="2029"/>
      <c r="V776" s="1690"/>
    </row>
    <row r="777" spans="1:22" x14ac:dyDescent="0.2">
      <c r="I777" s="1940"/>
      <c r="J777" s="1940"/>
      <c r="K777" s="1940"/>
      <c r="L777" s="1940"/>
      <c r="M777" s="1940"/>
      <c r="N777" s="2029"/>
      <c r="O777" s="1940"/>
      <c r="P777" s="1940"/>
      <c r="Q777" s="1940"/>
      <c r="R777" s="1940"/>
      <c r="S777" s="1940"/>
      <c r="T777" s="1940"/>
      <c r="U777" s="2029"/>
      <c r="V777" s="1940"/>
    </row>
    <row r="778" spans="1:22" x14ac:dyDescent="0.2">
      <c r="A778" s="2967" t="s">
        <v>5804</v>
      </c>
      <c r="B778" s="1940" t="s">
        <v>179</v>
      </c>
      <c r="C778" s="1940" t="s">
        <v>179</v>
      </c>
      <c r="D778" s="1940" t="s">
        <v>1599</v>
      </c>
      <c r="E778" s="1940" t="s">
        <v>5805</v>
      </c>
      <c r="F778" s="2170" t="s">
        <v>5806</v>
      </c>
      <c r="G778" s="1940" t="s">
        <v>179</v>
      </c>
      <c r="H778" s="2079" t="s">
        <v>179</v>
      </c>
      <c r="I778" s="1940" t="s">
        <v>5805</v>
      </c>
      <c r="J778" s="1940" t="s">
        <v>179</v>
      </c>
      <c r="K778" s="1940" t="s">
        <v>179</v>
      </c>
      <c r="L778" s="1940" t="s">
        <v>179</v>
      </c>
      <c r="M778" s="1940" t="s">
        <v>179</v>
      </c>
      <c r="N778" s="2029" t="s">
        <v>179</v>
      </c>
      <c r="O778" s="1940" t="s">
        <v>179</v>
      </c>
      <c r="P778" s="1940" t="s">
        <v>5805</v>
      </c>
      <c r="Q778" s="1940" t="s">
        <v>179</v>
      </c>
      <c r="R778" s="1940" t="s">
        <v>179</v>
      </c>
      <c r="S778" s="1940" t="s">
        <v>179</v>
      </c>
      <c r="T778" s="1940" t="s">
        <v>179</v>
      </c>
      <c r="U778" s="2029" t="s">
        <v>179</v>
      </c>
      <c r="V778" s="1940" t="s">
        <v>179</v>
      </c>
    </row>
    <row r="779" spans="1:22" x14ac:dyDescent="0.2">
      <c r="A779" s="2968"/>
      <c r="I779" s="1940"/>
      <c r="J779" s="1940"/>
      <c r="K779" s="1940"/>
      <c r="L779" s="1940"/>
      <c r="M779" s="1940"/>
      <c r="N779" s="2029"/>
      <c r="O779" s="1690"/>
      <c r="P779" s="1940"/>
      <c r="Q779" s="1940"/>
      <c r="R779" s="1940"/>
      <c r="S779" s="1940"/>
      <c r="T779" s="1940"/>
      <c r="U779" s="2029"/>
      <c r="V779" s="1690"/>
    </row>
    <row r="780" spans="1:22" x14ac:dyDescent="0.2">
      <c r="I780" s="1940"/>
      <c r="J780" s="1940"/>
      <c r="K780" s="1940"/>
      <c r="L780" s="1940"/>
      <c r="M780" s="1940"/>
      <c r="N780" s="2029"/>
      <c r="O780" s="1690"/>
      <c r="P780" s="1940"/>
      <c r="Q780" s="1940"/>
      <c r="R780" s="1940"/>
      <c r="S780" s="1940"/>
      <c r="T780" s="1940"/>
      <c r="U780" s="2029"/>
      <c r="V780" s="1690"/>
    </row>
    <row r="781" spans="1:22" x14ac:dyDescent="0.2">
      <c r="A781" s="2970" t="s">
        <v>5807</v>
      </c>
      <c r="B781" s="1690"/>
      <c r="C781" s="1690"/>
      <c r="D781" s="1690"/>
      <c r="E781" s="1690"/>
      <c r="F781" s="2144"/>
      <c r="G781" s="1690"/>
      <c r="H781" s="1973"/>
      <c r="I781" s="1940"/>
      <c r="J781" s="1940"/>
      <c r="K781" s="1940"/>
      <c r="L781" s="1940"/>
      <c r="M781" s="1940"/>
      <c r="N781" s="1940"/>
      <c r="O781" s="1690"/>
      <c r="P781" s="1940"/>
      <c r="Q781" s="1940"/>
      <c r="R781" s="1940"/>
      <c r="S781" s="1940"/>
      <c r="T781" s="1940"/>
      <c r="U781" s="1940"/>
      <c r="V781" s="1690"/>
    </row>
    <row r="782" spans="1:22" ht="15.75" thickBot="1" x14ac:dyDescent="0.25">
      <c r="A782" s="2971"/>
      <c r="B782" s="2082"/>
      <c r="C782" s="2082"/>
      <c r="D782" s="2082"/>
      <c r="E782" s="2082"/>
      <c r="F782" s="2171" t="s">
        <v>5808</v>
      </c>
      <c r="G782" s="2082"/>
      <c r="H782" s="2083"/>
      <c r="I782" s="1940"/>
      <c r="J782" s="1940"/>
      <c r="K782" s="1940"/>
      <c r="L782" s="1940"/>
      <c r="M782" s="1940"/>
      <c r="N782" s="1940"/>
      <c r="O782" s="1690"/>
      <c r="P782" s="1940"/>
      <c r="Q782" s="1940"/>
      <c r="R782" s="1940"/>
      <c r="S782" s="1940"/>
      <c r="T782" s="1940"/>
      <c r="U782" s="1940"/>
      <c r="V782" s="1690"/>
    </row>
    <row r="783" spans="1:22" x14ac:dyDescent="0.2">
      <c r="I783" s="448"/>
      <c r="J783" s="448"/>
      <c r="K783" s="448"/>
      <c r="L783" s="448"/>
      <c r="M783" s="448"/>
      <c r="N783" s="448"/>
      <c r="O783" s="448"/>
      <c r="P783" s="448"/>
      <c r="Q783" s="448"/>
      <c r="R783" s="448"/>
      <c r="S783" s="448"/>
      <c r="T783" s="448"/>
      <c r="U783" s="448"/>
      <c r="V783" s="448"/>
    </row>
    <row r="784" spans="1:22" x14ac:dyDescent="0.2">
      <c r="I784" s="448"/>
      <c r="J784" s="448"/>
      <c r="K784" s="448"/>
      <c r="L784" s="448"/>
      <c r="M784" s="448"/>
      <c r="N784" s="448"/>
      <c r="O784" s="448"/>
      <c r="P784" s="448"/>
      <c r="Q784" s="448"/>
      <c r="R784" s="448"/>
      <c r="S784" s="448"/>
      <c r="T784" s="448"/>
      <c r="U784" s="448"/>
      <c r="V784" s="448"/>
    </row>
    <row r="786" spans="1:23" x14ac:dyDescent="0.2">
      <c r="A786" s="2972" t="s">
        <v>5809</v>
      </c>
      <c r="B786" s="2972"/>
      <c r="C786" s="2972"/>
      <c r="D786" s="2972"/>
      <c r="E786" s="2972"/>
      <c r="F786" s="2972"/>
      <c r="G786" s="2972"/>
      <c r="H786" s="681"/>
    </row>
    <row r="787" spans="1:23" ht="15.75" thickBot="1" x14ac:dyDescent="0.25">
      <c r="A787" s="1990" t="s">
        <v>5460</v>
      </c>
      <c r="B787" s="1990"/>
      <c r="C787" s="681"/>
      <c r="D787" s="681"/>
      <c r="E787" s="681"/>
      <c r="F787" s="2168"/>
      <c r="G787" s="681"/>
      <c r="H787" s="681"/>
      <c r="K787" s="2084" t="s">
        <v>509</v>
      </c>
      <c r="L787" s="2085"/>
      <c r="M787" s="2085"/>
    </row>
    <row r="788" spans="1:23" ht="30.75" thickBot="1" x14ac:dyDescent="0.25">
      <c r="A788" s="2067" t="s">
        <v>5788</v>
      </c>
      <c r="B788" s="2068"/>
      <c r="C788" s="2069" t="s">
        <v>215</v>
      </c>
      <c r="D788" s="2070"/>
      <c r="E788" s="2070"/>
      <c r="F788" s="2070"/>
      <c r="G788" s="2070"/>
      <c r="H788" s="2071"/>
      <c r="I788" s="2000" t="s">
        <v>5789</v>
      </c>
      <c r="J788" s="2001"/>
      <c r="K788" s="2002" t="s">
        <v>1663</v>
      </c>
      <c r="L788" s="2003" t="s">
        <v>151</v>
      </c>
      <c r="M788" s="2004"/>
      <c r="N788" s="2005" t="s">
        <v>152</v>
      </c>
      <c r="O788" s="2006"/>
      <c r="P788" s="2007" t="s">
        <v>84</v>
      </c>
      <c r="Q788" s="2007"/>
      <c r="R788" s="2075"/>
      <c r="T788" s="2075" t="s">
        <v>85</v>
      </c>
      <c r="U788" s="2009"/>
      <c r="V788" s="2006"/>
    </row>
    <row r="789" spans="1:23" ht="45.75" thickBot="1" x14ac:dyDescent="0.25">
      <c r="A789" s="2077" t="s">
        <v>479</v>
      </c>
      <c r="B789" s="2011" t="s">
        <v>480</v>
      </c>
      <c r="C789" s="2011" t="s">
        <v>154</v>
      </c>
      <c r="D789" s="2011" t="s">
        <v>218</v>
      </c>
      <c r="E789" s="2011" t="s">
        <v>156</v>
      </c>
      <c r="F789" s="2169" t="s">
        <v>5790</v>
      </c>
      <c r="G789" s="2011" t="s">
        <v>220</v>
      </c>
      <c r="H789" s="2078" t="s">
        <v>483</v>
      </c>
      <c r="I789" s="2012" t="s">
        <v>5466</v>
      </c>
      <c r="J789" s="2012" t="s">
        <v>5467</v>
      </c>
      <c r="K789" s="2012" t="s">
        <v>5791</v>
      </c>
      <c r="L789" s="2012" t="s">
        <v>5469</v>
      </c>
      <c r="M789" s="2012" t="s">
        <v>5470</v>
      </c>
      <c r="N789" s="2013" t="s">
        <v>5471</v>
      </c>
      <c r="O789" s="1998" t="s">
        <v>5472</v>
      </c>
      <c r="P789" s="2014" t="s">
        <v>5473</v>
      </c>
      <c r="Q789" s="2014" t="s">
        <v>104</v>
      </c>
      <c r="R789" s="2014" t="s">
        <v>4781</v>
      </c>
      <c r="S789" s="2011" t="s">
        <v>1689</v>
      </c>
      <c r="T789" s="2012" t="s">
        <v>167</v>
      </c>
      <c r="U789" s="2015" t="s">
        <v>5810</v>
      </c>
      <c r="V789" s="2086" t="s">
        <v>1701</v>
      </c>
      <c r="W789" s="103" t="s">
        <v>1702</v>
      </c>
    </row>
    <row r="790" spans="1:23" x14ac:dyDescent="0.2">
      <c r="A790" s="1938" t="s">
        <v>121</v>
      </c>
      <c r="B790" s="1940"/>
      <c r="C790" s="1940"/>
      <c r="D790" s="1940"/>
      <c r="E790" s="1940"/>
      <c r="F790" s="2170"/>
      <c r="G790" s="1940"/>
      <c r="H790" s="2079"/>
      <c r="I790" s="2018" t="s">
        <v>588</v>
      </c>
      <c r="J790" s="2018" t="s">
        <v>5792</v>
      </c>
      <c r="K790" s="2018" t="s">
        <v>117</v>
      </c>
      <c r="L790" s="2018" t="s">
        <v>1705</v>
      </c>
      <c r="M790" s="2018" t="s">
        <v>173</v>
      </c>
      <c r="N790" s="2019" t="s">
        <v>171</v>
      </c>
      <c r="O790" s="2020" t="s">
        <v>5793</v>
      </c>
      <c r="P790" s="1940"/>
      <c r="Q790" s="1940"/>
      <c r="R790" s="1940"/>
      <c r="S790" s="1940"/>
      <c r="T790" s="1940"/>
      <c r="U790" s="1940"/>
      <c r="V790" s="2029"/>
      <c r="W790" s="1961"/>
    </row>
    <row r="791" spans="1:23" x14ac:dyDescent="0.2">
      <c r="I791" s="2018"/>
      <c r="J791" s="2018"/>
      <c r="K791" s="2018"/>
      <c r="L791" s="2018"/>
      <c r="M791" s="2018"/>
      <c r="N791" s="2019"/>
      <c r="O791" s="2020"/>
      <c r="P791" s="1940"/>
      <c r="Q791" s="1940"/>
      <c r="R791" s="1940"/>
      <c r="S791" s="1940"/>
      <c r="T791" s="1940"/>
      <c r="U791" s="1940"/>
      <c r="V791" s="2029"/>
      <c r="W791" s="1690"/>
    </row>
    <row r="792" spans="1:23" x14ac:dyDescent="0.2">
      <c r="I792" s="2022"/>
      <c r="J792" s="2022"/>
      <c r="K792" s="2022"/>
      <c r="L792" s="2022"/>
      <c r="M792" s="2022"/>
      <c r="N792" s="2023"/>
      <c r="O792" s="2024"/>
      <c r="P792" s="1940"/>
      <c r="Q792" s="1940"/>
      <c r="R792" s="1940"/>
      <c r="S792" s="1940"/>
      <c r="T792" s="1940"/>
      <c r="U792" s="1940"/>
      <c r="V792" s="2029"/>
      <c r="W792" s="1690"/>
    </row>
    <row r="793" spans="1:23" x14ac:dyDescent="0.2">
      <c r="A793" s="2969" t="s">
        <v>5811</v>
      </c>
      <c r="B793" s="1940"/>
      <c r="C793" s="1940"/>
      <c r="D793" s="1940"/>
      <c r="E793" s="1940"/>
      <c r="F793" s="2170"/>
      <c r="G793" s="1940"/>
      <c r="H793" s="2079"/>
      <c r="I793" s="2022" t="s">
        <v>5796</v>
      </c>
      <c r="J793" s="2022" t="s">
        <v>5487</v>
      </c>
      <c r="K793" s="2022" t="s">
        <v>5797</v>
      </c>
      <c r="L793" s="2022" t="s">
        <v>5488</v>
      </c>
      <c r="M793" s="2022" t="s">
        <v>5798</v>
      </c>
      <c r="N793" s="2023" t="s">
        <v>5489</v>
      </c>
      <c r="O793" s="2022" t="s">
        <v>5489</v>
      </c>
      <c r="P793" s="1940" t="s">
        <v>243</v>
      </c>
      <c r="Q793" s="1940" t="s">
        <v>179</v>
      </c>
      <c r="R793" s="1940" t="s">
        <v>5812</v>
      </c>
      <c r="S793" s="1940" t="s">
        <v>5813</v>
      </c>
      <c r="T793" s="2087">
        <v>0.15</v>
      </c>
      <c r="U793" s="1940" t="s">
        <v>5814</v>
      </c>
      <c r="V793" s="2029" t="s">
        <v>5815</v>
      </c>
      <c r="W793" s="1690" t="s">
        <v>243</v>
      </c>
    </row>
    <row r="794" spans="1:23" x14ac:dyDescent="0.2">
      <c r="A794" s="2968"/>
      <c r="B794" s="1940" t="s">
        <v>5816</v>
      </c>
      <c r="C794" s="1940" t="s">
        <v>178</v>
      </c>
      <c r="D794" s="1940" t="s">
        <v>6</v>
      </c>
      <c r="E794" s="1940" t="s">
        <v>5484</v>
      </c>
      <c r="F794" s="2170" t="s">
        <v>243</v>
      </c>
      <c r="G794" s="1940" t="s">
        <v>1382</v>
      </c>
      <c r="H794" s="2079" t="s">
        <v>2042</v>
      </c>
      <c r="I794" s="2022"/>
      <c r="J794" s="2022"/>
      <c r="K794" s="2022"/>
      <c r="L794" s="2022"/>
      <c r="M794" s="2022"/>
      <c r="N794" s="2023"/>
      <c r="O794" s="2024"/>
      <c r="P794" s="1940"/>
      <c r="Q794" s="1940"/>
      <c r="R794" s="1940"/>
      <c r="S794" s="1940"/>
      <c r="T794" s="1940"/>
      <c r="U794" s="1940"/>
      <c r="V794" s="2029"/>
      <c r="W794" s="1690"/>
    </row>
    <row r="795" spans="1:23" x14ac:dyDescent="0.2">
      <c r="A795" s="2926" t="s">
        <v>5817</v>
      </c>
      <c r="B795" s="1940"/>
      <c r="C795" s="1940"/>
      <c r="D795" s="1940"/>
      <c r="E795" s="1940"/>
      <c r="F795" s="2170"/>
      <c r="G795" s="1940"/>
      <c r="H795" s="2079"/>
      <c r="I795" s="2022"/>
      <c r="J795" s="2022"/>
      <c r="K795" s="2022"/>
      <c r="L795" s="2022"/>
      <c r="M795" s="2022"/>
      <c r="N795" s="2023"/>
      <c r="O795" s="2024"/>
      <c r="P795" s="1940"/>
      <c r="Q795" s="1940"/>
      <c r="R795" s="1940"/>
      <c r="S795" s="1940"/>
      <c r="T795" s="1940"/>
      <c r="U795" s="1940"/>
      <c r="V795" s="2029"/>
      <c r="W795" s="1690"/>
    </row>
    <row r="796" spans="1:23" x14ac:dyDescent="0.2">
      <c r="A796" s="2927"/>
      <c r="B796" s="1940" t="s">
        <v>5816</v>
      </c>
      <c r="C796" s="1940" t="s">
        <v>193</v>
      </c>
      <c r="D796" s="1940" t="s">
        <v>6</v>
      </c>
      <c r="E796" s="1940" t="s">
        <v>5818</v>
      </c>
      <c r="F796" s="2170" t="s">
        <v>5819</v>
      </c>
      <c r="G796" s="1940" t="s">
        <v>1711</v>
      </c>
      <c r="H796" s="2079" t="s">
        <v>2042</v>
      </c>
      <c r="I796" s="1940" t="s">
        <v>5796</v>
      </c>
      <c r="J796" s="1940" t="s">
        <v>5487</v>
      </c>
      <c r="K796" s="1940" t="s">
        <v>5797</v>
      </c>
      <c r="L796" s="1940" t="s">
        <v>5488</v>
      </c>
      <c r="M796" s="1940" t="s">
        <v>5798</v>
      </c>
      <c r="N796" s="2029" t="s">
        <v>5489</v>
      </c>
      <c r="O796" s="1940" t="s">
        <v>5489</v>
      </c>
      <c r="P796" s="1940" t="s">
        <v>5819</v>
      </c>
      <c r="Q796" s="2030" t="s">
        <v>179</v>
      </c>
      <c r="R796" s="1940" t="s">
        <v>5812</v>
      </c>
      <c r="S796" s="1940" t="s">
        <v>5813</v>
      </c>
      <c r="T796" s="2087">
        <v>0.15</v>
      </c>
      <c r="U796" s="1940" t="s">
        <v>5814</v>
      </c>
      <c r="V796" s="2029" t="s">
        <v>5815</v>
      </c>
      <c r="W796" s="1690" t="s">
        <v>5819</v>
      </c>
    </row>
    <row r="797" spans="1:23" x14ac:dyDescent="0.2">
      <c r="A797" s="2967"/>
      <c r="B797" s="1940"/>
      <c r="C797" s="1940"/>
      <c r="D797" s="1940"/>
      <c r="E797" s="1940"/>
      <c r="F797" s="2170"/>
      <c r="G797" s="1940"/>
      <c r="H797" s="2079"/>
      <c r="I797" s="1940"/>
      <c r="J797" s="1940"/>
      <c r="K797" s="1940"/>
      <c r="L797" s="1940"/>
      <c r="M797" s="1940"/>
      <c r="N797" s="2029"/>
      <c r="O797" s="1690"/>
      <c r="P797" s="1940"/>
      <c r="Q797" s="1940"/>
      <c r="R797" s="1940"/>
      <c r="S797" s="1940"/>
      <c r="T797" s="1940"/>
      <c r="U797" s="1940"/>
      <c r="V797" s="2029"/>
      <c r="W797" s="1690"/>
    </row>
    <row r="798" spans="1:23" x14ac:dyDescent="0.2">
      <c r="A798" s="2968"/>
      <c r="B798" s="1940"/>
      <c r="C798" s="1940"/>
      <c r="D798" s="1940"/>
      <c r="E798" s="1940"/>
      <c r="F798" s="2170"/>
      <c r="G798" s="1940"/>
      <c r="H798" s="2079"/>
      <c r="I798" s="1940"/>
      <c r="J798" s="1940"/>
      <c r="K798" s="1940"/>
      <c r="L798" s="1940"/>
      <c r="M798" s="1940"/>
      <c r="N798" s="2029"/>
      <c r="O798" s="1690"/>
      <c r="P798" s="1940"/>
      <c r="Q798" s="1940"/>
      <c r="R798" s="1940"/>
      <c r="S798" s="1940"/>
      <c r="T798" s="1940"/>
      <c r="U798" s="1940"/>
      <c r="V798" s="2029"/>
      <c r="W798" s="1690"/>
    </row>
    <row r="799" spans="1:23" x14ac:dyDescent="0.2">
      <c r="B799" s="1940"/>
      <c r="C799" s="1940"/>
      <c r="D799" s="1940"/>
      <c r="E799" s="1940"/>
      <c r="F799" s="2170"/>
      <c r="G799" s="1940"/>
      <c r="H799" s="2079"/>
      <c r="I799" s="1940" t="s">
        <v>5796</v>
      </c>
      <c r="J799" s="1940" t="s">
        <v>5487</v>
      </c>
      <c r="K799" s="1940" t="s">
        <v>5797</v>
      </c>
      <c r="L799" s="1940" t="s">
        <v>5488</v>
      </c>
      <c r="M799" s="1940" t="s">
        <v>5798</v>
      </c>
      <c r="N799" s="2029" t="s">
        <v>5489</v>
      </c>
      <c r="O799" s="1940" t="s">
        <v>5489</v>
      </c>
      <c r="P799" s="1940"/>
      <c r="Q799" s="1940"/>
      <c r="R799" s="1940"/>
      <c r="S799" s="1940"/>
      <c r="T799" s="2087"/>
      <c r="U799" s="1940"/>
      <c r="V799" s="2029"/>
      <c r="W799" s="1690"/>
    </row>
    <row r="800" spans="1:23" ht="15.75" thickBot="1" x14ac:dyDescent="0.25">
      <c r="B800" s="1940"/>
      <c r="C800" s="1940"/>
      <c r="D800" s="1940"/>
      <c r="E800" s="1940"/>
      <c r="G800" s="1940"/>
      <c r="H800" s="2079"/>
      <c r="I800" s="1940"/>
      <c r="J800" s="1940"/>
      <c r="K800" s="1940"/>
      <c r="L800" s="1940"/>
      <c r="M800" s="1940"/>
      <c r="N800" s="2029"/>
      <c r="O800" s="1690"/>
      <c r="P800" s="1940"/>
      <c r="Q800" s="1940"/>
      <c r="R800" s="1940"/>
      <c r="S800" s="1940"/>
      <c r="T800" s="1940"/>
      <c r="U800" s="1940"/>
      <c r="V800" s="2029"/>
      <c r="W800" s="1690"/>
    </row>
    <row r="801" spans="1:23" ht="15.75" thickBot="1" x14ac:dyDescent="0.25">
      <c r="A801" s="2967" t="s">
        <v>2379</v>
      </c>
      <c r="B801" s="1940"/>
      <c r="C801" s="1940"/>
      <c r="D801" s="1940"/>
      <c r="E801" s="1940"/>
      <c r="F801" s="2170"/>
      <c r="G801" s="1940"/>
      <c r="H801" s="2079"/>
      <c r="I801" s="1940"/>
      <c r="J801" s="1940"/>
      <c r="K801" s="1940"/>
      <c r="L801" s="1940"/>
      <c r="M801" s="1940"/>
      <c r="N801" s="2029"/>
      <c r="O801" s="1690"/>
      <c r="P801" s="2088" t="s">
        <v>5820</v>
      </c>
      <c r="Q801" s="1940"/>
      <c r="R801" s="2088"/>
      <c r="S801" s="2088"/>
      <c r="T801" s="2088"/>
      <c r="U801" s="2088"/>
      <c r="V801" s="2088"/>
      <c r="W801" s="2088" t="s">
        <v>5820</v>
      </c>
    </row>
    <row r="802" spans="1:23" x14ac:dyDescent="0.2">
      <c r="A802" s="2968"/>
      <c r="B802" s="1940"/>
      <c r="C802" s="1940"/>
      <c r="D802" s="1940"/>
      <c r="E802" s="1940"/>
      <c r="F802" s="2170" t="s">
        <v>5820</v>
      </c>
      <c r="G802" s="1940"/>
      <c r="H802" s="2079"/>
      <c r="I802" s="1940"/>
      <c r="J802" s="1940"/>
      <c r="K802" s="1940"/>
      <c r="L802" s="1940"/>
      <c r="M802" s="1940"/>
      <c r="N802" s="2029"/>
      <c r="O802" s="1940"/>
    </row>
    <row r="803" spans="1:23" x14ac:dyDescent="0.2">
      <c r="I803" s="1940"/>
      <c r="J803" s="1940"/>
      <c r="K803" s="1940"/>
      <c r="L803" s="1940"/>
      <c r="M803" s="1940"/>
      <c r="N803" s="2029"/>
      <c r="O803" s="1690"/>
    </row>
    <row r="806" spans="1:23" ht="45" x14ac:dyDescent="0.2">
      <c r="A806" s="2089" t="s">
        <v>5821</v>
      </c>
      <c r="B806" s="2089"/>
      <c r="C806" s="2089"/>
      <c r="D806" s="2089"/>
      <c r="E806" s="2089"/>
      <c r="F806" s="2172"/>
      <c r="G806" s="2089"/>
      <c r="H806" s="681"/>
    </row>
    <row r="807" spans="1:23" ht="15.75" thickBot="1" x14ac:dyDescent="0.25">
      <c r="A807" s="1990" t="s">
        <v>5460</v>
      </c>
      <c r="B807" s="1990"/>
      <c r="C807" s="681"/>
      <c r="D807" s="681"/>
      <c r="E807" s="681"/>
      <c r="F807" s="2168"/>
      <c r="G807" s="681"/>
      <c r="H807" s="681"/>
    </row>
    <row r="808" spans="1:23" ht="30.75" thickBot="1" x14ac:dyDescent="0.25">
      <c r="A808" s="2067" t="s">
        <v>5788</v>
      </c>
      <c r="B808" s="2090"/>
      <c r="C808" s="2091" t="s">
        <v>215</v>
      </c>
      <c r="D808" s="2092"/>
      <c r="E808" s="2092"/>
      <c r="F808" s="2092"/>
      <c r="G808" s="2092"/>
      <c r="H808" s="2093"/>
      <c r="I808" s="2000" t="s">
        <v>5789</v>
      </c>
      <c r="J808" s="2007"/>
      <c r="K808" s="103" t="s">
        <v>1663</v>
      </c>
      <c r="L808" s="2001" t="s">
        <v>151</v>
      </c>
      <c r="M808" s="2074"/>
      <c r="N808" s="2005" t="s">
        <v>152</v>
      </c>
      <c r="O808" s="2006"/>
      <c r="P808" s="2000" t="s">
        <v>84</v>
      </c>
      <c r="Q808" s="2007"/>
      <c r="R808" s="2007"/>
      <c r="S808" s="2008"/>
      <c r="T808" s="2008" t="s">
        <v>85</v>
      </c>
      <c r="U808" s="2009"/>
      <c r="V808" s="2094"/>
      <c r="W808" s="2094"/>
    </row>
    <row r="809" spans="1:23" ht="45" x14ac:dyDescent="0.2">
      <c r="A809" s="2077" t="s">
        <v>479</v>
      </c>
      <c r="B809" s="2011" t="s">
        <v>480</v>
      </c>
      <c r="C809" s="2011" t="s">
        <v>154</v>
      </c>
      <c r="D809" s="2011" t="s">
        <v>218</v>
      </c>
      <c r="E809" s="2011" t="s">
        <v>156</v>
      </c>
      <c r="F809" s="2169" t="s">
        <v>5790</v>
      </c>
      <c r="G809" s="2011" t="s">
        <v>220</v>
      </c>
      <c r="H809" s="2078" t="s">
        <v>483</v>
      </c>
      <c r="I809" s="2012" t="s">
        <v>5466</v>
      </c>
      <c r="J809" s="2012" t="s">
        <v>5467</v>
      </c>
      <c r="K809" s="2012" t="s">
        <v>5791</v>
      </c>
      <c r="L809" s="2012" t="s">
        <v>5469</v>
      </c>
      <c r="M809" s="2012" t="s">
        <v>5470</v>
      </c>
      <c r="N809" s="2013" t="s">
        <v>5471</v>
      </c>
      <c r="O809" s="1998" t="s">
        <v>5472</v>
      </c>
      <c r="P809" s="2014" t="s">
        <v>5473</v>
      </c>
      <c r="Q809" s="2014" t="s">
        <v>5474</v>
      </c>
      <c r="R809" s="2014" t="s">
        <v>4781</v>
      </c>
      <c r="S809" s="2011" t="s">
        <v>1689</v>
      </c>
      <c r="T809" s="2011" t="s">
        <v>167</v>
      </c>
      <c r="U809" s="2015" t="s">
        <v>5810</v>
      </c>
      <c r="V809" s="2086" t="s">
        <v>1701</v>
      </c>
      <c r="W809" s="2086" t="s">
        <v>1702</v>
      </c>
    </row>
    <row r="810" spans="1:23" x14ac:dyDescent="0.2">
      <c r="A810" s="1938" t="s">
        <v>121</v>
      </c>
      <c r="B810" s="1940"/>
      <c r="C810" s="1940"/>
      <c r="D810" s="1940"/>
      <c r="E810" s="1940"/>
      <c r="F810" s="2170"/>
      <c r="G810" s="1940"/>
      <c r="H810" s="2079"/>
      <c r="I810" s="2018" t="s">
        <v>588</v>
      </c>
      <c r="J810" s="2018" t="s">
        <v>5792</v>
      </c>
      <c r="K810" s="2018" t="s">
        <v>117</v>
      </c>
      <c r="L810" s="2018" t="s">
        <v>1705</v>
      </c>
      <c r="M810" s="2018" t="s">
        <v>173</v>
      </c>
      <c r="N810" s="2019" t="s">
        <v>171</v>
      </c>
      <c r="O810" s="2020" t="s">
        <v>5793</v>
      </c>
      <c r="P810" s="1940"/>
      <c r="Q810" s="1940"/>
      <c r="R810" s="1940"/>
      <c r="S810" s="1940"/>
      <c r="T810" s="1940"/>
      <c r="U810" s="1940"/>
      <c r="V810" s="2029"/>
      <c r="W810" s="1690"/>
    </row>
    <row r="811" spans="1:23" ht="30" x14ac:dyDescent="0.2">
      <c r="A811" s="2095" t="s">
        <v>5822</v>
      </c>
      <c r="B811" s="1940"/>
      <c r="C811" s="1940"/>
      <c r="D811" s="1940"/>
      <c r="E811" s="1940"/>
      <c r="F811" s="2170"/>
      <c r="G811" s="1940"/>
      <c r="H811" s="2079"/>
      <c r="I811" s="2018"/>
      <c r="J811" s="2018"/>
      <c r="K811" s="2018"/>
      <c r="L811" s="2018"/>
      <c r="M811" s="2018"/>
      <c r="N811" s="2019"/>
      <c r="O811" s="2020"/>
      <c r="P811" s="1940"/>
      <c r="Q811" s="1940"/>
      <c r="R811" s="1940"/>
      <c r="S811" s="1940"/>
      <c r="T811" s="1940"/>
      <c r="U811" s="1940"/>
      <c r="V811" s="2029"/>
      <c r="W811" s="1690"/>
    </row>
    <row r="812" spans="1:23" x14ac:dyDescent="0.2">
      <c r="A812" s="2096"/>
      <c r="B812" s="1940" t="s">
        <v>5823</v>
      </c>
      <c r="C812" s="1940" t="s">
        <v>178</v>
      </c>
      <c r="D812" s="1940" t="s">
        <v>6</v>
      </c>
      <c r="E812" s="1940" t="s">
        <v>5818</v>
      </c>
      <c r="F812" s="2170" t="s">
        <v>5824</v>
      </c>
      <c r="G812" s="1940" t="s">
        <v>1711</v>
      </c>
      <c r="H812" s="2079" t="s">
        <v>2042</v>
      </c>
      <c r="I812" s="2022"/>
      <c r="J812" s="2022"/>
      <c r="K812" s="2022"/>
      <c r="L812" s="2022"/>
      <c r="M812" s="2022"/>
      <c r="N812" s="2023"/>
      <c r="O812" s="2024"/>
      <c r="P812" s="1940"/>
      <c r="Q812" s="1940"/>
      <c r="R812" s="1940"/>
      <c r="S812" s="1940"/>
      <c r="T812" s="1940"/>
      <c r="U812" s="1940"/>
      <c r="V812" s="2029"/>
      <c r="W812" s="1690"/>
    </row>
    <row r="813" spans="1:23" ht="30" x14ac:dyDescent="0.2">
      <c r="A813" s="1945" t="s">
        <v>5825</v>
      </c>
      <c r="B813" s="1940"/>
      <c r="C813" s="1940"/>
      <c r="D813" s="1940"/>
      <c r="E813" s="1940"/>
      <c r="F813" s="2170"/>
      <c r="G813" s="1940"/>
      <c r="H813" s="2079"/>
      <c r="I813" s="2022" t="s">
        <v>5796</v>
      </c>
      <c r="J813" s="2022" t="s">
        <v>5487</v>
      </c>
      <c r="K813" s="2022" t="s">
        <v>5797</v>
      </c>
      <c r="L813" s="2022" t="s">
        <v>5488</v>
      </c>
      <c r="M813" s="2022" t="s">
        <v>5798</v>
      </c>
      <c r="N813" s="2023" t="s">
        <v>5489</v>
      </c>
      <c r="O813" s="2022" t="s">
        <v>5489</v>
      </c>
      <c r="P813" s="1940" t="s">
        <v>5824</v>
      </c>
      <c r="Q813" s="1940" t="s">
        <v>179</v>
      </c>
      <c r="R813" s="1940" t="s">
        <v>5812</v>
      </c>
      <c r="S813" s="1940" t="s">
        <v>5813</v>
      </c>
      <c r="T813" s="2087">
        <v>0.15</v>
      </c>
      <c r="U813" s="1940" t="s">
        <v>5814</v>
      </c>
      <c r="V813" s="2029" t="s">
        <v>5815</v>
      </c>
      <c r="W813" s="1690" t="s">
        <v>5824</v>
      </c>
    </row>
    <row r="814" spans="1:23" x14ac:dyDescent="0.2">
      <c r="A814" s="2097"/>
      <c r="B814" s="1940" t="s">
        <v>5823</v>
      </c>
      <c r="C814" s="1940" t="s">
        <v>193</v>
      </c>
      <c r="D814" s="1940" t="s">
        <v>6</v>
      </c>
      <c r="E814" s="1940" t="s">
        <v>5818</v>
      </c>
      <c r="F814" s="2170" t="s">
        <v>5826</v>
      </c>
      <c r="G814" s="1940" t="s">
        <v>1711</v>
      </c>
      <c r="H814" s="2079" t="s">
        <v>2042</v>
      </c>
      <c r="I814" s="2022"/>
      <c r="J814" s="2022"/>
      <c r="K814" s="2022"/>
      <c r="L814" s="2022"/>
      <c r="M814" s="2022"/>
      <c r="N814" s="2023"/>
      <c r="O814" s="2024"/>
      <c r="P814" s="1940"/>
      <c r="Q814" s="1940"/>
      <c r="R814" s="1940"/>
      <c r="S814" s="1940"/>
      <c r="T814" s="1940"/>
      <c r="U814" s="1940"/>
      <c r="V814" s="2029"/>
      <c r="W814" s="1690"/>
    </row>
    <row r="815" spans="1:23" x14ac:dyDescent="0.2">
      <c r="A815" s="2098" t="s">
        <v>5827</v>
      </c>
      <c r="B815" s="1940"/>
      <c r="C815" s="1940"/>
      <c r="D815" s="1940"/>
      <c r="E815" s="1940"/>
      <c r="F815" s="2170"/>
      <c r="G815" s="1940"/>
      <c r="H815" s="2079"/>
      <c r="I815" s="2022"/>
      <c r="J815" s="2022"/>
      <c r="K815" s="2022"/>
      <c r="L815" s="2022"/>
      <c r="M815" s="2022"/>
      <c r="N815" s="2023"/>
      <c r="O815" s="2024"/>
      <c r="P815" s="1940"/>
      <c r="Q815" s="1940"/>
      <c r="R815" s="1940"/>
      <c r="S815" s="1940"/>
      <c r="T815" s="1940"/>
      <c r="U815" s="1940"/>
      <c r="V815" s="2029"/>
      <c r="W815" s="1690"/>
    </row>
    <row r="816" spans="1:23" x14ac:dyDescent="0.2">
      <c r="A816" s="2096"/>
      <c r="B816" s="1940" t="s">
        <v>5823</v>
      </c>
      <c r="C816" s="1940" t="s">
        <v>195</v>
      </c>
      <c r="D816" s="1940" t="s">
        <v>6</v>
      </c>
      <c r="E816" s="1940" t="s">
        <v>5484</v>
      </c>
      <c r="F816" s="2170" t="s">
        <v>5828</v>
      </c>
      <c r="G816" s="1940" t="s">
        <v>1559</v>
      </c>
      <c r="H816" s="2079" t="s">
        <v>2042</v>
      </c>
      <c r="I816" s="1940" t="s">
        <v>5796</v>
      </c>
      <c r="J816" s="1940" t="s">
        <v>5487</v>
      </c>
      <c r="K816" s="1940" t="s">
        <v>5797</v>
      </c>
      <c r="L816" s="1940" t="s">
        <v>5488</v>
      </c>
      <c r="M816" s="1940" t="s">
        <v>5798</v>
      </c>
      <c r="N816" s="2029" t="s">
        <v>5489</v>
      </c>
      <c r="O816" s="1940" t="s">
        <v>5489</v>
      </c>
      <c r="P816" s="1940" t="s">
        <v>5826</v>
      </c>
      <c r="Q816" s="2030" t="s">
        <v>179</v>
      </c>
      <c r="R816" s="1940" t="s">
        <v>5812</v>
      </c>
      <c r="S816" s="1940" t="s">
        <v>5813</v>
      </c>
      <c r="T816" s="2087">
        <v>0.15</v>
      </c>
      <c r="U816" s="1940" t="s">
        <v>5814</v>
      </c>
      <c r="V816" s="2029" t="s">
        <v>5815</v>
      </c>
      <c r="W816" s="1690" t="s">
        <v>5826</v>
      </c>
    </row>
    <row r="817" spans="1:25" x14ac:dyDescent="0.2">
      <c r="A817" s="2098"/>
      <c r="B817" s="1940"/>
      <c r="C817" s="1940"/>
      <c r="D817" s="1940"/>
      <c r="E817" s="1940"/>
      <c r="F817" s="2170"/>
      <c r="G817" s="1940"/>
      <c r="H817" s="2079"/>
      <c r="I817" s="1940"/>
      <c r="J817" s="1940"/>
      <c r="K817" s="1940"/>
      <c r="L817" s="1940"/>
      <c r="M817" s="1940"/>
      <c r="N817" s="2029"/>
      <c r="O817" s="1690"/>
      <c r="P817" s="1940"/>
      <c r="Q817" s="1940"/>
      <c r="R817" s="1940"/>
      <c r="S817" s="1940"/>
      <c r="T817" s="1940"/>
      <c r="U817" s="1940"/>
      <c r="V817" s="2029"/>
      <c r="W817" s="1690"/>
    </row>
    <row r="818" spans="1:25" x14ac:dyDescent="0.2">
      <c r="A818" s="2096"/>
      <c r="B818" s="1940"/>
      <c r="C818" s="1940"/>
      <c r="D818" s="1940"/>
      <c r="E818" s="1940"/>
      <c r="F818" s="2170"/>
      <c r="G818" s="1940"/>
      <c r="H818" s="2079"/>
      <c r="I818" s="1940"/>
      <c r="J818" s="1940"/>
      <c r="K818" s="1940"/>
      <c r="L818" s="1940"/>
      <c r="M818" s="1940"/>
      <c r="N818" s="2029"/>
      <c r="O818" s="1690"/>
      <c r="P818" s="1940"/>
      <c r="Q818" s="1940"/>
      <c r="R818" s="1940"/>
      <c r="S818" s="1940"/>
      <c r="T818" s="1940"/>
      <c r="U818" s="1940"/>
      <c r="V818" s="2029"/>
      <c r="W818" s="1690"/>
    </row>
    <row r="819" spans="1:25" x14ac:dyDescent="0.2">
      <c r="A819" s="2098"/>
      <c r="B819" s="1940"/>
      <c r="C819" s="1940"/>
      <c r="D819" s="1940"/>
      <c r="E819" s="1940"/>
      <c r="F819" s="2170"/>
      <c r="G819" s="1940"/>
      <c r="H819" s="2079"/>
      <c r="I819" s="1940" t="s">
        <v>5796</v>
      </c>
      <c r="J819" s="1940" t="s">
        <v>5487</v>
      </c>
      <c r="K819" s="1940" t="s">
        <v>5797</v>
      </c>
      <c r="L819" s="1940" t="s">
        <v>5488</v>
      </c>
      <c r="M819" s="1940" t="s">
        <v>5798</v>
      </c>
      <c r="N819" s="2029" t="s">
        <v>5489</v>
      </c>
      <c r="O819" s="1940" t="s">
        <v>5489</v>
      </c>
      <c r="P819" s="1940" t="s">
        <v>5828</v>
      </c>
      <c r="Q819" s="1940" t="s">
        <v>179</v>
      </c>
      <c r="R819" s="1940" t="s">
        <v>5812</v>
      </c>
      <c r="S819" s="1940" t="s">
        <v>5813</v>
      </c>
      <c r="T819" s="2087">
        <v>0.15</v>
      </c>
      <c r="U819" s="1940" t="s">
        <v>5814</v>
      </c>
      <c r="V819" s="2029" t="s">
        <v>5815</v>
      </c>
      <c r="W819" s="1690" t="s">
        <v>5828</v>
      </c>
    </row>
    <row r="820" spans="1:25" x14ac:dyDescent="0.2">
      <c r="A820" s="2096"/>
      <c r="B820" s="1940"/>
      <c r="C820" s="1940"/>
      <c r="D820" s="1940"/>
      <c r="E820" s="1940"/>
      <c r="F820" s="2170"/>
      <c r="G820" s="1940"/>
      <c r="H820" s="2079"/>
      <c r="I820" s="1940"/>
      <c r="J820" s="1940"/>
      <c r="K820" s="1940"/>
      <c r="L820" s="1940"/>
      <c r="M820" s="1940"/>
      <c r="N820" s="2029"/>
      <c r="O820" s="1690"/>
      <c r="P820" s="1940"/>
      <c r="Q820" s="1940"/>
      <c r="R820" s="1940"/>
      <c r="S820" s="1940"/>
      <c r="T820" s="1940"/>
      <c r="U820" s="1940"/>
      <c r="V820" s="2029"/>
      <c r="W820" s="1690"/>
    </row>
    <row r="821" spans="1:25" x14ac:dyDescent="0.2">
      <c r="A821" s="2098"/>
      <c r="B821" s="1940"/>
      <c r="C821" s="1940"/>
      <c r="D821" s="1940"/>
      <c r="E821" s="1940"/>
      <c r="F821" s="2170"/>
      <c r="G821" s="1940"/>
      <c r="H821" s="2079"/>
      <c r="I821" s="1940"/>
      <c r="J821" s="1940"/>
      <c r="K821" s="1940"/>
      <c r="L821" s="1940"/>
      <c r="M821" s="1940"/>
      <c r="N821" s="2029"/>
      <c r="O821" s="1690"/>
      <c r="P821" s="1940"/>
      <c r="Q821" s="1940"/>
      <c r="R821" s="1940"/>
      <c r="S821" s="1940"/>
      <c r="T821" s="1940"/>
      <c r="U821" s="1940"/>
      <c r="V821" s="2029"/>
      <c r="W821" s="1690"/>
    </row>
    <row r="822" spans="1:25" x14ac:dyDescent="0.2">
      <c r="A822" s="2096"/>
      <c r="B822" s="1940"/>
      <c r="C822" s="1940"/>
      <c r="D822" s="1940"/>
      <c r="E822" s="1940"/>
      <c r="F822" s="2170"/>
      <c r="G822" s="1940"/>
      <c r="H822" s="2079"/>
      <c r="I822" s="1940"/>
      <c r="J822" s="1940"/>
      <c r="K822" s="1940"/>
      <c r="L822" s="1940"/>
      <c r="M822" s="1940"/>
      <c r="N822" s="2029"/>
      <c r="O822" s="1940"/>
      <c r="P822" s="1940"/>
      <c r="Q822" s="1940"/>
      <c r="R822" s="1940"/>
      <c r="S822" s="1940"/>
      <c r="T822" s="2087"/>
      <c r="U822" s="1940"/>
      <c r="V822" s="2029"/>
      <c r="W822" s="1690"/>
    </row>
    <row r="823" spans="1:25" x14ac:dyDescent="0.2">
      <c r="I823" s="1940"/>
      <c r="J823" s="1940"/>
      <c r="K823" s="1940"/>
      <c r="L823" s="1940"/>
      <c r="M823" s="1940"/>
      <c r="N823" s="2029"/>
      <c r="O823" s="1690"/>
      <c r="P823" s="2099"/>
      <c r="Q823" s="2099"/>
      <c r="R823" s="2099"/>
      <c r="S823" s="2099"/>
      <c r="T823" s="2099"/>
      <c r="U823" s="2099"/>
      <c r="V823" s="2100"/>
      <c r="W823" s="2101"/>
    </row>
    <row r="824" spans="1:25" x14ac:dyDescent="0.2">
      <c r="P824" s="2102"/>
      <c r="Q824" s="2102"/>
      <c r="R824" s="2102"/>
      <c r="S824" s="2102"/>
      <c r="T824" s="2102"/>
      <c r="U824" s="2102"/>
      <c r="V824" s="2102"/>
      <c r="W824" s="2103"/>
    </row>
    <row r="825" spans="1:25" x14ac:dyDescent="0.2">
      <c r="P825" s="2104"/>
      <c r="Q825" s="2104"/>
      <c r="R825" s="2104"/>
      <c r="S825" s="2104"/>
      <c r="T825" s="2104"/>
      <c r="U825" s="2104"/>
      <c r="V825" s="2104"/>
      <c r="W825" s="448"/>
    </row>
    <row r="826" spans="1:25" x14ac:dyDescent="0.2">
      <c r="P826" s="2104"/>
      <c r="Q826" s="2104"/>
      <c r="R826" s="2104"/>
      <c r="S826" s="2104"/>
      <c r="T826" s="2104"/>
      <c r="U826" s="2104"/>
      <c r="V826" s="2104"/>
      <c r="W826" s="448"/>
    </row>
    <row r="827" spans="1:25" x14ac:dyDescent="0.2">
      <c r="A827" s="431" t="s">
        <v>5829</v>
      </c>
      <c r="B827" s="63"/>
      <c r="C827" s="62"/>
      <c r="D827" s="62"/>
      <c r="E827" s="62"/>
      <c r="F827" s="1743"/>
      <c r="G827" s="62"/>
      <c r="H827" s="62"/>
      <c r="I827" s="2845" t="s">
        <v>147</v>
      </c>
      <c r="J827" s="2846"/>
      <c r="K827" s="79" t="s">
        <v>148</v>
      </c>
      <c r="L827" s="70"/>
      <c r="M827" s="71"/>
      <c r="N827" s="62"/>
      <c r="O827" s="62"/>
      <c r="P827" s="62"/>
      <c r="Q827" s="62"/>
      <c r="R827" s="62"/>
      <c r="S827" s="62"/>
      <c r="T827" s="62"/>
      <c r="U827" s="62"/>
      <c r="V827" s="62"/>
      <c r="W827" s="2047"/>
      <c r="X827" s="62"/>
      <c r="Y827" s="62"/>
    </row>
    <row r="828" spans="1:25" ht="30" x14ac:dyDescent="0.2">
      <c r="A828" s="1082" t="s">
        <v>365</v>
      </c>
      <c r="B828" s="151"/>
      <c r="C828" s="2902" t="s">
        <v>215</v>
      </c>
      <c r="D828" s="2902"/>
      <c r="E828" s="2902"/>
      <c r="F828" s="2902"/>
      <c r="G828" s="2902"/>
      <c r="H828" s="2903"/>
      <c r="I828" s="2847"/>
      <c r="J828" s="2848"/>
      <c r="K828" s="1692" t="s">
        <v>150</v>
      </c>
      <c r="L828" s="2902" t="s">
        <v>151</v>
      </c>
      <c r="M828" s="2903"/>
      <c r="N828" s="2909" t="s">
        <v>152</v>
      </c>
      <c r="O828" s="2903"/>
      <c r="P828" s="2909" t="s">
        <v>84</v>
      </c>
      <c r="Q828" s="2902"/>
      <c r="R828" s="2902"/>
      <c r="S828" s="2902"/>
      <c r="T828" s="2902" t="s">
        <v>85</v>
      </c>
      <c r="U828" s="2902"/>
      <c r="V828" s="2902"/>
      <c r="W828" s="2903"/>
      <c r="X828" s="62"/>
      <c r="Y828" s="61"/>
    </row>
    <row r="829" spans="1:25" ht="45.75" thickBot="1" x14ac:dyDescent="0.25">
      <c r="A829" s="1689" t="s">
        <v>512</v>
      </c>
      <c r="B829" s="506" t="s">
        <v>153</v>
      </c>
      <c r="C829" s="451" t="s">
        <v>217</v>
      </c>
      <c r="D829" s="451" t="s">
        <v>218</v>
      </c>
      <c r="E829" s="451" t="s">
        <v>156</v>
      </c>
      <c r="F829" s="451" t="s">
        <v>219</v>
      </c>
      <c r="G829" s="451" t="s">
        <v>220</v>
      </c>
      <c r="H829" s="451" t="s">
        <v>90</v>
      </c>
      <c r="I829" s="437" t="s">
        <v>92</v>
      </c>
      <c r="J829" s="437" t="s">
        <v>93</v>
      </c>
      <c r="K829" s="453" t="s">
        <v>159</v>
      </c>
      <c r="L829" s="453" t="s">
        <v>160</v>
      </c>
      <c r="M829" s="453" t="s">
        <v>161</v>
      </c>
      <c r="N829" s="453" t="s">
        <v>162</v>
      </c>
      <c r="O829" s="437" t="s">
        <v>93</v>
      </c>
      <c r="P829" s="437" t="s">
        <v>4325</v>
      </c>
      <c r="Q829" s="437" t="s">
        <v>104</v>
      </c>
      <c r="R829" s="457" t="s">
        <v>221</v>
      </c>
      <c r="S829" s="1692" t="s">
        <v>166</v>
      </c>
      <c r="T829" s="453" t="s">
        <v>108</v>
      </c>
      <c r="U829" s="453" t="s">
        <v>222</v>
      </c>
      <c r="V829" s="453" t="s">
        <v>223</v>
      </c>
      <c r="W829" s="2048" t="s">
        <v>111</v>
      </c>
      <c r="X829" s="453" t="s">
        <v>112</v>
      </c>
      <c r="Y829" s="1692" t="s">
        <v>113</v>
      </c>
    </row>
    <row r="830" spans="1:25" ht="15.75" thickTop="1" x14ac:dyDescent="0.2">
      <c r="A830" s="2825" t="s">
        <v>114</v>
      </c>
      <c r="B830" s="459"/>
      <c r="C830" s="160"/>
      <c r="D830" s="160"/>
      <c r="E830" s="160"/>
      <c r="F830" s="380"/>
      <c r="G830" s="160" t="s">
        <v>170</v>
      </c>
      <c r="H830" s="160"/>
      <c r="I830" s="231" t="s">
        <v>171</v>
      </c>
      <c r="J830" s="231" t="s">
        <v>116</v>
      </c>
      <c r="K830" s="231" t="s">
        <v>117</v>
      </c>
      <c r="L830" s="231" t="s">
        <v>224</v>
      </c>
      <c r="M830" s="231" t="s">
        <v>173</v>
      </c>
      <c r="N830" s="231" t="s">
        <v>171</v>
      </c>
      <c r="O830" s="231" t="s">
        <v>116</v>
      </c>
      <c r="P830" s="160"/>
      <c r="Q830" s="231" t="s">
        <v>225</v>
      </c>
      <c r="R830" s="383" t="s">
        <v>116</v>
      </c>
      <c r="S830" s="230" t="s">
        <v>118</v>
      </c>
      <c r="T830" s="381"/>
      <c r="U830" s="160"/>
      <c r="V830" s="160" t="s">
        <v>226</v>
      </c>
      <c r="W830" s="2049"/>
      <c r="X830" s="160"/>
      <c r="Y830" s="231"/>
    </row>
    <row r="831" spans="1:25" x14ac:dyDescent="0.2">
      <c r="A831" s="2826"/>
      <c r="B831" s="166"/>
      <c r="C831" s="166"/>
      <c r="D831" s="166"/>
      <c r="E831" s="166"/>
      <c r="F831" s="167"/>
      <c r="G831" s="160" t="s">
        <v>175</v>
      </c>
      <c r="H831" s="166"/>
      <c r="I831" s="160"/>
      <c r="J831" s="166"/>
      <c r="K831" s="166"/>
      <c r="L831" s="166"/>
      <c r="M831" s="166"/>
      <c r="N831" s="166"/>
      <c r="O831" s="166"/>
      <c r="P831" s="167"/>
      <c r="Q831" s="166"/>
      <c r="R831" s="389"/>
      <c r="S831" s="166"/>
      <c r="T831" s="390"/>
      <c r="U831" s="166"/>
      <c r="V831" s="166"/>
      <c r="W831" s="2050"/>
      <c r="X831" s="166"/>
      <c r="Y831" s="166"/>
    </row>
    <row r="832" spans="1:25" ht="15.75" thickBot="1" x14ac:dyDescent="0.25">
      <c r="A832" s="500" t="s">
        <v>121</v>
      </c>
      <c r="B832" s="460"/>
      <c r="C832" s="460"/>
      <c r="D832" s="460"/>
      <c r="E832" s="460"/>
      <c r="F832" s="402"/>
      <c r="G832" s="460"/>
      <c r="H832" s="460"/>
      <c r="I832" s="460"/>
      <c r="J832" s="460"/>
      <c r="K832" s="461"/>
      <c r="L832" s="461"/>
      <c r="M832" s="460"/>
      <c r="N832" s="460"/>
      <c r="O832" s="460"/>
      <c r="P832" s="402"/>
      <c r="Q832" s="460"/>
      <c r="R832" s="461"/>
      <c r="S832" s="156"/>
      <c r="T832" s="462"/>
      <c r="U832" s="460"/>
      <c r="V832" s="460"/>
      <c r="W832" s="2051"/>
      <c r="X832" s="460"/>
      <c r="Y832" s="460"/>
    </row>
    <row r="833" spans="1:25" x14ac:dyDescent="0.2">
      <c r="A833" s="2829" t="s">
        <v>5830</v>
      </c>
      <c r="B833" s="160" t="s">
        <v>5503</v>
      </c>
      <c r="C833" s="160" t="s">
        <v>1783</v>
      </c>
      <c r="D833" s="160" t="s">
        <v>6</v>
      </c>
      <c r="E833" s="166" t="s">
        <v>7</v>
      </c>
      <c r="F833" s="380">
        <v>54734221</v>
      </c>
      <c r="G833" s="160"/>
      <c r="H833" s="160" t="s">
        <v>124</v>
      </c>
      <c r="I833" s="160" t="s">
        <v>5831</v>
      </c>
      <c r="J833" s="160" t="s">
        <v>5832</v>
      </c>
      <c r="K833" s="160" t="s">
        <v>5833</v>
      </c>
      <c r="L833" s="160" t="s">
        <v>5834</v>
      </c>
      <c r="M833" s="160" t="s">
        <v>5835</v>
      </c>
      <c r="N833" s="160" t="s">
        <v>5836</v>
      </c>
      <c r="O833" s="160" t="s">
        <v>5837</v>
      </c>
      <c r="P833" s="380">
        <v>54734221</v>
      </c>
      <c r="Q833" s="160" t="s">
        <v>297</v>
      </c>
      <c r="R833" s="160" t="s">
        <v>5838</v>
      </c>
      <c r="S833" s="166" t="s">
        <v>5839</v>
      </c>
      <c r="T833" s="381" t="s">
        <v>297</v>
      </c>
      <c r="U833" s="160" t="s">
        <v>297</v>
      </c>
      <c r="V833" s="160" t="s">
        <v>5840</v>
      </c>
      <c r="W833" s="380">
        <v>54734221</v>
      </c>
      <c r="X833" s="160" t="s">
        <v>5515</v>
      </c>
      <c r="Y833" s="160" t="s">
        <v>5516</v>
      </c>
    </row>
    <row r="834" spans="1:25" x14ac:dyDescent="0.2">
      <c r="A834" s="2814"/>
      <c r="B834" s="166"/>
      <c r="C834" s="166"/>
      <c r="D834" s="166"/>
      <c r="E834" s="166"/>
      <c r="F834" s="167"/>
      <c r="G834" s="160"/>
      <c r="H834" s="166"/>
      <c r="I834" s="160"/>
      <c r="J834" s="160"/>
      <c r="K834" s="160"/>
      <c r="L834" s="160"/>
      <c r="M834" s="160"/>
      <c r="N834" s="160"/>
      <c r="O834" s="160"/>
      <c r="P834" s="380"/>
      <c r="Q834" s="160"/>
      <c r="R834" s="383"/>
      <c r="S834" s="166"/>
      <c r="T834" s="381"/>
      <c r="U834" s="160"/>
      <c r="V834" s="160"/>
      <c r="W834" s="2054"/>
      <c r="X834" s="160"/>
      <c r="Y834" s="160"/>
    </row>
    <row r="835" spans="1:25" x14ac:dyDescent="0.2">
      <c r="A835" s="156"/>
      <c r="B835" s="156"/>
      <c r="C835" s="156"/>
      <c r="D835" s="156"/>
      <c r="E835" s="156"/>
      <c r="F835" s="158"/>
      <c r="G835" s="156"/>
      <c r="H835" s="156"/>
      <c r="I835" s="156"/>
      <c r="J835" s="156"/>
      <c r="K835" s="169"/>
      <c r="L835" s="169"/>
      <c r="M835" s="156"/>
      <c r="N835" s="156"/>
      <c r="O835" s="156"/>
      <c r="P835" s="158"/>
      <c r="Q835" s="156"/>
      <c r="R835" s="169"/>
      <c r="S835" s="156"/>
      <c r="T835" s="172"/>
      <c r="U835" s="156"/>
      <c r="V835" s="156"/>
      <c r="W835" s="2053"/>
      <c r="X835" s="156"/>
      <c r="Y835" s="156"/>
    </row>
    <row r="836" spans="1:25" x14ac:dyDescent="0.2">
      <c r="A836" s="2854" t="s">
        <v>5841</v>
      </c>
      <c r="B836" s="160" t="s">
        <v>5842</v>
      </c>
      <c r="C836" s="160" t="s">
        <v>1777</v>
      </c>
      <c r="D836" s="160" t="s">
        <v>6</v>
      </c>
      <c r="E836" s="166" t="s">
        <v>7</v>
      </c>
      <c r="F836" s="380">
        <v>35000000</v>
      </c>
      <c r="G836" s="160"/>
      <c r="H836" s="160" t="s">
        <v>124</v>
      </c>
      <c r="I836" s="160" t="s">
        <v>5843</v>
      </c>
      <c r="J836" s="160" t="s">
        <v>5844</v>
      </c>
      <c r="K836" s="160" t="s">
        <v>5845</v>
      </c>
      <c r="L836" s="160" t="s">
        <v>5846</v>
      </c>
      <c r="M836" s="160" t="s">
        <v>5835</v>
      </c>
      <c r="N836" s="160" t="s">
        <v>5847</v>
      </c>
      <c r="O836" s="160" t="s">
        <v>5848</v>
      </c>
      <c r="P836" s="160" t="s">
        <v>5849</v>
      </c>
      <c r="Q836" s="165" t="s">
        <v>27</v>
      </c>
      <c r="R836" s="160" t="s">
        <v>5838</v>
      </c>
      <c r="S836" s="160" t="s">
        <v>5839</v>
      </c>
      <c r="T836" s="160" t="s">
        <v>297</v>
      </c>
      <c r="U836" s="166" t="s">
        <v>297</v>
      </c>
      <c r="V836" s="381" t="s">
        <v>297</v>
      </c>
      <c r="W836" s="160" t="s">
        <v>5849</v>
      </c>
      <c r="X836" s="160" t="s">
        <v>5515</v>
      </c>
      <c r="Y836" s="380" t="s">
        <v>5515</v>
      </c>
    </row>
    <row r="837" spans="1:25" x14ac:dyDescent="0.2">
      <c r="A837" s="2855"/>
      <c r="B837" s="160"/>
      <c r="C837" s="160"/>
      <c r="D837" s="160"/>
      <c r="E837" s="166"/>
      <c r="F837" s="380"/>
      <c r="G837" s="160"/>
      <c r="H837" s="160"/>
      <c r="I837" s="160"/>
      <c r="J837" s="160"/>
      <c r="K837" s="160"/>
      <c r="L837" s="160"/>
      <c r="M837" s="160"/>
      <c r="N837" s="160"/>
      <c r="O837" s="160"/>
      <c r="P837" s="380"/>
      <c r="Q837" s="160"/>
      <c r="R837" s="160"/>
      <c r="S837" s="166"/>
      <c r="T837" s="381"/>
      <c r="U837" s="160"/>
      <c r="V837" s="160"/>
      <c r="W837" s="2054"/>
      <c r="X837" s="160"/>
      <c r="Y837" s="160"/>
    </row>
    <row r="838" spans="1:25" x14ac:dyDescent="0.2">
      <c r="A838" s="156"/>
      <c r="B838" s="156"/>
      <c r="C838" s="156"/>
      <c r="D838" s="156"/>
      <c r="E838" s="156"/>
      <c r="F838" s="158"/>
      <c r="G838" s="156"/>
      <c r="H838" s="156"/>
      <c r="I838" s="156"/>
      <c r="J838" s="169"/>
      <c r="K838" s="169"/>
      <c r="L838" s="156"/>
      <c r="M838" s="156"/>
      <c r="N838" s="156"/>
      <c r="O838" s="156"/>
      <c r="P838" s="158"/>
      <c r="Q838" s="156"/>
      <c r="R838" s="169"/>
      <c r="S838" s="156"/>
      <c r="T838" s="172"/>
      <c r="U838" s="156"/>
      <c r="V838" s="156"/>
      <c r="W838" s="2053"/>
      <c r="X838" s="156"/>
      <c r="Y838" s="156"/>
    </row>
    <row r="839" spans="1:25" x14ac:dyDescent="0.2">
      <c r="A839" s="2936" t="s">
        <v>5850</v>
      </c>
      <c r="B839" s="160" t="s">
        <v>5851</v>
      </c>
      <c r="C839" s="160" t="s">
        <v>1779</v>
      </c>
      <c r="D839" s="160" t="s">
        <v>6</v>
      </c>
      <c r="E839" s="166" t="s">
        <v>7</v>
      </c>
      <c r="F839" s="380">
        <v>7500000</v>
      </c>
      <c r="G839" s="160"/>
      <c r="H839" s="160" t="s">
        <v>124</v>
      </c>
      <c r="I839" s="160" t="s">
        <v>5843</v>
      </c>
      <c r="J839" s="160" t="s">
        <v>5844</v>
      </c>
      <c r="K839" s="160" t="s">
        <v>5845</v>
      </c>
      <c r="L839" s="160" t="s">
        <v>5846</v>
      </c>
      <c r="M839" s="160" t="s">
        <v>5835</v>
      </c>
      <c r="N839" s="160" t="s">
        <v>5847</v>
      </c>
      <c r="O839" s="160" t="s">
        <v>5848</v>
      </c>
      <c r="P839" s="380">
        <v>7500000</v>
      </c>
      <c r="Q839" s="160" t="s">
        <v>297</v>
      </c>
      <c r="R839" s="160" t="s">
        <v>5838</v>
      </c>
      <c r="S839" s="160" t="s">
        <v>5839</v>
      </c>
      <c r="T839" s="381" t="s">
        <v>297</v>
      </c>
      <c r="U839" s="160" t="s">
        <v>297</v>
      </c>
      <c r="V839" s="160" t="s">
        <v>5514</v>
      </c>
      <c r="W839" s="380">
        <v>7500000</v>
      </c>
      <c r="X839" s="160" t="s">
        <v>5515</v>
      </c>
      <c r="Y839" s="160" t="s">
        <v>5516</v>
      </c>
    </row>
    <row r="840" spans="1:25" x14ac:dyDescent="0.2">
      <c r="A840" s="2937"/>
      <c r="B840" s="160"/>
      <c r="C840" s="160"/>
      <c r="D840" s="160"/>
      <c r="E840" s="166"/>
      <c r="F840" s="380"/>
      <c r="G840" s="160"/>
      <c r="H840" s="160"/>
      <c r="I840" s="160"/>
      <c r="J840" s="383"/>
      <c r="K840" s="383"/>
      <c r="L840" s="160"/>
      <c r="M840" s="160"/>
      <c r="N840" s="160"/>
      <c r="O840" s="160"/>
      <c r="P840" s="380"/>
      <c r="Q840" s="160"/>
      <c r="R840" s="383"/>
      <c r="S840" s="166"/>
      <c r="T840" s="381"/>
      <c r="U840" s="160"/>
      <c r="V840" s="160"/>
      <c r="W840" s="2054"/>
      <c r="X840" s="160"/>
      <c r="Y840" s="160"/>
    </row>
    <row r="841" spans="1:25" x14ac:dyDescent="0.2">
      <c r="A841" s="156"/>
      <c r="B841" s="156"/>
      <c r="C841" s="156"/>
      <c r="D841" s="156"/>
      <c r="E841" s="156"/>
      <c r="F841" s="158"/>
      <c r="G841" s="156"/>
      <c r="H841" s="156"/>
      <c r="I841" s="156"/>
      <c r="J841" s="169"/>
      <c r="K841" s="169"/>
      <c r="L841" s="156"/>
      <c r="M841" s="156"/>
      <c r="N841" s="156"/>
      <c r="O841" s="156"/>
      <c r="P841" s="158"/>
      <c r="Q841" s="156"/>
      <c r="R841" s="169"/>
      <c r="S841" s="156"/>
      <c r="T841" s="172"/>
      <c r="U841" s="156"/>
      <c r="V841" s="156"/>
      <c r="W841" s="2053"/>
      <c r="X841" s="156"/>
      <c r="Y841" s="156"/>
    </row>
    <row r="842" spans="1:25" x14ac:dyDescent="0.2">
      <c r="A842" s="2936" t="s">
        <v>5852</v>
      </c>
      <c r="B842" s="476" t="s">
        <v>5853</v>
      </c>
      <c r="C842" s="476" t="s">
        <v>5854</v>
      </c>
      <c r="D842" s="476" t="s">
        <v>6</v>
      </c>
      <c r="E842" s="449" t="s">
        <v>7</v>
      </c>
      <c r="F842" s="485">
        <v>8000000</v>
      </c>
      <c r="G842" s="476"/>
      <c r="H842" s="476" t="s">
        <v>124</v>
      </c>
      <c r="I842" s="476" t="s">
        <v>5843</v>
      </c>
      <c r="J842" s="476" t="s">
        <v>5844</v>
      </c>
      <c r="K842" s="476" t="s">
        <v>5845</v>
      </c>
      <c r="L842" s="476" t="s">
        <v>5846</v>
      </c>
      <c r="M842" s="476" t="s">
        <v>5835</v>
      </c>
      <c r="N842" s="476" t="s">
        <v>5510</v>
      </c>
      <c r="O842" s="476" t="s">
        <v>5511</v>
      </c>
      <c r="P842" s="485">
        <v>8000000</v>
      </c>
      <c r="Q842" s="476" t="s">
        <v>297</v>
      </c>
      <c r="R842" s="476" t="s">
        <v>5838</v>
      </c>
      <c r="S842" s="476" t="s">
        <v>5839</v>
      </c>
      <c r="T842" s="2105" t="s">
        <v>297</v>
      </c>
      <c r="U842" s="476" t="s">
        <v>297</v>
      </c>
      <c r="V842" s="476" t="s">
        <v>5514</v>
      </c>
      <c r="W842" s="485">
        <v>8000000</v>
      </c>
      <c r="X842" s="476" t="s">
        <v>5515</v>
      </c>
      <c r="Y842" s="476" t="s">
        <v>5516</v>
      </c>
    </row>
    <row r="843" spans="1:25" x14ac:dyDescent="0.2">
      <c r="A843" s="2937"/>
      <c r="B843" s="449"/>
      <c r="C843" s="449"/>
      <c r="D843" s="449"/>
      <c r="E843" s="449"/>
      <c r="F843" s="477"/>
      <c r="G843" s="476"/>
      <c r="H843" s="449"/>
      <c r="I843" s="449"/>
      <c r="J843" s="449"/>
      <c r="K843" s="449"/>
      <c r="L843" s="449"/>
      <c r="M843" s="449"/>
      <c r="N843" s="449"/>
      <c r="O843" s="449"/>
      <c r="P843" s="477"/>
      <c r="Q843" s="449"/>
      <c r="R843" s="2106"/>
      <c r="S843" s="449"/>
      <c r="T843" s="480"/>
      <c r="U843" s="480"/>
      <c r="V843" s="480"/>
      <c r="W843" s="2107"/>
      <c r="X843" s="480"/>
      <c r="Y843" s="480"/>
    </row>
    <row r="844" spans="1:25" x14ac:dyDescent="0.2">
      <c r="A844" s="384"/>
      <c r="B844" s="384"/>
      <c r="C844" s="384"/>
      <c r="D844" s="384"/>
      <c r="E844" s="384"/>
      <c r="F844" s="488"/>
      <c r="G844" s="384"/>
      <c r="H844" s="384"/>
      <c r="I844" s="384"/>
      <c r="J844" s="491"/>
      <c r="K844" s="491"/>
      <c r="L844" s="384"/>
      <c r="M844" s="384"/>
      <c r="N844" s="384"/>
      <c r="O844" s="384"/>
      <c r="P844" s="488"/>
      <c r="Q844" s="384"/>
      <c r="R844" s="491"/>
      <c r="S844" s="384"/>
      <c r="T844" s="489"/>
      <c r="U844" s="384"/>
      <c r="V844" s="384"/>
      <c r="W844" s="2108"/>
      <c r="X844" s="384"/>
      <c r="Y844" s="384"/>
    </row>
    <row r="845" spans="1:25" x14ac:dyDescent="0.2">
      <c r="A845" s="2813" t="s">
        <v>5855</v>
      </c>
      <c r="B845" s="160" t="s">
        <v>5856</v>
      </c>
      <c r="C845" s="160" t="s">
        <v>5857</v>
      </c>
      <c r="D845" s="160" t="s">
        <v>6</v>
      </c>
      <c r="E845" s="166" t="s">
        <v>7</v>
      </c>
      <c r="F845" s="380">
        <v>4234000</v>
      </c>
      <c r="G845" s="160"/>
      <c r="H845" s="160" t="s">
        <v>124</v>
      </c>
      <c r="I845" s="160" t="s">
        <v>5843</v>
      </c>
      <c r="J845" s="160" t="s">
        <v>5844</v>
      </c>
      <c r="K845" s="160" t="s">
        <v>5845</v>
      </c>
      <c r="L845" s="160" t="s">
        <v>5846</v>
      </c>
      <c r="M845" s="160" t="s">
        <v>5835</v>
      </c>
      <c r="N845" s="160" t="s">
        <v>5510</v>
      </c>
      <c r="O845" s="160" t="s">
        <v>5511</v>
      </c>
      <c r="P845" s="380">
        <v>4234000</v>
      </c>
      <c r="Q845" s="160" t="s">
        <v>297</v>
      </c>
      <c r="R845" s="160" t="s">
        <v>5838</v>
      </c>
      <c r="S845" s="160" t="s">
        <v>5839</v>
      </c>
      <c r="T845" s="381" t="s">
        <v>297</v>
      </c>
      <c r="U845" s="160" t="s">
        <v>297</v>
      </c>
      <c r="V845" s="160" t="s">
        <v>5514</v>
      </c>
      <c r="W845" s="380">
        <v>4234000</v>
      </c>
      <c r="X845" s="160" t="s">
        <v>5515</v>
      </c>
      <c r="Y845" s="160" t="s">
        <v>5516</v>
      </c>
    </row>
    <row r="846" spans="1:25" x14ac:dyDescent="0.2">
      <c r="A846" s="2814"/>
      <c r="B846" s="166"/>
      <c r="C846" s="166"/>
      <c r="D846" s="166"/>
      <c r="E846" s="166"/>
      <c r="F846" s="167"/>
      <c r="G846" s="160"/>
      <c r="H846" s="166"/>
      <c r="I846" s="166"/>
      <c r="J846" s="166"/>
      <c r="K846" s="166"/>
      <c r="L846" s="166"/>
      <c r="M846" s="166"/>
      <c r="N846" s="166"/>
      <c r="O846" s="166"/>
      <c r="P846" s="167"/>
      <c r="Q846" s="166"/>
      <c r="R846" s="406"/>
      <c r="S846" s="166"/>
      <c r="T846" s="390"/>
      <c r="U846" s="390"/>
      <c r="V846" s="390"/>
      <c r="W846" s="2052"/>
      <c r="X846" s="390"/>
      <c r="Y846" s="390"/>
    </row>
    <row r="847" spans="1:25" x14ac:dyDescent="0.2">
      <c r="A847" s="156"/>
      <c r="B847" s="156"/>
      <c r="C847" s="156"/>
      <c r="D847" s="156"/>
      <c r="E847" s="156"/>
      <c r="F847" s="158"/>
      <c r="G847" s="156"/>
      <c r="H847" s="156"/>
      <c r="I847" s="156"/>
      <c r="J847" s="169"/>
      <c r="K847" s="169"/>
      <c r="L847" s="156"/>
      <c r="M847" s="156"/>
      <c r="N847" s="156"/>
      <c r="O847" s="156"/>
      <c r="P847" s="158"/>
      <c r="Q847" s="156"/>
      <c r="R847" s="169"/>
      <c r="S847" s="156"/>
      <c r="T847" s="172"/>
      <c r="U847" s="156"/>
      <c r="V847" s="156"/>
      <c r="W847" s="2053"/>
      <c r="X847" s="156"/>
      <c r="Y847" s="156"/>
    </row>
    <row r="848" spans="1:25" x14ac:dyDescent="0.2">
      <c r="A848" s="2813" t="s">
        <v>5858</v>
      </c>
      <c r="B848" s="160" t="s">
        <v>5859</v>
      </c>
      <c r="C848" s="160" t="s">
        <v>5860</v>
      </c>
      <c r="D848" s="160" t="s">
        <v>6</v>
      </c>
      <c r="E848" s="166" t="s">
        <v>7</v>
      </c>
      <c r="F848" s="380">
        <v>8533000</v>
      </c>
      <c r="G848" s="160"/>
      <c r="H848" s="160" t="s">
        <v>124</v>
      </c>
      <c r="I848" s="160" t="s">
        <v>5843</v>
      </c>
      <c r="J848" s="160" t="s">
        <v>5844</v>
      </c>
      <c r="K848" s="160" t="s">
        <v>5845</v>
      </c>
      <c r="L848" s="160" t="s">
        <v>5846</v>
      </c>
      <c r="M848" s="160" t="s">
        <v>5835</v>
      </c>
      <c r="N848" s="160" t="s">
        <v>5510</v>
      </c>
      <c r="O848" s="160" t="s">
        <v>5511</v>
      </c>
      <c r="P848" s="380">
        <v>8533000</v>
      </c>
      <c r="Q848" s="160" t="s">
        <v>297</v>
      </c>
      <c r="R848" s="160" t="s">
        <v>5838</v>
      </c>
      <c r="S848" s="160" t="s">
        <v>5839</v>
      </c>
      <c r="T848" s="381" t="s">
        <v>297</v>
      </c>
      <c r="U848" s="160" t="s">
        <v>297</v>
      </c>
      <c r="V848" s="160" t="s">
        <v>5514</v>
      </c>
      <c r="W848" s="380">
        <v>8533000</v>
      </c>
      <c r="X848" s="160" t="s">
        <v>5515</v>
      </c>
      <c r="Y848" s="160" t="s">
        <v>5516</v>
      </c>
    </row>
    <row r="849" spans="1:25" x14ac:dyDescent="0.2">
      <c r="A849" s="2814"/>
      <c r="B849" s="166"/>
      <c r="C849" s="166"/>
      <c r="D849" s="166"/>
      <c r="E849" s="166"/>
      <c r="F849" s="167"/>
      <c r="G849" s="160"/>
      <c r="H849" s="166"/>
      <c r="I849" s="166"/>
      <c r="J849" s="166"/>
      <c r="K849" s="166"/>
      <c r="L849" s="166"/>
      <c r="M849" s="166"/>
      <c r="N849" s="166"/>
      <c r="O849" s="166"/>
      <c r="P849" s="167"/>
      <c r="Q849" s="166"/>
      <c r="R849" s="406"/>
      <c r="S849" s="166"/>
      <c r="T849" s="390"/>
      <c r="U849" s="390"/>
      <c r="V849" s="390"/>
      <c r="W849" s="2052"/>
      <c r="X849" s="390"/>
      <c r="Y849" s="390"/>
    </row>
    <row r="850" spans="1:25" x14ac:dyDescent="0.2">
      <c r="A850" s="156"/>
      <c r="B850" s="156"/>
      <c r="C850" s="156"/>
      <c r="D850" s="156"/>
      <c r="E850" s="156"/>
      <c r="F850" s="158"/>
      <c r="G850" s="156"/>
      <c r="H850" s="156"/>
      <c r="I850" s="156"/>
      <c r="J850" s="169"/>
      <c r="K850" s="169"/>
      <c r="L850" s="156"/>
      <c r="M850" s="156"/>
      <c r="N850" s="156"/>
      <c r="O850" s="156"/>
      <c r="P850" s="158"/>
      <c r="Q850" s="156"/>
      <c r="R850" s="169"/>
      <c r="S850" s="156"/>
      <c r="T850" s="172"/>
      <c r="U850" s="156"/>
      <c r="V850" s="156"/>
      <c r="W850" s="2053"/>
      <c r="X850" s="156"/>
      <c r="Y850" s="156"/>
    </row>
    <row r="851" spans="1:25" x14ac:dyDescent="0.2">
      <c r="A851" s="2813" t="s">
        <v>5861</v>
      </c>
      <c r="B851" s="160" t="s">
        <v>5862</v>
      </c>
      <c r="C851" s="160" t="s">
        <v>644</v>
      </c>
      <c r="D851" s="160" t="s">
        <v>6</v>
      </c>
      <c r="E851" s="166" t="s">
        <v>7</v>
      </c>
      <c r="F851" s="380">
        <v>18000000</v>
      </c>
      <c r="G851" s="160"/>
      <c r="H851" s="160" t="s">
        <v>124</v>
      </c>
      <c r="I851" s="160" t="s">
        <v>5843</v>
      </c>
      <c r="J851" s="160" t="s">
        <v>5844</v>
      </c>
      <c r="K851" s="160" t="s">
        <v>5845</v>
      </c>
      <c r="L851" s="160" t="s">
        <v>5846</v>
      </c>
      <c r="M851" s="160" t="s">
        <v>5835</v>
      </c>
      <c r="N851" s="160" t="s">
        <v>5510</v>
      </c>
      <c r="O851" s="160" t="s">
        <v>5511</v>
      </c>
      <c r="P851" s="380">
        <v>18000000</v>
      </c>
      <c r="Q851" s="160" t="s">
        <v>297</v>
      </c>
      <c r="R851" s="160" t="s">
        <v>5838</v>
      </c>
      <c r="S851" s="160" t="s">
        <v>5839</v>
      </c>
      <c r="T851" s="381" t="s">
        <v>297</v>
      </c>
      <c r="U851" s="160" t="s">
        <v>297</v>
      </c>
      <c r="V851" s="160" t="s">
        <v>5514</v>
      </c>
      <c r="W851" s="380">
        <v>18000000</v>
      </c>
      <c r="X851" s="160" t="s">
        <v>5515</v>
      </c>
      <c r="Y851" s="160" t="s">
        <v>5516</v>
      </c>
    </row>
    <row r="852" spans="1:25" x14ac:dyDescent="0.2">
      <c r="A852" s="2814"/>
      <c r="B852" s="166"/>
      <c r="C852" s="166"/>
      <c r="D852" s="166"/>
      <c r="E852" s="166"/>
      <c r="F852" s="167"/>
      <c r="G852" s="160"/>
      <c r="H852" s="166"/>
      <c r="I852" s="166"/>
      <c r="J852" s="166"/>
      <c r="K852" s="166"/>
      <c r="L852" s="166"/>
      <c r="M852" s="166"/>
      <c r="N852" s="166"/>
      <c r="O852" s="166"/>
      <c r="P852" s="167"/>
      <c r="Q852" s="166"/>
      <c r="R852" s="406"/>
      <c r="S852" s="166"/>
      <c r="T852" s="390"/>
      <c r="U852" s="390"/>
      <c r="V852" s="390"/>
      <c r="W852" s="2052"/>
      <c r="X852" s="390"/>
      <c r="Y852" s="390"/>
    </row>
    <row r="853" spans="1:25" x14ac:dyDescent="0.2">
      <c r="A853" s="156"/>
      <c r="B853" s="156"/>
      <c r="C853" s="156"/>
      <c r="D853" s="156"/>
      <c r="E853" s="156"/>
      <c r="F853" s="158"/>
      <c r="G853" s="156"/>
      <c r="H853" s="156"/>
      <c r="I853" s="156"/>
      <c r="J853" s="169"/>
      <c r="K853" s="169"/>
      <c r="L853" s="156"/>
      <c r="M853" s="156"/>
      <c r="N853" s="156"/>
      <c r="O853" s="156"/>
      <c r="P853" s="158"/>
      <c r="Q853" s="156"/>
      <c r="R853" s="169"/>
      <c r="S853" s="156"/>
      <c r="T853" s="172"/>
      <c r="U853" s="156"/>
      <c r="V853" s="156"/>
      <c r="W853" s="2053"/>
      <c r="X853" s="156"/>
      <c r="Y853" s="156"/>
    </row>
    <row r="854" spans="1:25" x14ac:dyDescent="0.2">
      <c r="A854" s="2836" t="s">
        <v>5863</v>
      </c>
      <c r="B854" s="160" t="s">
        <v>5864</v>
      </c>
      <c r="C854" s="160" t="s">
        <v>652</v>
      </c>
      <c r="D854" s="160" t="s">
        <v>6</v>
      </c>
      <c r="E854" s="166" t="s">
        <v>7</v>
      </c>
      <c r="F854" s="380" t="s">
        <v>5865</v>
      </c>
      <c r="G854" s="160"/>
      <c r="H854" s="160" t="s">
        <v>124</v>
      </c>
      <c r="I854" s="160" t="s">
        <v>5843</v>
      </c>
      <c r="J854" s="160" t="s">
        <v>5844</v>
      </c>
      <c r="K854" s="160" t="s">
        <v>5845</v>
      </c>
      <c r="L854" s="160" t="s">
        <v>5846</v>
      </c>
      <c r="M854" s="160" t="s">
        <v>5835</v>
      </c>
      <c r="N854" s="160" t="s">
        <v>5510</v>
      </c>
      <c r="O854" s="160" t="s">
        <v>5511</v>
      </c>
      <c r="P854" s="380" t="s">
        <v>5865</v>
      </c>
      <c r="Q854" s="160" t="s">
        <v>297</v>
      </c>
      <c r="R854" s="160" t="s">
        <v>5838</v>
      </c>
      <c r="S854" s="160" t="s">
        <v>5839</v>
      </c>
      <c r="T854" s="381" t="s">
        <v>297</v>
      </c>
      <c r="U854" s="160" t="s">
        <v>297</v>
      </c>
      <c r="V854" s="160" t="s">
        <v>5514</v>
      </c>
      <c r="W854" s="380" t="s">
        <v>5865</v>
      </c>
      <c r="X854" s="160" t="s">
        <v>5515</v>
      </c>
      <c r="Y854" s="160" t="s">
        <v>5516</v>
      </c>
    </row>
    <row r="855" spans="1:25" x14ac:dyDescent="0.2">
      <c r="A855" s="2904"/>
      <c r="B855" s="166"/>
      <c r="C855" s="166"/>
      <c r="D855" s="166"/>
      <c r="E855" s="166"/>
      <c r="F855" s="167"/>
      <c r="G855" s="160"/>
      <c r="H855" s="166"/>
      <c r="I855" s="166"/>
      <c r="J855" s="166"/>
      <c r="K855" s="166"/>
      <c r="L855" s="166"/>
      <c r="M855" s="166"/>
      <c r="N855" s="166"/>
      <c r="O855" s="166"/>
      <c r="P855" s="167"/>
      <c r="Q855" s="166"/>
      <c r="R855" s="406"/>
      <c r="S855" s="166"/>
      <c r="T855" s="390"/>
      <c r="U855" s="390"/>
      <c r="V855" s="390"/>
      <c r="W855" s="2052"/>
      <c r="X855" s="390"/>
      <c r="Y855" s="390"/>
    </row>
    <row r="856" spans="1:25" x14ac:dyDescent="0.2">
      <c r="A856" s="156"/>
      <c r="B856" s="156"/>
      <c r="C856" s="156"/>
      <c r="D856" s="156"/>
      <c r="E856" s="156"/>
      <c r="F856" s="158"/>
      <c r="G856" s="156"/>
      <c r="H856" s="156"/>
      <c r="I856" s="156"/>
      <c r="J856" s="169"/>
      <c r="K856" s="169"/>
      <c r="L856" s="156"/>
      <c r="M856" s="156"/>
      <c r="N856" s="156"/>
      <c r="O856" s="156"/>
      <c r="P856" s="158"/>
      <c r="Q856" s="156"/>
      <c r="R856" s="169"/>
      <c r="S856" s="156"/>
      <c r="T856" s="172"/>
      <c r="U856" s="156"/>
      <c r="V856" s="156"/>
      <c r="W856" s="2053"/>
      <c r="X856" s="156"/>
      <c r="Y856" s="156"/>
    </row>
    <row r="857" spans="1:25" x14ac:dyDescent="0.2">
      <c r="A857" s="2836" t="s">
        <v>5866</v>
      </c>
      <c r="B857" s="160" t="s">
        <v>5867</v>
      </c>
      <c r="C857" s="160" t="s">
        <v>655</v>
      </c>
      <c r="D857" s="160" t="s">
        <v>6</v>
      </c>
      <c r="E857" s="166" t="s">
        <v>7</v>
      </c>
      <c r="F857" s="380">
        <v>51000000</v>
      </c>
      <c r="G857" s="160"/>
      <c r="H857" s="160" t="s">
        <v>124</v>
      </c>
      <c r="I857" s="160" t="s">
        <v>5843</v>
      </c>
      <c r="J857" s="160" t="s">
        <v>5844</v>
      </c>
      <c r="K857" s="160" t="s">
        <v>5845</v>
      </c>
      <c r="L857" s="160" t="s">
        <v>5846</v>
      </c>
      <c r="M857" s="160" t="s">
        <v>5835</v>
      </c>
      <c r="N857" s="160" t="s">
        <v>5510</v>
      </c>
      <c r="O857" s="160" t="s">
        <v>5511</v>
      </c>
      <c r="P857" s="380">
        <v>51000000</v>
      </c>
      <c r="Q857" s="160" t="s">
        <v>297</v>
      </c>
      <c r="R857" s="160" t="s">
        <v>5838</v>
      </c>
      <c r="S857" s="160" t="s">
        <v>5839</v>
      </c>
      <c r="T857" s="381" t="s">
        <v>297</v>
      </c>
      <c r="U857" s="160" t="s">
        <v>297</v>
      </c>
      <c r="V857" s="160" t="s">
        <v>5514</v>
      </c>
      <c r="W857" s="380">
        <v>51000000</v>
      </c>
      <c r="X857" s="160" t="s">
        <v>5515</v>
      </c>
      <c r="Y857" s="160" t="s">
        <v>5516</v>
      </c>
    </row>
    <row r="858" spans="1:25" x14ac:dyDescent="0.2">
      <c r="A858" s="2904"/>
      <c r="B858" s="166"/>
      <c r="C858" s="166"/>
      <c r="D858" s="166"/>
      <c r="E858" s="166"/>
      <c r="F858" s="167"/>
      <c r="G858" s="160"/>
      <c r="H858" s="166"/>
      <c r="I858" s="166"/>
      <c r="J858" s="166"/>
      <c r="K858" s="166"/>
      <c r="L858" s="166"/>
      <c r="M858" s="166"/>
      <c r="N858" s="166"/>
      <c r="O858" s="166"/>
      <c r="P858" s="167"/>
      <c r="Q858" s="166"/>
      <c r="R858" s="406"/>
      <c r="S858" s="166"/>
      <c r="T858" s="390"/>
      <c r="U858" s="390"/>
      <c r="V858" s="390"/>
      <c r="W858" s="2052"/>
      <c r="X858" s="390"/>
      <c r="Y858" s="390"/>
    </row>
    <row r="859" spans="1:25" x14ac:dyDescent="0.2">
      <c r="A859" s="156"/>
      <c r="B859" s="156"/>
      <c r="C859" s="156"/>
      <c r="D859" s="156"/>
      <c r="E859" s="156"/>
      <c r="F859" s="158"/>
      <c r="G859" s="156"/>
      <c r="H859" s="156"/>
      <c r="I859" s="156"/>
      <c r="J859" s="169"/>
      <c r="K859" s="169"/>
      <c r="L859" s="156"/>
      <c r="M859" s="156"/>
      <c r="N859" s="156"/>
      <c r="O859" s="156"/>
      <c r="P859" s="158"/>
      <c r="Q859" s="156"/>
      <c r="R859" s="169"/>
      <c r="S859" s="156"/>
      <c r="T859" s="172"/>
      <c r="U859" s="156"/>
      <c r="V859" s="156"/>
      <c r="W859" s="2053"/>
      <c r="X859" s="156"/>
      <c r="Y859" s="156"/>
    </row>
    <row r="860" spans="1:25" x14ac:dyDescent="0.2">
      <c r="A860" s="2936" t="s">
        <v>5868</v>
      </c>
      <c r="B860" s="160" t="s">
        <v>5869</v>
      </c>
      <c r="C860" s="160" t="s">
        <v>3002</v>
      </c>
      <c r="D860" s="160" t="s">
        <v>6</v>
      </c>
      <c r="E860" s="166" t="s">
        <v>7</v>
      </c>
      <c r="F860" s="380">
        <v>23000000</v>
      </c>
      <c r="G860" s="160"/>
      <c r="H860" s="160" t="s">
        <v>124</v>
      </c>
      <c r="I860" s="160" t="s">
        <v>5843</v>
      </c>
      <c r="J860" s="160" t="s">
        <v>5844</v>
      </c>
      <c r="K860" s="160" t="s">
        <v>5845</v>
      </c>
      <c r="L860" s="160" t="s">
        <v>5846</v>
      </c>
      <c r="M860" s="160" t="s">
        <v>5835</v>
      </c>
      <c r="N860" s="160" t="s">
        <v>5510</v>
      </c>
      <c r="O860" s="160" t="s">
        <v>5511</v>
      </c>
      <c r="P860" s="380">
        <v>23000000</v>
      </c>
      <c r="Q860" s="160" t="s">
        <v>297</v>
      </c>
      <c r="R860" s="160" t="s">
        <v>5838</v>
      </c>
      <c r="S860" s="160" t="s">
        <v>5839</v>
      </c>
      <c r="T860" s="381" t="s">
        <v>297</v>
      </c>
      <c r="U860" s="160" t="s">
        <v>297</v>
      </c>
      <c r="V860" s="160" t="s">
        <v>5514</v>
      </c>
      <c r="W860" s="380">
        <v>23000000</v>
      </c>
      <c r="X860" s="160" t="s">
        <v>5515</v>
      </c>
      <c r="Y860" s="160" t="s">
        <v>5516</v>
      </c>
    </row>
    <row r="861" spans="1:25" x14ac:dyDescent="0.2">
      <c r="A861" s="2937"/>
      <c r="B861" s="166"/>
      <c r="C861" s="166"/>
      <c r="D861" s="166"/>
      <c r="E861" s="166"/>
      <c r="F861" s="167"/>
      <c r="G861" s="160"/>
      <c r="H861" s="166"/>
      <c r="I861" s="166"/>
      <c r="J861" s="166"/>
      <c r="K861" s="166"/>
      <c r="L861" s="166"/>
      <c r="M861" s="166"/>
      <c r="N861" s="166"/>
      <c r="O861" s="166"/>
      <c r="P861" s="167"/>
      <c r="Q861" s="166"/>
      <c r="R861" s="406"/>
      <c r="S861" s="166"/>
      <c r="T861" s="390"/>
      <c r="U861" s="390"/>
      <c r="V861" s="390"/>
      <c r="W861" s="2052"/>
      <c r="X861" s="390"/>
      <c r="Y861" s="390"/>
    </row>
    <row r="862" spans="1:25" x14ac:dyDescent="0.2">
      <c r="A862" s="156"/>
      <c r="B862" s="156"/>
      <c r="C862" s="156"/>
      <c r="D862" s="156"/>
      <c r="E862" s="156"/>
      <c r="F862" s="158"/>
      <c r="G862" s="156"/>
      <c r="H862" s="156"/>
      <c r="I862" s="156"/>
      <c r="J862" s="169"/>
      <c r="K862" s="169"/>
      <c r="L862" s="156"/>
      <c r="M862" s="156"/>
      <c r="N862" s="156"/>
      <c r="O862" s="156"/>
      <c r="P862" s="158"/>
      <c r="Q862" s="156"/>
      <c r="R862" s="169"/>
      <c r="S862" s="156"/>
      <c r="T862" s="172"/>
      <c r="U862" s="156"/>
      <c r="V862" s="156"/>
      <c r="W862" s="2053"/>
      <c r="X862" s="156"/>
      <c r="Y862" s="156"/>
    </row>
    <row r="863" spans="1:25" x14ac:dyDescent="0.2">
      <c r="A863" s="2836" t="s">
        <v>5870</v>
      </c>
      <c r="B863" s="160" t="s">
        <v>5871</v>
      </c>
      <c r="C863" s="160" t="s">
        <v>1110</v>
      </c>
      <c r="D863" s="160" t="s">
        <v>6</v>
      </c>
      <c r="E863" s="166" t="s">
        <v>7</v>
      </c>
      <c r="F863" s="380">
        <v>10000000</v>
      </c>
      <c r="G863" s="160"/>
      <c r="H863" s="160" t="s">
        <v>124</v>
      </c>
      <c r="I863" s="160" t="s">
        <v>5843</v>
      </c>
      <c r="J863" s="160" t="s">
        <v>5844</v>
      </c>
      <c r="K863" s="160" t="s">
        <v>5845</v>
      </c>
      <c r="L863" s="160" t="s">
        <v>5846</v>
      </c>
      <c r="M863" s="160" t="s">
        <v>5835</v>
      </c>
      <c r="N863" s="160" t="s">
        <v>5510</v>
      </c>
      <c r="O863" s="160" t="s">
        <v>5511</v>
      </c>
      <c r="P863" s="380">
        <v>10000000</v>
      </c>
      <c r="Q863" s="160" t="s">
        <v>297</v>
      </c>
      <c r="R863" s="160" t="s">
        <v>5838</v>
      </c>
      <c r="S863" s="160" t="s">
        <v>5839</v>
      </c>
      <c r="T863" s="381" t="s">
        <v>297</v>
      </c>
      <c r="U863" s="160" t="s">
        <v>297</v>
      </c>
      <c r="V863" s="160" t="s">
        <v>5514</v>
      </c>
      <c r="W863" s="380">
        <v>10000000</v>
      </c>
      <c r="X863" s="160" t="s">
        <v>5515</v>
      </c>
      <c r="Y863" s="160" t="s">
        <v>5516</v>
      </c>
    </row>
    <row r="864" spans="1:25" x14ac:dyDescent="0.2">
      <c r="A864" s="2904"/>
      <c r="B864" s="166"/>
      <c r="C864" s="166"/>
      <c r="D864" s="166"/>
      <c r="E864" s="166"/>
      <c r="F864" s="167"/>
      <c r="G864" s="160"/>
      <c r="H864" s="166"/>
      <c r="I864" s="166"/>
      <c r="J864" s="166"/>
      <c r="K864" s="166"/>
      <c r="L864" s="166"/>
      <c r="M864" s="166"/>
      <c r="N864" s="166"/>
      <c r="O864" s="166"/>
      <c r="P864" s="167"/>
      <c r="Q864" s="166"/>
      <c r="R864" s="406"/>
      <c r="S864" s="166"/>
      <c r="T864" s="390"/>
      <c r="U864" s="390"/>
      <c r="V864" s="390"/>
      <c r="W864" s="2052"/>
      <c r="X864" s="390"/>
      <c r="Y864" s="390"/>
    </row>
    <row r="865" spans="1:25" x14ac:dyDescent="0.2">
      <c r="A865" s="156"/>
      <c r="B865" s="156"/>
      <c r="C865" s="156"/>
      <c r="D865" s="156"/>
      <c r="E865" s="156"/>
      <c r="F865" s="158"/>
      <c r="G865" s="156"/>
      <c r="H865" s="156"/>
      <c r="I865" s="156"/>
      <c r="J865" s="169"/>
      <c r="K865" s="169"/>
      <c r="L865" s="156"/>
      <c r="M865" s="156"/>
      <c r="N865" s="156"/>
      <c r="O865" s="156"/>
      <c r="P865" s="158"/>
      <c r="Q865" s="156"/>
      <c r="R865" s="169"/>
      <c r="S865" s="156"/>
      <c r="T865" s="172"/>
      <c r="U865" s="156"/>
      <c r="V865" s="156"/>
      <c r="W865" s="2053"/>
      <c r="X865" s="156"/>
      <c r="Y865" s="156"/>
    </row>
  </sheetData>
  <mergeCells count="425">
    <mergeCell ref="A797:A798"/>
    <mergeCell ref="A801:A802"/>
    <mergeCell ref="A766:A767"/>
    <mergeCell ref="A769:A770"/>
    <mergeCell ref="A772:A773"/>
    <mergeCell ref="A775:A776"/>
    <mergeCell ref="A793:A794"/>
    <mergeCell ref="A795:A796"/>
    <mergeCell ref="A778:A779"/>
    <mergeCell ref="A781:A782"/>
    <mergeCell ref="A786:G786"/>
    <mergeCell ref="N652:O652"/>
    <mergeCell ref="P652:S652"/>
    <mergeCell ref="T652:W652"/>
    <mergeCell ref="A654:A655"/>
    <mergeCell ref="A657:A658"/>
    <mergeCell ref="A662:A663"/>
    <mergeCell ref="A668:A669"/>
    <mergeCell ref="A671:A672"/>
    <mergeCell ref="P731:S731"/>
    <mergeCell ref="T731:W731"/>
    <mergeCell ref="I715:J716"/>
    <mergeCell ref="C716:H716"/>
    <mergeCell ref="L716:M716"/>
    <mergeCell ref="N716:O716"/>
    <mergeCell ref="P716:S716"/>
    <mergeCell ref="T716:W716"/>
    <mergeCell ref="A718:A719"/>
    <mergeCell ref="A700:A701"/>
    <mergeCell ref="A703:A704"/>
    <mergeCell ref="A706:A707"/>
    <mergeCell ref="P695:S695"/>
    <mergeCell ref="T695:W695"/>
    <mergeCell ref="A697:A698"/>
    <mergeCell ref="A686:A687"/>
    <mergeCell ref="A633:A634"/>
    <mergeCell ref="A638:A639"/>
    <mergeCell ref="A641:A642"/>
    <mergeCell ref="I651:J652"/>
    <mergeCell ref="C652:H652"/>
    <mergeCell ref="L652:M652"/>
    <mergeCell ref="A612:A613"/>
    <mergeCell ref="A617:A618"/>
    <mergeCell ref="A620:A621"/>
    <mergeCell ref="A623:A624"/>
    <mergeCell ref="I630:J631"/>
    <mergeCell ref="C631:H631"/>
    <mergeCell ref="L631:M631"/>
    <mergeCell ref="C551:C552"/>
    <mergeCell ref="A554:A555"/>
    <mergeCell ref="B554:B555"/>
    <mergeCell ref="C554:C555"/>
    <mergeCell ref="P586:S586"/>
    <mergeCell ref="T586:W586"/>
    <mergeCell ref="A588:A589"/>
    <mergeCell ref="A591:A592"/>
    <mergeCell ref="A594:A595"/>
    <mergeCell ref="B572:B573"/>
    <mergeCell ref="C572:C573"/>
    <mergeCell ref="A575:A576"/>
    <mergeCell ref="B575:B576"/>
    <mergeCell ref="C575:C576"/>
    <mergeCell ref="A578:A579"/>
    <mergeCell ref="B578:B579"/>
    <mergeCell ref="C578:C579"/>
    <mergeCell ref="A569:A570"/>
    <mergeCell ref="B569:B570"/>
    <mergeCell ref="C569:C570"/>
    <mergeCell ref="A572:A573"/>
    <mergeCell ref="A557:A558"/>
    <mergeCell ref="B557:B558"/>
    <mergeCell ref="C557:C558"/>
    <mergeCell ref="A542:A543"/>
    <mergeCell ref="B542:B543"/>
    <mergeCell ref="C542:C543"/>
    <mergeCell ref="B524:B525"/>
    <mergeCell ref="C524:C525"/>
    <mergeCell ref="A527:A528"/>
    <mergeCell ref="B527:B528"/>
    <mergeCell ref="C527:C528"/>
    <mergeCell ref="A530:A531"/>
    <mergeCell ref="B530:B531"/>
    <mergeCell ref="C530:C531"/>
    <mergeCell ref="A533:A534"/>
    <mergeCell ref="B533:B534"/>
    <mergeCell ref="C533:C534"/>
    <mergeCell ref="A536:A537"/>
    <mergeCell ref="B539:B540"/>
    <mergeCell ref="C539:C540"/>
    <mergeCell ref="A518:A519"/>
    <mergeCell ref="B518:B519"/>
    <mergeCell ref="C518:C519"/>
    <mergeCell ref="A470:A471"/>
    <mergeCell ref="B470:B471"/>
    <mergeCell ref="C470:C471"/>
    <mergeCell ref="A494:A495"/>
    <mergeCell ref="B494:B495"/>
    <mergeCell ref="C494:C495"/>
    <mergeCell ref="B476:B477"/>
    <mergeCell ref="C476:C477"/>
    <mergeCell ref="A479:A480"/>
    <mergeCell ref="B479:B480"/>
    <mergeCell ref="C479:C480"/>
    <mergeCell ref="A482:A483"/>
    <mergeCell ref="B482:B483"/>
    <mergeCell ref="C482:C483"/>
    <mergeCell ref="A485:A486"/>
    <mergeCell ref="B485:B486"/>
    <mergeCell ref="C485:C486"/>
    <mergeCell ref="A488:A489"/>
    <mergeCell ref="B488:B489"/>
    <mergeCell ref="C488:C489"/>
    <mergeCell ref="A491:A492"/>
    <mergeCell ref="B491:B492"/>
    <mergeCell ref="C491:C492"/>
    <mergeCell ref="A473:A474"/>
    <mergeCell ref="B473:B474"/>
    <mergeCell ref="C473:C474"/>
    <mergeCell ref="A476:A477"/>
    <mergeCell ref="A422:A423"/>
    <mergeCell ref="B422:B423"/>
    <mergeCell ref="C422:C423"/>
    <mergeCell ref="A446:A447"/>
    <mergeCell ref="B446:B447"/>
    <mergeCell ref="C446:C447"/>
    <mergeCell ref="B428:B429"/>
    <mergeCell ref="C428:C429"/>
    <mergeCell ref="A431:A432"/>
    <mergeCell ref="B431:B432"/>
    <mergeCell ref="C431:C432"/>
    <mergeCell ref="A434:A435"/>
    <mergeCell ref="B434:B435"/>
    <mergeCell ref="C434:C435"/>
    <mergeCell ref="A437:A438"/>
    <mergeCell ref="B437:B438"/>
    <mergeCell ref="C437:C438"/>
    <mergeCell ref="A440:A441"/>
    <mergeCell ref="B440:B441"/>
    <mergeCell ref="C440:C441"/>
    <mergeCell ref="A443:A444"/>
    <mergeCell ref="B443:B444"/>
    <mergeCell ref="C443:C444"/>
    <mergeCell ref="A425:A426"/>
    <mergeCell ref="B425:B426"/>
    <mergeCell ref="C425:C426"/>
    <mergeCell ref="A428:A429"/>
    <mergeCell ref="B392:B393"/>
    <mergeCell ref="C392:C393"/>
    <mergeCell ref="A395:A396"/>
    <mergeCell ref="B395:B396"/>
    <mergeCell ref="C395:C396"/>
    <mergeCell ref="A398:A399"/>
    <mergeCell ref="B398:B399"/>
    <mergeCell ref="C398:C399"/>
    <mergeCell ref="A392:A393"/>
    <mergeCell ref="A401:A402"/>
    <mergeCell ref="B401:B402"/>
    <mergeCell ref="C401:C402"/>
    <mergeCell ref="A404:A405"/>
    <mergeCell ref="B416:B417"/>
    <mergeCell ref="C416:C417"/>
    <mergeCell ref="A419:A420"/>
    <mergeCell ref="B419:B420"/>
    <mergeCell ref="C419:C420"/>
    <mergeCell ref="B404:B405"/>
    <mergeCell ref="C404:C405"/>
    <mergeCell ref="A407:A408"/>
    <mergeCell ref="B407:B408"/>
    <mergeCell ref="C407:C408"/>
    <mergeCell ref="A410:A411"/>
    <mergeCell ref="B410:B411"/>
    <mergeCell ref="C410:C411"/>
    <mergeCell ref="A413:A414"/>
    <mergeCell ref="B413:B414"/>
    <mergeCell ref="C413:C414"/>
    <mergeCell ref="A416:A417"/>
    <mergeCell ref="A380:A381"/>
    <mergeCell ref="B380:B381"/>
    <mergeCell ref="C380:C381"/>
    <mergeCell ref="A383:A384"/>
    <mergeCell ref="B383:B384"/>
    <mergeCell ref="C383:C384"/>
    <mergeCell ref="A389:A390"/>
    <mergeCell ref="B389:B390"/>
    <mergeCell ref="C389:C390"/>
    <mergeCell ref="A386:A387"/>
    <mergeCell ref="B386:B387"/>
    <mergeCell ref="C386:C387"/>
    <mergeCell ref="T359:W359"/>
    <mergeCell ref="A361:A362"/>
    <mergeCell ref="A364:A365"/>
    <mergeCell ref="B364:B365"/>
    <mergeCell ref="C364:C365"/>
    <mergeCell ref="I373:J374"/>
    <mergeCell ref="C374:H374"/>
    <mergeCell ref="L374:M374"/>
    <mergeCell ref="N374:O374"/>
    <mergeCell ref="P374:S374"/>
    <mergeCell ref="T374:W374"/>
    <mergeCell ref="K340:L340"/>
    <mergeCell ref="M340:N340"/>
    <mergeCell ref="O340:R340"/>
    <mergeCell ref="A2:D2"/>
    <mergeCell ref="I358:J359"/>
    <mergeCell ref="C359:H359"/>
    <mergeCell ref="L359:M359"/>
    <mergeCell ref="N359:O359"/>
    <mergeCell ref="P359:S359"/>
    <mergeCell ref="A353:D353"/>
    <mergeCell ref="M260:N260"/>
    <mergeCell ref="O260:R260"/>
    <mergeCell ref="H271:I272"/>
    <mergeCell ref="K272:L272"/>
    <mergeCell ref="M272:N272"/>
    <mergeCell ref="O272:R272"/>
    <mergeCell ref="H226:I227"/>
    <mergeCell ref="K227:L227"/>
    <mergeCell ref="M227:N227"/>
    <mergeCell ref="O227:R227"/>
    <mergeCell ref="H339:I340"/>
    <mergeCell ref="A294:A295"/>
    <mergeCell ref="A297:A298"/>
    <mergeCell ref="A301:A302"/>
    <mergeCell ref="A863:A864"/>
    <mergeCell ref="A833:A834"/>
    <mergeCell ref="A836:A837"/>
    <mergeCell ref="A839:A840"/>
    <mergeCell ref="A842:A843"/>
    <mergeCell ref="N828:O828"/>
    <mergeCell ref="P828:S828"/>
    <mergeCell ref="T828:W828"/>
    <mergeCell ref="A830:A831"/>
    <mergeCell ref="I827:J828"/>
    <mergeCell ref="C828:H828"/>
    <mergeCell ref="L828:M828"/>
    <mergeCell ref="A845:A846"/>
    <mergeCell ref="A848:A849"/>
    <mergeCell ref="A851:A852"/>
    <mergeCell ref="A854:A855"/>
    <mergeCell ref="A857:A858"/>
    <mergeCell ref="A860:A861"/>
    <mergeCell ref="A745:A746"/>
    <mergeCell ref="A748:A749"/>
    <mergeCell ref="A751:A752"/>
    <mergeCell ref="A754:A755"/>
    <mergeCell ref="I730:J731"/>
    <mergeCell ref="C731:H731"/>
    <mergeCell ref="L731:M731"/>
    <mergeCell ref="N731:O731"/>
    <mergeCell ref="A721:A722"/>
    <mergeCell ref="A724:A725"/>
    <mergeCell ref="A733:A734"/>
    <mergeCell ref="A736:A737"/>
    <mergeCell ref="A739:A740"/>
    <mergeCell ref="A742:A743"/>
    <mergeCell ref="A674:A675"/>
    <mergeCell ref="A677:A678"/>
    <mergeCell ref="A680:A681"/>
    <mergeCell ref="A683:A684"/>
    <mergeCell ref="A688:A689"/>
    <mergeCell ref="I694:J695"/>
    <mergeCell ref="C695:H695"/>
    <mergeCell ref="L695:M695"/>
    <mergeCell ref="N695:O695"/>
    <mergeCell ref="N631:O631"/>
    <mergeCell ref="P631:S631"/>
    <mergeCell ref="T631:W631"/>
    <mergeCell ref="A600:A601"/>
    <mergeCell ref="A603:A604"/>
    <mergeCell ref="A606:A607"/>
    <mergeCell ref="A609:A610"/>
    <mergeCell ref="I585:J586"/>
    <mergeCell ref="C586:H586"/>
    <mergeCell ref="L586:M586"/>
    <mergeCell ref="N586:O586"/>
    <mergeCell ref="A597:A598"/>
    <mergeCell ref="A566:A567"/>
    <mergeCell ref="B566:B567"/>
    <mergeCell ref="C566:C567"/>
    <mergeCell ref="B548:B549"/>
    <mergeCell ref="C548:C549"/>
    <mergeCell ref="A551:A552"/>
    <mergeCell ref="B551:B552"/>
    <mergeCell ref="A521:A522"/>
    <mergeCell ref="B521:B522"/>
    <mergeCell ref="C521:C522"/>
    <mergeCell ref="A524:A525"/>
    <mergeCell ref="A560:A561"/>
    <mergeCell ref="A545:A546"/>
    <mergeCell ref="B545:B546"/>
    <mergeCell ref="C545:C546"/>
    <mergeCell ref="A548:A549"/>
    <mergeCell ref="B560:B561"/>
    <mergeCell ref="C560:C561"/>
    <mergeCell ref="A563:A564"/>
    <mergeCell ref="B563:B564"/>
    <mergeCell ref="C563:C564"/>
    <mergeCell ref="B536:B537"/>
    <mergeCell ref="C536:C537"/>
    <mergeCell ref="A539:A540"/>
    <mergeCell ref="A497:A498"/>
    <mergeCell ref="B497:B498"/>
    <mergeCell ref="C497:C498"/>
    <mergeCell ref="A500:A501"/>
    <mergeCell ref="B512:B513"/>
    <mergeCell ref="C512:C513"/>
    <mergeCell ref="A515:A516"/>
    <mergeCell ref="B515:B516"/>
    <mergeCell ref="C515:C516"/>
    <mergeCell ref="B500:B501"/>
    <mergeCell ref="C500:C501"/>
    <mergeCell ref="A503:A504"/>
    <mergeCell ref="B503:B504"/>
    <mergeCell ref="C503:C504"/>
    <mergeCell ref="A506:A507"/>
    <mergeCell ref="B506:B507"/>
    <mergeCell ref="C506:C507"/>
    <mergeCell ref="A509:A510"/>
    <mergeCell ref="B509:B510"/>
    <mergeCell ref="C509:C510"/>
    <mergeCell ref="A512:A513"/>
    <mergeCell ref="A449:A450"/>
    <mergeCell ref="B449:B450"/>
    <mergeCell ref="C449:C450"/>
    <mergeCell ref="A452:A453"/>
    <mergeCell ref="B464:B465"/>
    <mergeCell ref="C464:C465"/>
    <mergeCell ref="A467:A468"/>
    <mergeCell ref="B467:B468"/>
    <mergeCell ref="C467:C468"/>
    <mergeCell ref="B452:B453"/>
    <mergeCell ref="C452:C453"/>
    <mergeCell ref="A455:A456"/>
    <mergeCell ref="B455:B456"/>
    <mergeCell ref="C455:C456"/>
    <mergeCell ref="A458:A459"/>
    <mergeCell ref="B458:B459"/>
    <mergeCell ref="C458:C459"/>
    <mergeCell ref="A461:A462"/>
    <mergeCell ref="B461:B462"/>
    <mergeCell ref="C461:C462"/>
    <mergeCell ref="A464:A465"/>
    <mergeCell ref="A376:A377"/>
    <mergeCell ref="A342:A343"/>
    <mergeCell ref="A345:A346"/>
    <mergeCell ref="A304:A305"/>
    <mergeCell ref="A307:A308"/>
    <mergeCell ref="A310:A311"/>
    <mergeCell ref="A313:A314"/>
    <mergeCell ref="A316:A317"/>
    <mergeCell ref="C340:G340"/>
    <mergeCell ref="H291:I292"/>
    <mergeCell ref="K292:L292"/>
    <mergeCell ref="M292:N292"/>
    <mergeCell ref="O292:R292"/>
    <mergeCell ref="A274:A275"/>
    <mergeCell ref="A277:A278"/>
    <mergeCell ref="A280:A281"/>
    <mergeCell ref="A283:A284"/>
    <mergeCell ref="C292:G292"/>
    <mergeCell ref="A262:A263"/>
    <mergeCell ref="A265:A266"/>
    <mergeCell ref="C272:G272"/>
    <mergeCell ref="H259:I260"/>
    <mergeCell ref="A245:A246"/>
    <mergeCell ref="A248:A249"/>
    <mergeCell ref="A251:A252"/>
    <mergeCell ref="C260:G260"/>
    <mergeCell ref="K260:L260"/>
    <mergeCell ref="A229:A230"/>
    <mergeCell ref="A233:A234"/>
    <mergeCell ref="A236:A237"/>
    <mergeCell ref="A239:A240"/>
    <mergeCell ref="A242:A243"/>
    <mergeCell ref="A215:A216"/>
    <mergeCell ref="A218:A219"/>
    <mergeCell ref="C227:G227"/>
    <mergeCell ref="A195:A196"/>
    <mergeCell ref="A198:A199"/>
    <mergeCell ref="A201:A202"/>
    <mergeCell ref="A204:A205"/>
    <mergeCell ref="A209:A210"/>
    <mergeCell ref="A212:A213"/>
    <mergeCell ref="A172:A173"/>
    <mergeCell ref="A175:A176"/>
    <mergeCell ref="A178:A179"/>
    <mergeCell ref="A181:A182"/>
    <mergeCell ref="A186:A187"/>
    <mergeCell ref="A189:A190"/>
    <mergeCell ref="A154:A155"/>
    <mergeCell ref="A157:A158"/>
    <mergeCell ref="A160:A161"/>
    <mergeCell ref="A163:A164"/>
    <mergeCell ref="A166:A167"/>
    <mergeCell ref="A169:A170"/>
    <mergeCell ref="A53:A54"/>
    <mergeCell ref="A55:A56"/>
    <mergeCell ref="A142:A143"/>
    <mergeCell ref="A145:A146"/>
    <mergeCell ref="A148:A149"/>
    <mergeCell ref="A151:A152"/>
    <mergeCell ref="A35:A36"/>
    <mergeCell ref="A38:A39"/>
    <mergeCell ref="A41:A42"/>
    <mergeCell ref="A44:A45"/>
    <mergeCell ref="A47:A48"/>
    <mergeCell ref="A50:A51"/>
    <mergeCell ref="A32:A33"/>
    <mergeCell ref="H20:I21"/>
    <mergeCell ref="K21:L21"/>
    <mergeCell ref="M21:N21"/>
    <mergeCell ref="O21:R21"/>
    <mergeCell ref="A12:A13"/>
    <mergeCell ref="B12:B13"/>
    <mergeCell ref="C12:C13"/>
    <mergeCell ref="C21:G21"/>
    <mergeCell ref="C7:G7"/>
    <mergeCell ref="A9:A10"/>
    <mergeCell ref="H6:I7"/>
    <mergeCell ref="K7:L7"/>
    <mergeCell ref="M7:N7"/>
    <mergeCell ref="O7:R7"/>
    <mergeCell ref="A23:A24"/>
    <mergeCell ref="A26:A27"/>
    <mergeCell ref="A29:A30"/>
  </mergeCells>
  <pageMargins left="0.23622047244094491" right="0.23622047244094491" top="0.74803149606299213" bottom="0.74803149606299213" header="0.31496062992125984" footer="0.31496062992125984"/>
  <pageSetup paperSize="8" scale="80" fitToHeight="0" orientation="landscape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5"/>
  <sheetViews>
    <sheetView zoomScale="62" zoomScaleNormal="62" workbookViewId="0">
      <selection activeCell="A11" sqref="A11:A12"/>
    </sheetView>
  </sheetViews>
  <sheetFormatPr defaultRowHeight="15" x14ac:dyDescent="0.2"/>
  <cols>
    <col min="1" max="1" width="68.28515625" style="1889" customWidth="1"/>
    <col min="2" max="2" width="16" style="1889" customWidth="1"/>
    <col min="3" max="3" width="15" style="1889" bestFit="1" customWidth="1"/>
    <col min="4" max="4" width="21.7109375" style="1889" customWidth="1"/>
    <col min="5" max="5" width="23.7109375" style="1889" customWidth="1"/>
    <col min="6" max="6" width="24.28515625" style="1889" customWidth="1"/>
    <col min="7" max="7" width="23.5703125" style="1889" customWidth="1"/>
    <col min="8" max="8" width="19.7109375" style="1889" customWidth="1"/>
    <col min="9" max="9" width="21.5703125" style="1889" customWidth="1"/>
    <col min="10" max="10" width="25.85546875" style="1889" customWidth="1"/>
    <col min="11" max="11" width="24.28515625" style="1889" customWidth="1"/>
    <col min="12" max="12" width="18.140625" style="1889" customWidth="1"/>
    <col min="13" max="13" width="19" style="1889" customWidth="1"/>
    <col min="14" max="14" width="24" style="1889" customWidth="1"/>
    <col min="15" max="15" width="19.140625" style="1889" customWidth="1"/>
    <col min="16" max="16" width="20.140625" style="1889" bestFit="1" customWidth="1"/>
    <col min="17" max="17" width="16.42578125" style="1889" customWidth="1"/>
    <col min="18" max="18" width="20.140625" style="1889" bestFit="1" customWidth="1"/>
    <col min="19" max="19" width="23.28515625" style="1889" customWidth="1"/>
    <col min="20" max="20" width="21.42578125" style="1889" customWidth="1"/>
    <col min="21" max="21" width="21" style="1889" customWidth="1"/>
    <col min="22" max="22" width="21.42578125" style="1889" customWidth="1"/>
    <col min="23" max="23" width="13.42578125" style="1889" customWidth="1"/>
    <col min="24" max="24" width="8.7109375" style="1889" bestFit="1" customWidth="1"/>
    <col min="25" max="25" width="15.5703125" style="1889" customWidth="1"/>
    <col min="26" max="16384" width="9.140625" style="1889"/>
  </cols>
  <sheetData>
    <row r="1" spans="1:21" s="62" customFormat="1" ht="18" x14ac:dyDescent="0.2">
      <c r="A1" s="1601" t="s">
        <v>6455</v>
      </c>
      <c r="B1" s="538"/>
      <c r="S1" s="61"/>
    </row>
    <row r="2" spans="1:21" s="62" customFormat="1" ht="18" x14ac:dyDescent="0.2">
      <c r="A2" s="1929" t="s">
        <v>1495</v>
      </c>
      <c r="B2" s="63"/>
      <c r="H2" s="2845" t="s">
        <v>147</v>
      </c>
      <c r="I2" s="2846"/>
      <c r="J2" s="76" t="s">
        <v>509</v>
      </c>
      <c r="K2" s="70"/>
      <c r="L2" s="71"/>
      <c r="S2" s="61"/>
    </row>
    <row r="3" spans="1:21" s="96" customFormat="1" ht="30" x14ac:dyDescent="0.25">
      <c r="A3" s="95" t="s">
        <v>3181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907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1874"/>
      <c r="T3" s="1879" t="s">
        <v>85</v>
      </c>
      <c r="U3" s="1875"/>
    </row>
    <row r="4" spans="1:21" s="96" customFormat="1" ht="45.75" thickBot="1" x14ac:dyDescent="0.3">
      <c r="A4" s="470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020" t="s">
        <v>167</v>
      </c>
      <c r="T4" s="1020" t="s">
        <v>168</v>
      </c>
      <c r="U4" s="1020" t="s">
        <v>169</v>
      </c>
    </row>
    <row r="5" spans="1:21" s="62" customFormat="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s="62" customFormat="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s="62" customFormat="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s="62" customFormat="1" x14ac:dyDescent="0.2">
      <c r="A8" s="2834" t="s">
        <v>3182</v>
      </c>
      <c r="B8" s="231" t="s">
        <v>1026</v>
      </c>
      <c r="C8" s="1023" t="s">
        <v>250</v>
      </c>
      <c r="D8" s="2689">
        <v>5600000</v>
      </c>
      <c r="E8" s="160" t="s">
        <v>2039</v>
      </c>
      <c r="F8" s="231" t="s">
        <v>1978</v>
      </c>
      <c r="G8" s="160"/>
      <c r="H8" s="160"/>
      <c r="I8" s="160"/>
      <c r="J8" s="160"/>
      <c r="K8" s="160"/>
      <c r="L8" s="160"/>
      <c r="M8" s="160"/>
      <c r="N8" s="160"/>
      <c r="O8" s="380"/>
      <c r="P8" s="160"/>
      <c r="Q8" s="160"/>
      <c r="R8" s="160"/>
      <c r="S8" s="160"/>
      <c r="T8" s="160"/>
      <c r="U8" s="160"/>
    </row>
    <row r="9" spans="1:21" s="62" customFormat="1" x14ac:dyDescent="0.2">
      <c r="A9" s="2904"/>
      <c r="B9" s="230"/>
      <c r="C9" s="450"/>
      <c r="D9" s="167"/>
      <c r="E9" s="166" t="s">
        <v>3183</v>
      </c>
      <c r="F9" s="231"/>
      <c r="G9" s="166"/>
      <c r="H9" s="160"/>
      <c r="I9" s="166" t="s">
        <v>1978</v>
      </c>
      <c r="J9" s="166" t="s">
        <v>1978</v>
      </c>
      <c r="K9" s="166" t="s">
        <v>1039</v>
      </c>
      <c r="L9" s="166" t="s">
        <v>1052</v>
      </c>
      <c r="M9" s="166" t="s">
        <v>1978</v>
      </c>
      <c r="N9" s="166" t="s">
        <v>1978</v>
      </c>
      <c r="O9" s="167"/>
      <c r="P9" s="166"/>
      <c r="Q9" s="166"/>
      <c r="R9" s="166"/>
      <c r="S9" s="166"/>
      <c r="T9" s="166"/>
      <c r="U9" s="166"/>
    </row>
    <row r="10" spans="1:21" s="62" customFormat="1" ht="11.25" customHeight="1" x14ac:dyDescent="0.2">
      <c r="A10" s="156"/>
      <c r="B10" s="236"/>
      <c r="C10" s="564"/>
      <c r="D10" s="158"/>
      <c r="E10" s="156"/>
      <c r="F10" s="236"/>
      <c r="G10" s="156"/>
      <c r="H10" s="156"/>
      <c r="I10" s="156"/>
      <c r="J10" s="169"/>
      <c r="K10" s="169"/>
      <c r="L10" s="156"/>
      <c r="M10" s="156"/>
      <c r="N10" s="156"/>
      <c r="O10" s="158"/>
      <c r="P10" s="170" t="s">
        <v>707</v>
      </c>
      <c r="Q10" s="170"/>
      <c r="R10" s="156"/>
      <c r="S10" s="156"/>
      <c r="T10" s="156"/>
      <c r="U10" s="156"/>
    </row>
    <row r="11" spans="1:21" s="62" customFormat="1" x14ac:dyDescent="0.2">
      <c r="A11" s="2836" t="s">
        <v>3184</v>
      </c>
      <c r="B11" s="230" t="s">
        <v>1026</v>
      </c>
      <c r="C11" s="450" t="s">
        <v>254</v>
      </c>
      <c r="D11" s="167">
        <v>6000000</v>
      </c>
      <c r="E11" s="166" t="s">
        <v>2039</v>
      </c>
      <c r="F11" s="231" t="s">
        <v>1978</v>
      </c>
      <c r="G11" s="166"/>
      <c r="H11" s="160"/>
      <c r="I11" s="166" t="s">
        <v>1978</v>
      </c>
      <c r="J11" s="166" t="s">
        <v>1978</v>
      </c>
      <c r="K11" s="166" t="s">
        <v>1039</v>
      </c>
      <c r="L11" s="166" t="s">
        <v>1052</v>
      </c>
      <c r="M11" s="166" t="s">
        <v>1978</v>
      </c>
      <c r="N11" s="166" t="s">
        <v>1978</v>
      </c>
      <c r="O11" s="167"/>
      <c r="P11" s="166"/>
      <c r="Q11" s="166"/>
      <c r="R11" s="166"/>
      <c r="S11" s="166"/>
      <c r="T11" s="166"/>
      <c r="U11" s="166"/>
    </row>
    <row r="12" spans="1:21" s="62" customFormat="1" x14ac:dyDescent="0.2">
      <c r="A12" s="2904"/>
      <c r="B12" s="230"/>
      <c r="C12" s="450"/>
      <c r="D12" s="167"/>
      <c r="E12" s="166" t="s">
        <v>3183</v>
      </c>
      <c r="F12" s="231"/>
      <c r="G12" s="166"/>
      <c r="H12" s="160"/>
      <c r="I12" s="166"/>
      <c r="J12" s="166"/>
      <c r="K12" s="166"/>
      <c r="L12" s="166"/>
      <c r="M12" s="166"/>
      <c r="N12" s="166"/>
      <c r="O12" s="167"/>
      <c r="P12" s="166"/>
      <c r="Q12" s="166"/>
      <c r="R12" s="166"/>
      <c r="S12" s="166"/>
      <c r="T12" s="166"/>
      <c r="U12" s="166"/>
    </row>
    <row r="13" spans="1:21" s="62" customFormat="1" x14ac:dyDescent="0.2">
      <c r="A13" s="156"/>
      <c r="B13" s="236"/>
      <c r="C13" s="564"/>
      <c r="D13" s="158"/>
      <c r="E13" s="156"/>
      <c r="F13" s="236"/>
      <c r="G13" s="156"/>
      <c r="H13" s="156"/>
      <c r="I13" s="156"/>
      <c r="J13" s="169"/>
      <c r="K13" s="169"/>
      <c r="L13" s="156"/>
      <c r="M13" s="156"/>
      <c r="N13" s="156"/>
      <c r="O13" s="158"/>
      <c r="P13" s="156"/>
      <c r="Q13" s="156"/>
      <c r="R13" s="156"/>
      <c r="S13" s="156"/>
      <c r="T13" s="156"/>
      <c r="U13" s="156"/>
    </row>
    <row r="14" spans="1:21" s="62" customFormat="1" x14ac:dyDescent="0.2">
      <c r="A14" s="2836" t="s">
        <v>3185</v>
      </c>
      <c r="B14" s="230" t="s">
        <v>1026</v>
      </c>
      <c r="C14" s="450" t="s">
        <v>256</v>
      </c>
      <c r="D14" s="167">
        <v>1800000</v>
      </c>
      <c r="E14" s="166" t="s">
        <v>3186</v>
      </c>
      <c r="F14" s="231" t="s">
        <v>1978</v>
      </c>
      <c r="G14" s="166"/>
      <c r="H14" s="160"/>
      <c r="I14" s="166"/>
      <c r="J14" s="166"/>
      <c r="K14" s="166"/>
      <c r="L14" s="166"/>
      <c r="M14" s="166"/>
      <c r="N14" s="166"/>
      <c r="O14" s="167"/>
      <c r="P14" s="166"/>
      <c r="Q14" s="166"/>
      <c r="R14" s="166"/>
      <c r="S14" s="166"/>
      <c r="T14" s="166"/>
      <c r="U14" s="166"/>
    </row>
    <row r="15" spans="1:21" s="62" customFormat="1" x14ac:dyDescent="0.2">
      <c r="A15" s="2904"/>
      <c r="B15" s="230"/>
      <c r="C15" s="450"/>
      <c r="D15" s="167"/>
      <c r="E15" s="166" t="s">
        <v>3187</v>
      </c>
      <c r="F15" s="231"/>
      <c r="G15" s="166"/>
      <c r="H15" s="160"/>
      <c r="I15" s="166" t="s">
        <v>1978</v>
      </c>
      <c r="J15" s="166" t="s">
        <v>1978</v>
      </c>
      <c r="K15" s="166" t="s">
        <v>1039</v>
      </c>
      <c r="L15" s="166" t="s">
        <v>1049</v>
      </c>
      <c r="M15" s="166" t="s">
        <v>1978</v>
      </c>
      <c r="N15" s="166" t="s">
        <v>1978</v>
      </c>
      <c r="O15" s="167"/>
      <c r="P15" s="166"/>
      <c r="Q15" s="166"/>
      <c r="R15" s="166"/>
      <c r="S15" s="166"/>
      <c r="T15" s="166"/>
      <c r="U15" s="166"/>
    </row>
    <row r="16" spans="1:21" s="62" customFormat="1" x14ac:dyDescent="0.2">
      <c r="A16" s="156"/>
      <c r="B16" s="236"/>
      <c r="C16" s="564"/>
      <c r="D16" s="158"/>
      <c r="E16" s="156"/>
      <c r="F16" s="236"/>
      <c r="G16" s="156"/>
      <c r="H16" s="156"/>
      <c r="I16" s="156"/>
      <c r="J16" s="169"/>
      <c r="K16" s="169"/>
      <c r="L16" s="156"/>
      <c r="M16" s="156"/>
      <c r="N16" s="156"/>
      <c r="O16" s="158"/>
      <c r="P16" s="156"/>
      <c r="Q16" s="156"/>
      <c r="R16" s="156"/>
      <c r="S16" s="156"/>
      <c r="T16" s="156"/>
      <c r="U16" s="156"/>
    </row>
    <row r="17" spans="1:24" s="62" customFormat="1" x14ac:dyDescent="0.2">
      <c r="A17" s="2836" t="s">
        <v>3188</v>
      </c>
      <c r="B17" s="230" t="s">
        <v>1026</v>
      </c>
      <c r="C17" s="450" t="s">
        <v>259</v>
      </c>
      <c r="D17" s="2690">
        <v>2100000</v>
      </c>
      <c r="E17" s="166" t="s">
        <v>3186</v>
      </c>
      <c r="F17" s="231"/>
      <c r="G17" s="166"/>
      <c r="H17" s="160"/>
      <c r="I17" s="166"/>
      <c r="J17" s="166"/>
      <c r="K17" s="166"/>
      <c r="L17" s="166"/>
      <c r="M17" s="166"/>
      <c r="N17" s="166"/>
      <c r="O17" s="167"/>
      <c r="P17" s="166"/>
      <c r="Q17" s="166"/>
      <c r="R17" s="166"/>
      <c r="S17" s="166"/>
      <c r="T17" s="166"/>
      <c r="U17" s="166"/>
    </row>
    <row r="18" spans="1:24" s="62" customFormat="1" x14ac:dyDescent="0.2">
      <c r="A18" s="2904"/>
      <c r="B18" s="230"/>
      <c r="C18" s="450"/>
      <c r="D18" s="167"/>
      <c r="E18" s="166" t="s">
        <v>3187</v>
      </c>
      <c r="F18" s="231"/>
      <c r="G18" s="166"/>
      <c r="H18" s="160"/>
      <c r="I18" s="166"/>
      <c r="J18" s="166"/>
      <c r="K18" s="166"/>
      <c r="L18" s="166"/>
      <c r="M18" s="166"/>
      <c r="N18" s="166"/>
      <c r="O18" s="167"/>
      <c r="P18" s="166"/>
      <c r="Q18" s="166"/>
      <c r="R18" s="166"/>
      <c r="S18" s="166"/>
      <c r="T18" s="166"/>
      <c r="U18" s="166"/>
    </row>
    <row r="19" spans="1:24" s="62" customFormat="1" x14ac:dyDescent="0.2">
      <c r="A19" s="156"/>
      <c r="B19" s="236"/>
      <c r="C19" s="564"/>
      <c r="D19" s="158"/>
      <c r="E19" s="156"/>
      <c r="F19" s="236"/>
      <c r="G19" s="156"/>
      <c r="H19" s="156"/>
      <c r="I19" s="156"/>
      <c r="J19" s="169"/>
      <c r="K19" s="169"/>
      <c r="L19" s="156"/>
      <c r="M19" s="156"/>
      <c r="N19" s="156"/>
      <c r="O19" s="158"/>
      <c r="P19" s="156"/>
      <c r="Q19" s="156"/>
      <c r="R19" s="156"/>
      <c r="S19" s="156"/>
      <c r="T19" s="156"/>
      <c r="U19" s="156"/>
    </row>
    <row r="20" spans="1:24" s="62" customFormat="1" x14ac:dyDescent="0.2">
      <c r="A20" s="2836" t="s">
        <v>3189</v>
      </c>
      <c r="B20" s="230" t="s">
        <v>1026</v>
      </c>
      <c r="C20" s="450" t="s">
        <v>3190</v>
      </c>
      <c r="D20" s="167">
        <v>5120000</v>
      </c>
      <c r="E20" s="166" t="s">
        <v>3191</v>
      </c>
      <c r="F20" s="231"/>
      <c r="G20" s="166"/>
      <c r="H20" s="160"/>
      <c r="I20" s="166"/>
      <c r="J20" s="166"/>
      <c r="K20" s="166"/>
      <c r="L20" s="166"/>
      <c r="M20" s="166"/>
      <c r="N20" s="166"/>
      <c r="O20" s="167"/>
      <c r="P20" s="166"/>
      <c r="Q20" s="166"/>
      <c r="R20" s="166"/>
      <c r="S20" s="166"/>
      <c r="T20" s="166"/>
      <c r="U20" s="166"/>
    </row>
    <row r="21" spans="1:24" s="62" customFormat="1" x14ac:dyDescent="0.2">
      <c r="A21" s="2904"/>
      <c r="B21" s="230"/>
      <c r="C21" s="450"/>
      <c r="E21" s="166" t="s">
        <v>3183</v>
      </c>
      <c r="F21" s="231"/>
      <c r="G21" s="166"/>
      <c r="H21" s="160"/>
      <c r="I21" s="166" t="s">
        <v>1978</v>
      </c>
      <c r="J21" s="166" t="s">
        <v>1978</v>
      </c>
      <c r="K21" s="166" t="s">
        <v>1039</v>
      </c>
      <c r="L21" s="166" t="s">
        <v>1049</v>
      </c>
      <c r="M21" s="166" t="s">
        <v>1978</v>
      </c>
      <c r="N21" s="166" t="s">
        <v>1978</v>
      </c>
      <c r="O21" s="167"/>
      <c r="P21" s="166"/>
      <c r="Q21" s="166"/>
      <c r="R21" s="166"/>
      <c r="S21" s="166"/>
      <c r="T21" s="166"/>
      <c r="U21" s="166"/>
    </row>
    <row r="22" spans="1:24" s="62" customFormat="1" x14ac:dyDescent="0.2">
      <c r="A22" s="156"/>
      <c r="B22" s="236"/>
      <c r="C22" s="564"/>
      <c r="D22" s="158"/>
      <c r="E22" s="156"/>
      <c r="F22" s="236"/>
      <c r="G22" s="156"/>
      <c r="H22" s="156"/>
      <c r="I22" s="156"/>
      <c r="J22" s="169"/>
      <c r="K22" s="169"/>
      <c r="L22" s="156"/>
      <c r="M22" s="156"/>
      <c r="N22" s="156"/>
      <c r="O22" s="158"/>
      <c r="P22" s="156"/>
      <c r="Q22" s="156"/>
      <c r="R22" s="156"/>
      <c r="S22" s="156"/>
      <c r="T22" s="156"/>
      <c r="U22" s="156"/>
    </row>
    <row r="23" spans="1:24" s="62" customFormat="1" x14ac:dyDescent="0.2">
      <c r="A23" s="2836" t="s">
        <v>3192</v>
      </c>
      <c r="B23" s="230" t="s">
        <v>1026</v>
      </c>
      <c r="C23" s="450" t="s">
        <v>1925</v>
      </c>
      <c r="D23" s="167">
        <v>3180000</v>
      </c>
      <c r="E23" s="166" t="s">
        <v>3193</v>
      </c>
      <c r="F23" s="231"/>
      <c r="G23" s="166"/>
      <c r="H23" s="160"/>
      <c r="I23" s="166"/>
      <c r="J23" s="166"/>
      <c r="K23" s="166"/>
      <c r="L23" s="166"/>
      <c r="M23" s="166"/>
      <c r="N23" s="166"/>
      <c r="O23" s="167"/>
      <c r="P23" s="166"/>
      <c r="Q23" s="166"/>
      <c r="R23" s="166"/>
      <c r="S23" s="166"/>
      <c r="T23" s="166"/>
      <c r="U23" s="166"/>
    </row>
    <row r="24" spans="1:24" s="62" customFormat="1" x14ac:dyDescent="0.2">
      <c r="A24" s="2904"/>
      <c r="B24" s="230"/>
      <c r="C24" s="450"/>
      <c r="D24" s="167"/>
      <c r="E24" s="166" t="s">
        <v>3187</v>
      </c>
      <c r="F24" s="230"/>
      <c r="G24" s="166"/>
      <c r="H24" s="166"/>
      <c r="I24" s="166" t="s">
        <v>1978</v>
      </c>
      <c r="J24" s="166" t="s">
        <v>1978</v>
      </c>
      <c r="K24" s="166" t="s">
        <v>1039</v>
      </c>
      <c r="L24" s="166" t="s">
        <v>1049</v>
      </c>
      <c r="M24" s="166" t="s">
        <v>1978</v>
      </c>
      <c r="N24" s="166" t="s">
        <v>1978</v>
      </c>
      <c r="O24" s="167"/>
      <c r="P24" s="166"/>
      <c r="Q24" s="166"/>
      <c r="R24" s="166"/>
      <c r="S24" s="166"/>
      <c r="T24" s="166"/>
      <c r="U24" s="166"/>
    </row>
    <row r="25" spans="1:24" s="62" customFormat="1" ht="15.75" thickBot="1" x14ac:dyDescent="0.25">
      <c r="A25" s="156"/>
      <c r="B25" s="156"/>
      <c r="C25" s="158"/>
      <c r="D25" s="158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8"/>
      <c r="P25" s="156"/>
      <c r="Q25" s="156"/>
      <c r="R25" s="156"/>
      <c r="S25" s="156"/>
      <c r="T25" s="156"/>
      <c r="U25" s="156"/>
    </row>
    <row r="26" spans="1:24" s="62" customFormat="1" ht="15.75" thickTop="1" x14ac:dyDescent="0.2">
      <c r="A26" s="174" t="s">
        <v>144</v>
      </c>
      <c r="B26" s="176"/>
      <c r="C26" s="173"/>
      <c r="D26" s="167">
        <f>SUM(D8:D25)</f>
        <v>23800000</v>
      </c>
      <c r="E26" s="156"/>
      <c r="F26" s="202"/>
      <c r="G26" s="156"/>
      <c r="H26" s="202"/>
      <c r="I26" s="156"/>
      <c r="J26" s="156"/>
      <c r="K26" s="156"/>
      <c r="L26" s="156"/>
      <c r="M26" s="156"/>
      <c r="N26" s="156"/>
      <c r="O26" s="167"/>
      <c r="P26" s="156"/>
      <c r="Q26" s="156"/>
      <c r="R26" s="156"/>
      <c r="S26" s="156"/>
      <c r="T26" s="156"/>
      <c r="U26" s="156"/>
      <c r="X26" s="150"/>
    </row>
    <row r="27" spans="1:24" s="62" customFormat="1" x14ac:dyDescent="0.2">
      <c r="A27" s="177"/>
      <c r="B27" s="177"/>
      <c r="C27" s="167"/>
      <c r="D27" s="167"/>
      <c r="E27" s="177"/>
      <c r="F27" s="202"/>
      <c r="G27" s="177"/>
      <c r="H27" s="202"/>
      <c r="I27" s="177"/>
      <c r="J27" s="177"/>
      <c r="K27" s="177"/>
      <c r="L27" s="177"/>
      <c r="M27" s="177"/>
      <c r="N27" s="177"/>
      <c r="O27" s="167"/>
      <c r="P27" s="177"/>
      <c r="Q27" s="177"/>
      <c r="R27" s="177"/>
      <c r="S27" s="156"/>
      <c r="T27" s="156"/>
      <c r="U27" s="156"/>
    </row>
    <row r="28" spans="1:24" s="62" customFormat="1" x14ac:dyDescent="0.2">
      <c r="A28" s="152"/>
      <c r="R28" s="61"/>
      <c r="S28" s="61"/>
      <c r="T28" s="150"/>
    </row>
    <row r="32" spans="1:24" s="62" customFormat="1" x14ac:dyDescent="0.2">
      <c r="A32" s="552" t="s">
        <v>6456</v>
      </c>
      <c r="B32" s="552"/>
      <c r="C32" s="552"/>
      <c r="D32" s="552"/>
      <c r="E32" s="552"/>
      <c r="F32" s="552"/>
      <c r="G32" s="552"/>
      <c r="H32" s="552"/>
      <c r="T32" s="61"/>
    </row>
    <row r="33" spans="1:23" s="62" customFormat="1" x14ac:dyDescent="0.2">
      <c r="A33" s="1886" t="s">
        <v>656</v>
      </c>
      <c r="B33" s="63"/>
      <c r="I33" s="2845" t="s">
        <v>147</v>
      </c>
      <c r="J33" s="2846"/>
      <c r="K33" s="76" t="s">
        <v>509</v>
      </c>
      <c r="L33" s="70"/>
      <c r="M33" s="71"/>
      <c r="T33" s="61"/>
    </row>
    <row r="34" spans="1:23" s="62" customFormat="1" ht="66" customHeight="1" x14ac:dyDescent="0.2">
      <c r="A34" s="95" t="s">
        <v>3194</v>
      </c>
      <c r="B34" s="151"/>
      <c r="C34" s="2902" t="s">
        <v>215</v>
      </c>
      <c r="D34" s="2902"/>
      <c r="E34" s="2902"/>
      <c r="F34" s="2902"/>
      <c r="G34" s="2902"/>
      <c r="H34" s="2903"/>
      <c r="I34" s="2847"/>
      <c r="J34" s="2848"/>
      <c r="K34" s="1907" t="s">
        <v>150</v>
      </c>
      <c r="L34" s="2902" t="s">
        <v>151</v>
      </c>
      <c r="M34" s="2903"/>
      <c r="N34" s="2909" t="s">
        <v>152</v>
      </c>
      <c r="O34" s="2903"/>
      <c r="P34" s="2909" t="s">
        <v>84</v>
      </c>
      <c r="Q34" s="2902"/>
      <c r="R34" s="2902"/>
      <c r="S34" s="2902"/>
      <c r="T34" s="2902" t="s">
        <v>85</v>
      </c>
      <c r="U34" s="2902"/>
      <c r="V34" s="2902"/>
      <c r="W34" s="2903"/>
    </row>
    <row r="35" spans="1:23" s="458" customFormat="1" ht="45.75" thickBot="1" x14ac:dyDescent="0.3">
      <c r="A35" s="1905" t="s">
        <v>512</v>
      </c>
      <c r="B35" s="506" t="s">
        <v>153</v>
      </c>
      <c r="C35" s="451" t="s">
        <v>217</v>
      </c>
      <c r="D35" s="451" t="s">
        <v>218</v>
      </c>
      <c r="E35" s="451" t="s">
        <v>156</v>
      </c>
      <c r="F35" s="451" t="s">
        <v>219</v>
      </c>
      <c r="G35" s="451" t="s">
        <v>220</v>
      </c>
      <c r="H35" s="451" t="s">
        <v>483</v>
      </c>
      <c r="I35" s="437" t="s">
        <v>92</v>
      </c>
      <c r="J35" s="437" t="s">
        <v>685</v>
      </c>
      <c r="K35" s="453" t="s">
        <v>159</v>
      </c>
      <c r="L35" s="453" t="s">
        <v>160</v>
      </c>
      <c r="M35" s="453" t="s">
        <v>161</v>
      </c>
      <c r="N35" s="453" t="s">
        <v>162</v>
      </c>
      <c r="O35" s="437" t="s">
        <v>685</v>
      </c>
      <c r="P35" s="437" t="s">
        <v>4325</v>
      </c>
      <c r="Q35" s="437" t="s">
        <v>104</v>
      </c>
      <c r="R35" s="457" t="s">
        <v>221</v>
      </c>
      <c r="S35" s="1020" t="s">
        <v>166</v>
      </c>
      <c r="T35" s="453" t="s">
        <v>108</v>
      </c>
      <c r="U35" s="453" t="s">
        <v>222</v>
      </c>
      <c r="V35" s="453" t="s">
        <v>223</v>
      </c>
      <c r="W35" s="453" t="s">
        <v>111</v>
      </c>
    </row>
    <row r="36" spans="1:23" s="62" customFormat="1" ht="15.75" thickTop="1" x14ac:dyDescent="0.2">
      <c r="A36" s="2825" t="s">
        <v>114</v>
      </c>
      <c r="B36" s="459"/>
      <c r="C36" s="160"/>
      <c r="D36" s="160"/>
      <c r="E36" s="160"/>
      <c r="F36" s="380"/>
      <c r="G36" s="160" t="s">
        <v>170</v>
      </c>
      <c r="H36" s="160"/>
      <c r="I36" s="231" t="s">
        <v>171</v>
      </c>
      <c r="J36" s="231" t="s">
        <v>116</v>
      </c>
      <c r="K36" s="231" t="s">
        <v>117</v>
      </c>
      <c r="L36" s="231" t="s">
        <v>1705</v>
      </c>
      <c r="M36" s="231" t="s">
        <v>173</v>
      </c>
      <c r="N36" s="231" t="s">
        <v>171</v>
      </c>
      <c r="O36" s="231" t="s">
        <v>116</v>
      </c>
      <c r="P36" s="160"/>
      <c r="Q36" s="231" t="s">
        <v>225</v>
      </c>
      <c r="R36" s="383" t="s">
        <v>116</v>
      </c>
      <c r="S36" s="672" t="s">
        <v>693</v>
      </c>
      <c r="T36" s="381"/>
      <c r="U36" s="160"/>
      <c r="V36" s="160"/>
      <c r="W36" s="160"/>
    </row>
    <row r="37" spans="1:23" s="62" customFormat="1" x14ac:dyDescent="0.2">
      <c r="A37" s="2842"/>
      <c r="B37" s="166"/>
      <c r="C37" s="166"/>
      <c r="D37" s="166"/>
      <c r="E37" s="166"/>
      <c r="F37" s="167"/>
      <c r="G37" s="160" t="s">
        <v>175</v>
      </c>
      <c r="H37" s="166"/>
      <c r="I37" s="160"/>
      <c r="J37" s="166"/>
      <c r="K37" s="166"/>
      <c r="L37" s="166"/>
      <c r="M37" s="166"/>
      <c r="N37" s="166"/>
      <c r="O37" s="166"/>
      <c r="P37" s="167"/>
      <c r="Q37" s="166"/>
      <c r="R37" s="389"/>
      <c r="S37" s="389"/>
      <c r="T37" s="390"/>
      <c r="U37" s="166"/>
      <c r="V37" s="166"/>
      <c r="W37" s="166"/>
    </row>
    <row r="38" spans="1:23" s="62" customFormat="1" ht="15.75" thickBot="1" x14ac:dyDescent="0.25">
      <c r="A38" s="500" t="s">
        <v>121</v>
      </c>
      <c r="B38" s="460"/>
      <c r="C38" s="460"/>
      <c r="D38" s="460"/>
      <c r="E38" s="460"/>
      <c r="F38" s="402"/>
      <c r="G38" s="460"/>
      <c r="H38" s="460"/>
      <c r="I38" s="460"/>
      <c r="J38" s="460"/>
      <c r="K38" s="461"/>
      <c r="L38" s="461"/>
      <c r="M38" s="460"/>
      <c r="N38" s="460"/>
      <c r="O38" s="460"/>
      <c r="P38" s="402"/>
      <c r="Q38" s="460"/>
      <c r="R38" s="461"/>
      <c r="S38" s="461"/>
      <c r="T38" s="462"/>
      <c r="U38" s="460"/>
      <c r="V38" s="460"/>
      <c r="W38" s="460"/>
    </row>
    <row r="39" spans="1:23" s="62" customFormat="1" x14ac:dyDescent="0.2">
      <c r="A39" s="2834" t="s">
        <v>3195</v>
      </c>
      <c r="B39" s="160" t="s">
        <v>1039</v>
      </c>
      <c r="C39" s="160" t="s">
        <v>229</v>
      </c>
      <c r="D39" s="160"/>
      <c r="E39" s="160" t="s">
        <v>3196</v>
      </c>
      <c r="F39" s="380">
        <v>3800000</v>
      </c>
      <c r="G39" s="160" t="s">
        <v>1978</v>
      </c>
      <c r="H39" s="160"/>
      <c r="I39" s="160"/>
      <c r="J39" s="160"/>
      <c r="K39" s="160"/>
      <c r="L39" s="160" t="s">
        <v>1039</v>
      </c>
      <c r="M39" s="160" t="s">
        <v>1046</v>
      </c>
      <c r="N39" s="160"/>
      <c r="O39" s="160"/>
      <c r="P39" s="380"/>
      <c r="Q39" s="160"/>
      <c r="R39" s="383"/>
      <c r="S39" s="160"/>
      <c r="T39" s="381"/>
      <c r="U39" s="160"/>
      <c r="V39" s="160"/>
      <c r="W39" s="160"/>
    </row>
    <row r="40" spans="1:23" s="62" customFormat="1" x14ac:dyDescent="0.2">
      <c r="A40" s="2904"/>
      <c r="B40" s="166"/>
      <c r="C40" s="166"/>
      <c r="D40" s="166"/>
      <c r="E40" s="166" t="s">
        <v>3183</v>
      </c>
      <c r="F40" s="167"/>
      <c r="G40" s="160"/>
      <c r="H40" s="166"/>
      <c r="I40" s="160"/>
      <c r="J40" s="160"/>
      <c r="K40" s="160"/>
      <c r="L40" s="160"/>
      <c r="M40" s="160"/>
      <c r="N40" s="160"/>
      <c r="O40" s="160"/>
      <c r="P40" s="380"/>
      <c r="Q40" s="160"/>
      <c r="R40" s="383"/>
      <c r="S40" s="166"/>
      <c r="T40" s="381"/>
      <c r="U40" s="160"/>
      <c r="V40" s="160"/>
      <c r="W40" s="160"/>
    </row>
    <row r="41" spans="1:23" s="62" customFormat="1" x14ac:dyDescent="0.2">
      <c r="A41" s="156"/>
      <c r="B41" s="156"/>
      <c r="C41" s="156"/>
      <c r="D41" s="156"/>
      <c r="E41" s="156"/>
      <c r="F41" s="158"/>
      <c r="G41" s="156"/>
      <c r="H41" s="156"/>
      <c r="I41" s="156"/>
      <c r="J41" s="156"/>
      <c r="K41" s="169"/>
      <c r="L41" s="169"/>
      <c r="M41" s="156"/>
      <c r="N41" s="156"/>
      <c r="O41" s="156"/>
      <c r="P41" s="158"/>
      <c r="Q41" s="156"/>
      <c r="R41" s="169"/>
      <c r="S41" s="156"/>
      <c r="T41" s="172"/>
      <c r="U41" s="156"/>
      <c r="V41" s="156"/>
      <c r="W41" s="156"/>
    </row>
    <row r="42" spans="1:23" s="62" customFormat="1" x14ac:dyDescent="0.2">
      <c r="A42" s="2836" t="s">
        <v>3197</v>
      </c>
      <c r="B42" s="166" t="s">
        <v>1039</v>
      </c>
      <c r="C42" s="166" t="s">
        <v>242</v>
      </c>
      <c r="D42" s="166"/>
      <c r="E42" s="166" t="s">
        <v>1872</v>
      </c>
      <c r="F42" s="167">
        <v>20000000</v>
      </c>
      <c r="G42" s="160" t="s">
        <v>1978</v>
      </c>
      <c r="H42" s="166"/>
      <c r="I42" s="160"/>
      <c r="J42" s="166"/>
      <c r="K42" s="166"/>
      <c r="L42" s="166" t="s">
        <v>1039</v>
      </c>
      <c r="M42" s="166" t="s">
        <v>1046</v>
      </c>
      <c r="N42" s="166"/>
      <c r="O42" s="166"/>
      <c r="P42" s="167"/>
      <c r="Q42" s="166"/>
      <c r="R42" s="389"/>
      <c r="S42" s="166"/>
      <c r="T42" s="390"/>
      <c r="U42" s="166"/>
      <c r="V42" s="166"/>
      <c r="W42" s="166"/>
    </row>
    <row r="43" spans="1:23" s="62" customFormat="1" x14ac:dyDescent="0.2">
      <c r="A43" s="2904"/>
      <c r="B43" s="166"/>
      <c r="C43" s="166"/>
      <c r="D43" s="166"/>
      <c r="E43" s="166" t="s">
        <v>3183</v>
      </c>
      <c r="F43" s="167"/>
      <c r="G43" s="160"/>
      <c r="H43" s="166"/>
      <c r="I43" s="160"/>
      <c r="J43" s="166"/>
      <c r="K43" s="166"/>
      <c r="L43" s="166"/>
      <c r="M43" s="166"/>
      <c r="N43" s="166"/>
      <c r="O43" s="166"/>
      <c r="P43" s="167"/>
      <c r="Q43" s="166"/>
      <c r="R43" s="389"/>
      <c r="S43" s="166"/>
      <c r="T43" s="390"/>
      <c r="U43" s="166"/>
      <c r="V43" s="166"/>
      <c r="W43" s="166"/>
    </row>
    <row r="44" spans="1:23" s="62" customFormat="1" x14ac:dyDescent="0.2">
      <c r="A44" s="156"/>
      <c r="B44" s="156"/>
      <c r="C44" s="156"/>
      <c r="D44" s="156"/>
      <c r="E44" s="156"/>
      <c r="F44" s="158"/>
      <c r="G44" s="156"/>
      <c r="H44" s="156"/>
      <c r="I44" s="156"/>
      <c r="J44" s="169"/>
      <c r="K44" s="169"/>
      <c r="L44" s="156"/>
      <c r="M44" s="156"/>
      <c r="N44" s="156"/>
      <c r="O44" s="156"/>
      <c r="P44" s="158"/>
      <c r="Q44" s="156"/>
      <c r="R44" s="169"/>
      <c r="S44" s="156"/>
      <c r="T44" s="172"/>
      <c r="U44" s="156"/>
      <c r="V44" s="156"/>
      <c r="W44" s="156"/>
    </row>
    <row r="45" spans="1:23" s="62" customFormat="1" x14ac:dyDescent="0.2">
      <c r="A45" s="2836" t="s">
        <v>3198</v>
      </c>
      <c r="B45" s="166" t="s">
        <v>1039</v>
      </c>
      <c r="C45" s="166" t="s">
        <v>246</v>
      </c>
      <c r="D45" s="166"/>
      <c r="E45" s="166" t="s">
        <v>1872</v>
      </c>
      <c r="F45" s="167">
        <v>15000000</v>
      </c>
      <c r="G45" s="160" t="s">
        <v>1978</v>
      </c>
      <c r="H45" s="166"/>
      <c r="I45" s="166"/>
      <c r="J45" s="166"/>
      <c r="K45" s="166"/>
      <c r="L45" s="166" t="s">
        <v>1039</v>
      </c>
      <c r="M45" s="166" t="s">
        <v>1046</v>
      </c>
      <c r="N45" s="166"/>
      <c r="O45" s="166"/>
      <c r="P45" s="167"/>
      <c r="Q45" s="166"/>
      <c r="R45" s="406"/>
      <c r="S45" s="166"/>
      <c r="T45" s="390"/>
      <c r="U45" s="390"/>
      <c r="V45" s="390"/>
      <c r="W45" s="390"/>
    </row>
    <row r="46" spans="1:23" s="62" customFormat="1" x14ac:dyDescent="0.2">
      <c r="A46" s="2904"/>
      <c r="B46" s="166"/>
      <c r="C46" s="166"/>
      <c r="D46" s="166"/>
      <c r="E46" s="166" t="s">
        <v>3183</v>
      </c>
      <c r="F46" s="167"/>
      <c r="G46" s="160"/>
      <c r="H46" s="166"/>
      <c r="I46" s="166"/>
      <c r="J46" s="166"/>
      <c r="K46" s="166"/>
      <c r="L46" s="166"/>
      <c r="M46" s="166"/>
      <c r="N46" s="166"/>
      <c r="O46" s="166"/>
      <c r="P46" s="167"/>
      <c r="Q46" s="166"/>
      <c r="R46" s="406"/>
      <c r="S46" s="166"/>
      <c r="T46" s="390"/>
      <c r="U46" s="390"/>
      <c r="V46" s="390"/>
      <c r="W46" s="390"/>
    </row>
    <row r="47" spans="1:23" s="62" customFormat="1" x14ac:dyDescent="0.2">
      <c r="A47" s="156"/>
      <c r="B47" s="156"/>
      <c r="C47" s="156"/>
      <c r="D47" s="156"/>
      <c r="E47" s="156"/>
      <c r="F47" s="158"/>
      <c r="G47" s="156"/>
      <c r="H47" s="156"/>
      <c r="I47" s="156"/>
      <c r="J47" s="169"/>
      <c r="K47" s="169"/>
      <c r="L47" s="156"/>
      <c r="M47" s="156"/>
      <c r="N47" s="156"/>
      <c r="O47" s="156"/>
      <c r="P47" s="158"/>
      <c r="Q47" s="156"/>
      <c r="R47" s="169"/>
      <c r="S47" s="156"/>
      <c r="T47" s="172"/>
      <c r="U47" s="156"/>
      <c r="V47" s="156"/>
      <c r="W47" s="156"/>
    </row>
    <row r="48" spans="1:23" s="62" customFormat="1" x14ac:dyDescent="0.2">
      <c r="A48" s="2836" t="s">
        <v>3199</v>
      </c>
      <c r="B48" s="166" t="s">
        <v>1039</v>
      </c>
      <c r="C48" s="166" t="s">
        <v>3200</v>
      </c>
      <c r="D48" s="166"/>
      <c r="E48" s="166" t="s">
        <v>1872</v>
      </c>
      <c r="F48" s="167">
        <v>5400000</v>
      </c>
      <c r="G48" s="160" t="s">
        <v>1978</v>
      </c>
      <c r="H48" s="166"/>
      <c r="I48" s="166"/>
      <c r="J48" s="166"/>
      <c r="K48" s="166"/>
      <c r="L48" s="166" t="s">
        <v>1039</v>
      </c>
      <c r="M48" s="166" t="s">
        <v>1046</v>
      </c>
      <c r="N48" s="166"/>
      <c r="O48" s="166"/>
      <c r="P48" s="167"/>
      <c r="Q48" s="166"/>
      <c r="R48" s="406"/>
      <c r="S48" s="166"/>
      <c r="T48" s="390"/>
      <c r="U48" s="390"/>
      <c r="V48" s="390"/>
      <c r="W48" s="390"/>
    </row>
    <row r="49" spans="1:23" s="62" customFormat="1" x14ac:dyDescent="0.2">
      <c r="A49" s="2904"/>
      <c r="B49" s="166"/>
      <c r="C49" s="166"/>
      <c r="D49" s="166"/>
      <c r="E49" s="166" t="s">
        <v>3183</v>
      </c>
      <c r="F49" s="167"/>
      <c r="G49" s="160"/>
      <c r="H49" s="166"/>
      <c r="I49" s="166"/>
      <c r="J49" s="166"/>
      <c r="K49" s="166"/>
      <c r="L49" s="166"/>
      <c r="M49" s="166"/>
      <c r="N49" s="166"/>
      <c r="O49" s="166"/>
      <c r="P49" s="167"/>
      <c r="Q49" s="166"/>
      <c r="R49" s="406"/>
      <c r="S49" s="166"/>
      <c r="T49" s="390"/>
      <c r="U49" s="390"/>
      <c r="V49" s="390"/>
      <c r="W49" s="390"/>
    </row>
    <row r="50" spans="1:23" s="62" customFormat="1" x14ac:dyDescent="0.2">
      <c r="A50" s="156"/>
      <c r="B50" s="156"/>
      <c r="C50" s="156"/>
      <c r="D50" s="156"/>
      <c r="E50" s="156"/>
      <c r="F50" s="158"/>
      <c r="G50" s="156"/>
      <c r="H50" s="156"/>
      <c r="I50" s="156"/>
      <c r="J50" s="169"/>
      <c r="K50" s="169"/>
      <c r="L50" s="156"/>
      <c r="M50" s="156"/>
      <c r="N50" s="156"/>
      <c r="O50" s="156"/>
      <c r="P50" s="158"/>
      <c r="Q50" s="156"/>
      <c r="R50" s="169"/>
      <c r="S50" s="156"/>
      <c r="T50" s="172"/>
      <c r="U50" s="156"/>
      <c r="V50" s="156"/>
      <c r="W50" s="156"/>
    </row>
    <row r="51" spans="1:23" s="62" customFormat="1" x14ac:dyDescent="0.2">
      <c r="A51" s="1870"/>
      <c r="B51" s="166"/>
      <c r="C51" s="166"/>
      <c r="D51" s="166"/>
      <c r="E51" s="166"/>
      <c r="F51" s="167"/>
      <c r="G51" s="160"/>
      <c r="H51" s="166"/>
      <c r="I51" s="166"/>
      <c r="J51" s="166"/>
      <c r="K51" s="166"/>
      <c r="L51" s="166"/>
      <c r="M51" s="166"/>
      <c r="N51" s="166"/>
      <c r="O51" s="166"/>
      <c r="P51" s="167"/>
      <c r="Q51" s="166"/>
      <c r="R51" s="406"/>
      <c r="S51" s="166"/>
      <c r="T51" s="390"/>
      <c r="U51" s="390"/>
      <c r="V51" s="390"/>
      <c r="W51" s="390"/>
    </row>
    <row r="52" spans="1:23" s="62" customFormat="1" ht="15.75" thickBot="1" x14ac:dyDescent="0.25">
      <c r="A52" s="1904"/>
      <c r="B52" s="194"/>
      <c r="C52" s="194"/>
      <c r="D52" s="194"/>
      <c r="E52" s="194"/>
      <c r="F52" s="408"/>
      <c r="G52" s="160"/>
      <c r="H52" s="194"/>
      <c r="I52" s="194"/>
      <c r="J52" s="194"/>
      <c r="K52" s="194"/>
      <c r="L52" s="194"/>
      <c r="M52" s="194"/>
      <c r="N52" s="194"/>
      <c r="O52" s="194"/>
      <c r="P52" s="408"/>
      <c r="Q52" s="194"/>
      <c r="R52" s="409"/>
      <c r="S52" s="397"/>
      <c r="T52" s="410"/>
      <c r="U52" s="410"/>
      <c r="V52" s="410"/>
      <c r="W52" s="408"/>
    </row>
    <row r="53" spans="1:23" s="62" customFormat="1" ht="15.75" thickTop="1" x14ac:dyDescent="0.2">
      <c r="A53" s="174" t="s">
        <v>144</v>
      </c>
      <c r="B53" s="176"/>
      <c r="C53" s="176"/>
      <c r="D53" s="176"/>
      <c r="E53" s="176"/>
      <c r="F53" s="173">
        <f>SUM(F39:F52)</f>
        <v>44200000</v>
      </c>
      <c r="G53" s="175"/>
      <c r="H53" s="176"/>
      <c r="I53" s="176"/>
      <c r="J53" s="176"/>
      <c r="K53" s="176"/>
      <c r="L53" s="176"/>
      <c r="M53" s="176"/>
      <c r="N53" s="176"/>
      <c r="O53" s="176"/>
      <c r="P53" s="173"/>
      <c r="Q53" s="176"/>
      <c r="R53" s="392"/>
      <c r="S53" s="393"/>
      <c r="T53" s="394"/>
      <c r="U53" s="176"/>
      <c r="V53" s="176"/>
      <c r="W53" s="173"/>
    </row>
    <row r="54" spans="1:23" s="62" customFormat="1" x14ac:dyDescent="0.2">
      <c r="A54" s="177"/>
      <c r="B54" s="177"/>
      <c r="C54" s="177"/>
      <c r="D54" s="177"/>
      <c r="E54" s="177"/>
      <c r="F54" s="167"/>
      <c r="G54" s="168"/>
      <c r="H54" s="177"/>
      <c r="I54" s="177"/>
      <c r="J54" s="177"/>
      <c r="K54" s="177"/>
      <c r="L54" s="177"/>
      <c r="M54" s="177"/>
      <c r="N54" s="177"/>
      <c r="O54" s="177"/>
      <c r="P54" s="167"/>
      <c r="Q54" s="177"/>
      <c r="R54" s="76"/>
      <c r="S54" s="76"/>
      <c r="T54" s="405"/>
      <c r="U54" s="71"/>
      <c r="V54" s="177"/>
      <c r="W54" s="177"/>
    </row>
    <row r="55" spans="1:23" s="62" customFormat="1" x14ac:dyDescent="0.2">
      <c r="A55" s="152" t="s">
        <v>145</v>
      </c>
      <c r="T55" s="61"/>
    </row>
  </sheetData>
  <mergeCells count="23">
    <mergeCell ref="O3:R3"/>
    <mergeCell ref="A5:A6"/>
    <mergeCell ref="A23:A24"/>
    <mergeCell ref="H2:I3"/>
    <mergeCell ref="C3:G3"/>
    <mergeCell ref="K3:L3"/>
    <mergeCell ref="M3:N3"/>
    <mergeCell ref="A8:A9"/>
    <mergeCell ref="A11:A12"/>
    <mergeCell ref="A14:A15"/>
    <mergeCell ref="A17:A18"/>
    <mergeCell ref="A20:A21"/>
    <mergeCell ref="A45:A46"/>
    <mergeCell ref="A48:A49"/>
    <mergeCell ref="N34:O34"/>
    <mergeCell ref="P34:S34"/>
    <mergeCell ref="T34:W34"/>
    <mergeCell ref="A36:A37"/>
    <mergeCell ref="A39:A40"/>
    <mergeCell ref="A42:A43"/>
    <mergeCell ref="I33:J34"/>
    <mergeCell ref="C34:H34"/>
    <mergeCell ref="L34:M34"/>
  </mergeCells>
  <pageMargins left="0.25" right="0.25" top="0.75" bottom="0.75" header="0.3" footer="0.3"/>
  <pageSetup paperSize="8" scale="3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6"/>
  <sheetViews>
    <sheetView zoomScale="75" zoomScaleNormal="75" workbookViewId="0">
      <selection activeCell="A63" sqref="A63"/>
    </sheetView>
  </sheetViews>
  <sheetFormatPr defaultRowHeight="15.75" x14ac:dyDescent="0.25"/>
  <cols>
    <col min="1" max="1" width="43" style="2669" customWidth="1"/>
    <col min="2" max="2" width="17.140625" style="2669" customWidth="1"/>
    <col min="3" max="3" width="11.5703125" style="2669" customWidth="1"/>
    <col min="4" max="4" width="28.7109375" style="2669" customWidth="1"/>
    <col min="5" max="5" width="27.28515625" style="2669" customWidth="1"/>
    <col min="6" max="6" width="24" style="2669" customWidth="1"/>
    <col min="7" max="7" width="19.5703125" style="2669" customWidth="1"/>
    <col min="8" max="8" width="26.5703125" style="2669" customWidth="1"/>
    <col min="9" max="9" width="23" style="2669" customWidth="1"/>
    <col min="10" max="10" width="31.42578125" style="2669" customWidth="1"/>
    <col min="11" max="11" width="24.7109375" style="2669" customWidth="1"/>
    <col min="12" max="12" width="25" style="2669" customWidth="1"/>
    <col min="13" max="13" width="24.5703125" style="2669" customWidth="1"/>
    <col min="14" max="14" width="25.28515625" style="2669" customWidth="1"/>
    <col min="15" max="15" width="24.28515625" style="2669" customWidth="1"/>
    <col min="16" max="16" width="28" style="2669" customWidth="1"/>
    <col min="17" max="17" width="29.42578125" style="2669" customWidth="1"/>
    <col min="18" max="18" width="28.7109375" style="2669" customWidth="1"/>
    <col min="19" max="19" width="26.7109375" style="2669" customWidth="1"/>
    <col min="20" max="20" width="23.140625" style="2669" customWidth="1"/>
    <col min="21" max="21" width="29.140625" style="2669" customWidth="1"/>
    <col min="22" max="22" width="23.7109375" style="2669" bestFit="1" customWidth="1"/>
    <col min="23" max="23" width="12.85546875" style="2669" bestFit="1" customWidth="1"/>
    <col min="24" max="24" width="16.140625" style="2669" bestFit="1" customWidth="1"/>
    <col min="25" max="25" width="12.85546875" style="2669" bestFit="1" customWidth="1"/>
    <col min="26" max="26" width="17.5703125" style="2669" bestFit="1" customWidth="1"/>
    <col min="27" max="16384" width="9.140625" style="2669"/>
  </cols>
  <sheetData>
    <row r="1" spans="1:24" x14ac:dyDescent="0.25">
      <c r="A1" s="3377"/>
      <c r="B1" s="3377"/>
      <c r="C1" s="3377"/>
      <c r="D1" s="3377"/>
      <c r="E1" s="3377"/>
      <c r="F1" s="3377"/>
      <c r="G1" s="3377"/>
      <c r="H1" s="3377"/>
      <c r="I1" s="3377"/>
      <c r="J1" s="3377"/>
      <c r="K1" s="3377"/>
      <c r="L1" s="3377"/>
      <c r="M1" s="3377"/>
      <c r="N1" s="3377"/>
      <c r="O1" s="3377"/>
      <c r="P1" s="3377"/>
      <c r="Q1" s="3377"/>
      <c r="R1" s="3377"/>
      <c r="S1" s="3377"/>
      <c r="T1" s="3377"/>
      <c r="U1" s="3377"/>
      <c r="V1" s="3377"/>
      <c r="W1" s="3377"/>
      <c r="X1" s="3377"/>
    </row>
    <row r="2" spans="1:24" ht="18" x14ac:dyDescent="0.25">
      <c r="A2" s="3383" t="s">
        <v>6453</v>
      </c>
      <c r="B2" s="3383"/>
      <c r="C2" s="2670"/>
      <c r="D2" s="2670"/>
      <c r="E2" s="2670"/>
      <c r="F2" s="2670"/>
      <c r="G2" s="2670"/>
      <c r="H2" s="2670"/>
      <c r="I2" s="2670"/>
      <c r="J2" s="2670"/>
      <c r="K2" s="2670"/>
      <c r="L2" s="2670"/>
      <c r="M2" s="2670"/>
      <c r="N2" s="2670"/>
      <c r="O2" s="2670"/>
      <c r="P2" s="2670"/>
      <c r="Q2" s="2670"/>
      <c r="R2" s="2670"/>
      <c r="S2" s="2670"/>
      <c r="T2" s="2670"/>
      <c r="U2" s="2670"/>
      <c r="V2" s="2670"/>
      <c r="W2" s="2670"/>
      <c r="X2" s="2670"/>
    </row>
    <row r="3" spans="1:24" x14ac:dyDescent="0.25">
      <c r="A3" s="2561"/>
      <c r="B3" s="2561"/>
      <c r="C3" s="2561"/>
      <c r="D3" s="2561"/>
      <c r="E3" s="2561"/>
      <c r="F3" s="2561"/>
      <c r="G3" s="2561"/>
      <c r="H3" s="2561"/>
      <c r="I3" s="2561"/>
      <c r="J3" s="2561"/>
      <c r="K3" s="2561"/>
      <c r="L3" s="2561"/>
      <c r="M3" s="2561"/>
      <c r="N3" s="2561"/>
      <c r="O3" s="2561"/>
      <c r="P3" s="2561"/>
      <c r="Q3" s="2561"/>
      <c r="R3" s="2561"/>
      <c r="S3" s="2561"/>
      <c r="T3" s="2561"/>
      <c r="U3" s="2561"/>
      <c r="V3" s="2561"/>
      <c r="W3" s="2561"/>
    </row>
    <row r="4" spans="1:24" ht="18" x14ac:dyDescent="0.25">
      <c r="A4" s="2670" t="s">
        <v>3201</v>
      </c>
      <c r="B4" s="1621"/>
      <c r="C4" s="1621"/>
      <c r="D4" s="1619"/>
      <c r="E4" s="2561"/>
      <c r="F4" s="2561"/>
      <c r="G4" s="2561"/>
      <c r="H4" s="2561"/>
      <c r="I4" s="2561"/>
      <c r="J4" s="2561"/>
      <c r="K4" s="2561"/>
      <c r="L4" s="2561"/>
      <c r="M4" s="2561"/>
      <c r="N4" s="2561"/>
      <c r="O4" s="2561"/>
      <c r="P4" s="2561"/>
      <c r="Q4" s="2561"/>
      <c r="R4" s="2561"/>
      <c r="S4" s="2561"/>
      <c r="T4" s="2561"/>
      <c r="U4" s="2561"/>
      <c r="V4" s="2561"/>
      <c r="W4" s="2561"/>
    </row>
    <row r="5" spans="1:24" x14ac:dyDescent="0.25">
      <c r="A5" s="1910" t="s">
        <v>3202</v>
      </c>
      <c r="B5" s="2561"/>
      <c r="C5" s="2561"/>
      <c r="D5" s="2561"/>
      <c r="E5" s="2561"/>
      <c r="F5" s="2561"/>
      <c r="G5" s="2561"/>
      <c r="H5" s="2561"/>
      <c r="I5" s="2561"/>
      <c r="J5" s="2561"/>
      <c r="K5" s="2561"/>
      <c r="L5" s="2561"/>
      <c r="M5" s="2561"/>
      <c r="N5" s="2561"/>
      <c r="O5" s="2561"/>
      <c r="P5" s="2561"/>
      <c r="Q5" s="2561"/>
      <c r="R5" s="2561"/>
      <c r="S5" s="2561"/>
      <c r="T5" s="2561"/>
      <c r="U5" s="2561"/>
      <c r="V5" s="2561"/>
      <c r="W5" s="2561"/>
    </row>
    <row r="6" spans="1:24" s="2673" customFormat="1" ht="59.25" customHeight="1" thickBot="1" x14ac:dyDescent="0.3">
      <c r="A6" s="3384" t="s">
        <v>3203</v>
      </c>
      <c r="B6" s="3385"/>
      <c r="C6" s="3378" t="s">
        <v>149</v>
      </c>
      <c r="D6" s="3379"/>
      <c r="E6" s="3379"/>
      <c r="F6" s="3379"/>
      <c r="G6" s="3380"/>
      <c r="H6" s="3381" t="s">
        <v>3204</v>
      </c>
      <c r="I6" s="3382"/>
      <c r="J6" s="2671" t="s">
        <v>1663</v>
      </c>
      <c r="K6" s="3378" t="s">
        <v>151</v>
      </c>
      <c r="L6" s="3380"/>
      <c r="M6" s="3378" t="s">
        <v>152</v>
      </c>
      <c r="N6" s="3380"/>
      <c r="O6" s="3378" t="s">
        <v>84</v>
      </c>
      <c r="P6" s="3379"/>
      <c r="Q6" s="3379"/>
      <c r="R6" s="3380"/>
      <c r="S6" s="3378" t="s">
        <v>85</v>
      </c>
      <c r="T6" s="3379"/>
      <c r="U6" s="3380"/>
      <c r="V6" s="2672"/>
      <c r="W6" s="2672"/>
    </row>
    <row r="7" spans="1:24" s="2673" customFormat="1" ht="30.75" thickBot="1" x14ac:dyDescent="0.3">
      <c r="A7" s="2674" t="s">
        <v>3205</v>
      </c>
      <c r="B7" s="2675" t="s">
        <v>480</v>
      </c>
      <c r="C7" s="2675" t="s">
        <v>154</v>
      </c>
      <c r="D7" s="2675" t="s">
        <v>155</v>
      </c>
      <c r="E7" s="2675" t="s">
        <v>156</v>
      </c>
      <c r="F7" s="2675" t="s">
        <v>157</v>
      </c>
      <c r="G7" s="2675" t="s">
        <v>730</v>
      </c>
      <c r="H7" s="2675" t="s">
        <v>3207</v>
      </c>
      <c r="I7" s="2675" t="s">
        <v>3208</v>
      </c>
      <c r="J7" s="2675" t="s">
        <v>3209</v>
      </c>
      <c r="K7" s="2675" t="s">
        <v>160</v>
      </c>
      <c r="L7" s="2675" t="s">
        <v>4117</v>
      </c>
      <c r="M7" s="2675" t="s">
        <v>3211</v>
      </c>
      <c r="N7" s="2675" t="s">
        <v>3212</v>
      </c>
      <c r="O7" s="2675" t="s">
        <v>3213</v>
      </c>
      <c r="P7" s="2675" t="s">
        <v>3208</v>
      </c>
      <c r="Q7" s="2675" t="s">
        <v>3214</v>
      </c>
      <c r="R7" s="2675" t="s">
        <v>3215</v>
      </c>
      <c r="S7" s="2675" t="s">
        <v>167</v>
      </c>
      <c r="T7" s="2675" t="s">
        <v>168</v>
      </c>
      <c r="U7" s="2676" t="s">
        <v>3216</v>
      </c>
      <c r="V7" s="2675" t="s">
        <v>112</v>
      </c>
      <c r="W7" s="2677" t="s">
        <v>113</v>
      </c>
    </row>
    <row r="8" spans="1:24" x14ac:dyDescent="0.25">
      <c r="A8" s="3376" t="s">
        <v>3217</v>
      </c>
      <c r="B8" s="2590"/>
      <c r="C8" s="2590"/>
      <c r="D8" s="2590"/>
      <c r="E8" s="2590"/>
      <c r="F8" s="2590"/>
      <c r="G8" s="2590"/>
      <c r="H8" s="2590"/>
      <c r="I8" s="2590"/>
      <c r="J8" s="2590"/>
      <c r="K8" s="2590"/>
      <c r="L8" s="2590"/>
      <c r="M8" s="2590"/>
      <c r="N8" s="2590"/>
      <c r="O8" s="2590"/>
      <c r="P8" s="2590"/>
      <c r="Q8" s="2590"/>
      <c r="R8" s="2590"/>
      <c r="S8" s="2590"/>
      <c r="T8" s="2590"/>
      <c r="U8" s="2590"/>
      <c r="V8" s="2590"/>
      <c r="W8" s="2590"/>
    </row>
    <row r="9" spans="1:24" x14ac:dyDescent="0.25">
      <c r="A9" s="3368"/>
      <c r="B9" s="2588"/>
      <c r="C9" s="2588"/>
      <c r="D9" s="2588"/>
      <c r="E9" s="2588"/>
      <c r="F9" s="2588"/>
      <c r="G9" s="2588"/>
      <c r="H9" s="2588"/>
      <c r="I9" s="2588"/>
      <c r="J9" s="2588"/>
      <c r="K9" s="2588"/>
      <c r="L9" s="2588"/>
      <c r="M9" s="2588"/>
      <c r="N9" s="2588"/>
      <c r="O9" s="2588"/>
      <c r="P9" s="2588"/>
      <c r="Q9" s="2588"/>
      <c r="R9" s="2588"/>
      <c r="S9" s="2588"/>
      <c r="T9" s="2588"/>
      <c r="U9" s="2588"/>
      <c r="V9" s="2588"/>
      <c r="W9" s="2588"/>
    </row>
    <row r="10" spans="1:24" x14ac:dyDescent="0.25">
      <c r="A10" s="2588" t="s">
        <v>121</v>
      </c>
      <c r="B10" s="2588"/>
      <c r="C10" s="2588"/>
      <c r="D10" s="2588"/>
      <c r="E10" s="2588"/>
      <c r="F10" s="2588"/>
      <c r="G10" s="2588"/>
      <c r="H10" s="2588"/>
      <c r="I10" s="2588"/>
      <c r="J10" s="2588"/>
      <c r="K10" s="2588"/>
      <c r="L10" s="2588"/>
      <c r="M10" s="2588"/>
      <c r="N10" s="2588"/>
      <c r="O10" s="2588"/>
      <c r="P10" s="2588"/>
      <c r="Q10" s="2588"/>
      <c r="R10" s="2588"/>
      <c r="S10" s="2588"/>
      <c r="T10" s="2588"/>
      <c r="U10" s="2588"/>
      <c r="V10" s="2588"/>
      <c r="W10" s="2588"/>
    </row>
    <row r="11" spans="1:24" x14ac:dyDescent="0.25">
      <c r="A11" s="3365" t="s">
        <v>3218</v>
      </c>
      <c r="B11" s="2588" t="s">
        <v>3219</v>
      </c>
      <c r="C11" s="2588" t="s">
        <v>3220</v>
      </c>
      <c r="D11" s="2678">
        <v>17584593</v>
      </c>
      <c r="E11" s="2604" t="s">
        <v>7</v>
      </c>
      <c r="F11" s="2604" t="s">
        <v>1719</v>
      </c>
      <c r="G11" s="2604" t="s">
        <v>3132</v>
      </c>
      <c r="H11" s="2679" t="s">
        <v>3221</v>
      </c>
      <c r="I11" s="2588" t="s">
        <v>3222</v>
      </c>
      <c r="J11" s="2679" t="s">
        <v>3223</v>
      </c>
      <c r="K11" s="2679" t="s">
        <v>3224</v>
      </c>
      <c r="L11" s="2680">
        <v>40727</v>
      </c>
      <c r="M11" s="2679" t="s">
        <v>3225</v>
      </c>
      <c r="N11" s="2679" t="s">
        <v>3226</v>
      </c>
      <c r="O11" s="2678"/>
      <c r="P11" s="2679" t="s">
        <v>3227</v>
      </c>
      <c r="Q11" s="2679" t="s">
        <v>3228</v>
      </c>
      <c r="R11" s="2679" t="s">
        <v>3228</v>
      </c>
      <c r="S11" s="2604" t="s">
        <v>179</v>
      </c>
      <c r="T11" s="2679" t="s">
        <v>3229</v>
      </c>
      <c r="U11" s="2679" t="s">
        <v>3230</v>
      </c>
      <c r="V11" s="2679" t="s">
        <v>3231</v>
      </c>
      <c r="W11" s="2588" t="s">
        <v>3232</v>
      </c>
    </row>
    <row r="12" spans="1:24" x14ac:dyDescent="0.25">
      <c r="A12" s="3366"/>
      <c r="B12" s="2588"/>
      <c r="C12" s="2588"/>
      <c r="D12" s="2588"/>
      <c r="E12" s="2588"/>
      <c r="F12" s="2604"/>
      <c r="G12" s="2604"/>
      <c r="H12" s="2679"/>
      <c r="I12" s="2588"/>
      <c r="J12" s="2679"/>
      <c r="K12" s="2679"/>
      <c r="L12" s="2588"/>
      <c r="M12" s="2588"/>
      <c r="N12" s="2588"/>
      <c r="O12" s="2588"/>
      <c r="P12" s="2588"/>
      <c r="Q12" s="2588"/>
      <c r="R12" s="2588"/>
      <c r="S12" s="2588"/>
      <c r="T12" s="2588"/>
      <c r="U12" s="2588"/>
      <c r="V12" s="2588"/>
      <c r="W12" s="2588"/>
    </row>
    <row r="13" spans="1:24" x14ac:dyDescent="0.25">
      <c r="A13" s="2679"/>
      <c r="B13" s="2588"/>
      <c r="C13" s="2588"/>
      <c r="D13" s="2588"/>
      <c r="E13" s="2604"/>
      <c r="F13" s="2604"/>
      <c r="G13" s="2604"/>
      <c r="H13" s="2588"/>
      <c r="I13" s="2588"/>
      <c r="J13" s="2588"/>
      <c r="K13" s="2588"/>
      <c r="L13" s="2588"/>
      <c r="M13" s="2588"/>
      <c r="N13" s="2588"/>
      <c r="O13" s="2588"/>
      <c r="P13" s="2588"/>
      <c r="Q13" s="2588"/>
      <c r="R13" s="2588"/>
      <c r="S13" s="2588"/>
      <c r="T13" s="2588"/>
      <c r="U13" s="2588"/>
      <c r="V13" s="2588"/>
      <c r="W13" s="2588"/>
    </row>
    <row r="14" spans="1:24" x14ac:dyDescent="0.25">
      <c r="A14" s="3365" t="s">
        <v>3233</v>
      </c>
      <c r="B14" s="2588" t="s">
        <v>3234</v>
      </c>
      <c r="C14" s="2588" t="s">
        <v>3235</v>
      </c>
      <c r="D14" s="2678">
        <v>23010407</v>
      </c>
      <c r="E14" s="2604" t="s">
        <v>7</v>
      </c>
      <c r="F14" s="2604" t="s">
        <v>1719</v>
      </c>
      <c r="G14" s="2604" t="s">
        <v>3132</v>
      </c>
      <c r="H14" s="2679" t="s">
        <v>3221</v>
      </c>
      <c r="I14" s="2588" t="s">
        <v>3222</v>
      </c>
      <c r="J14" s="2679" t="s">
        <v>3223</v>
      </c>
      <c r="K14" s="2679" t="s">
        <v>3224</v>
      </c>
      <c r="L14" s="2680">
        <v>40727</v>
      </c>
      <c r="M14" s="2679" t="s">
        <v>3225</v>
      </c>
      <c r="N14" s="2679" t="s">
        <v>3226</v>
      </c>
      <c r="O14" s="2678"/>
      <c r="P14" s="2679" t="s">
        <v>3227</v>
      </c>
      <c r="Q14" s="2679" t="s">
        <v>3228</v>
      </c>
      <c r="R14" s="2679" t="s">
        <v>3228</v>
      </c>
      <c r="S14" s="2604" t="s">
        <v>179</v>
      </c>
      <c r="T14" s="2679" t="s">
        <v>3229</v>
      </c>
      <c r="U14" s="2679" t="s">
        <v>3230</v>
      </c>
      <c r="V14" s="2679" t="s">
        <v>3231</v>
      </c>
      <c r="W14" s="2588" t="s">
        <v>3232</v>
      </c>
    </row>
    <row r="15" spans="1:24" x14ac:dyDescent="0.25">
      <c r="A15" s="3366"/>
      <c r="B15" s="2588"/>
      <c r="C15" s="2588"/>
      <c r="D15" s="2588"/>
      <c r="E15" s="2588"/>
      <c r="F15" s="2604"/>
      <c r="G15" s="2604"/>
      <c r="H15" s="2679"/>
      <c r="I15" s="2588"/>
      <c r="J15" s="2679"/>
      <c r="K15" s="2679"/>
      <c r="L15" s="2588"/>
      <c r="M15" s="2588"/>
      <c r="N15" s="2588"/>
      <c r="O15" s="2588"/>
      <c r="P15" s="2588"/>
      <c r="Q15" s="2588"/>
      <c r="R15" s="2588"/>
      <c r="S15" s="2588"/>
      <c r="T15" s="2588"/>
      <c r="U15" s="2588"/>
      <c r="V15" s="2588"/>
      <c r="W15" s="2588"/>
    </row>
    <row r="16" spans="1:24" x14ac:dyDescent="0.25">
      <c r="A16" s="2679"/>
      <c r="B16" s="2588"/>
      <c r="C16" s="2588"/>
      <c r="D16" s="2588"/>
      <c r="E16" s="2588"/>
      <c r="F16" s="2604"/>
      <c r="G16" s="2604"/>
      <c r="H16" s="2588"/>
      <c r="I16" s="2588"/>
      <c r="J16" s="2588"/>
      <c r="K16" s="2588"/>
      <c r="L16" s="2588"/>
      <c r="M16" s="2588"/>
      <c r="N16" s="2588"/>
      <c r="O16" s="2588"/>
      <c r="P16" s="2588"/>
      <c r="Q16" s="2588"/>
      <c r="R16" s="2588"/>
      <c r="S16" s="2588"/>
      <c r="T16" s="2588"/>
      <c r="U16" s="2588"/>
      <c r="V16" s="2588"/>
      <c r="W16" s="2588"/>
    </row>
    <row r="17" spans="1:23" x14ac:dyDescent="0.25">
      <c r="A17" s="3365" t="s">
        <v>3236</v>
      </c>
      <c r="B17" s="2588" t="s">
        <v>3234</v>
      </c>
      <c r="C17" s="2588" t="s">
        <v>3237</v>
      </c>
      <c r="D17" s="2678">
        <v>9405000</v>
      </c>
      <c r="E17" s="2604" t="s">
        <v>7</v>
      </c>
      <c r="F17" s="2604" t="s">
        <v>1719</v>
      </c>
      <c r="G17" s="2604" t="s">
        <v>3132</v>
      </c>
      <c r="H17" s="2679" t="s">
        <v>3221</v>
      </c>
      <c r="I17" s="2588" t="s">
        <v>3222</v>
      </c>
      <c r="J17" s="2679" t="s">
        <v>3223</v>
      </c>
      <c r="K17" s="2679" t="s">
        <v>3224</v>
      </c>
      <c r="L17" s="2680">
        <v>40727</v>
      </c>
      <c r="M17" s="2679" t="s">
        <v>3225</v>
      </c>
      <c r="N17" s="2679" t="s">
        <v>3226</v>
      </c>
      <c r="O17" s="2678"/>
      <c r="P17" s="2679" t="s">
        <v>3227</v>
      </c>
      <c r="Q17" s="2679" t="s">
        <v>3228</v>
      </c>
      <c r="R17" s="2679" t="s">
        <v>3228</v>
      </c>
      <c r="S17" s="2604" t="s">
        <v>179</v>
      </c>
      <c r="T17" s="2679" t="s">
        <v>3229</v>
      </c>
      <c r="U17" s="2679" t="s">
        <v>3230</v>
      </c>
      <c r="V17" s="2679" t="s">
        <v>3231</v>
      </c>
      <c r="W17" s="2588" t="s">
        <v>3232</v>
      </c>
    </row>
    <row r="18" spans="1:23" x14ac:dyDescent="0.25">
      <c r="A18" s="3366"/>
      <c r="B18" s="2588"/>
      <c r="C18" s="2588"/>
      <c r="D18" s="2588"/>
      <c r="E18" s="2588"/>
      <c r="F18" s="2604"/>
      <c r="G18" s="2604"/>
      <c r="H18" s="2679"/>
      <c r="I18" s="2588"/>
      <c r="J18" s="2679"/>
      <c r="K18" s="2679"/>
      <c r="L18" s="2588"/>
      <c r="M18" s="2588"/>
      <c r="N18" s="2588"/>
      <c r="O18" s="2588"/>
      <c r="P18" s="2588"/>
      <c r="Q18" s="2588"/>
      <c r="R18" s="2588"/>
      <c r="S18" s="2588"/>
      <c r="T18" s="2588"/>
      <c r="U18" s="2588"/>
      <c r="V18" s="2588"/>
      <c r="W18" s="2588"/>
    </row>
    <row r="19" spans="1:23" x14ac:dyDescent="0.25">
      <c r="A19" s="2679"/>
      <c r="B19" s="2588"/>
      <c r="C19" s="2588"/>
      <c r="D19" s="2588"/>
      <c r="E19" s="2588"/>
      <c r="F19" s="2604"/>
      <c r="G19" s="2604"/>
      <c r="H19" s="2588"/>
      <c r="I19" s="2588"/>
      <c r="J19" s="2588"/>
      <c r="K19" s="2588"/>
      <c r="L19" s="2588"/>
      <c r="M19" s="2588"/>
      <c r="N19" s="2588"/>
      <c r="O19" s="2588"/>
      <c r="P19" s="2588"/>
      <c r="Q19" s="2588"/>
      <c r="R19" s="2588"/>
      <c r="S19" s="2588"/>
      <c r="T19" s="2588"/>
      <c r="U19" s="2588"/>
      <c r="V19" s="2588"/>
      <c r="W19" s="2588"/>
    </row>
    <row r="20" spans="1:23" x14ac:dyDescent="0.25">
      <c r="A20" s="3365" t="s">
        <v>3238</v>
      </c>
      <c r="B20" s="2588" t="s">
        <v>3239</v>
      </c>
      <c r="C20" s="2588" t="s">
        <v>3239</v>
      </c>
      <c r="D20" s="2681">
        <v>5000000</v>
      </c>
      <c r="E20" s="2604" t="s">
        <v>7</v>
      </c>
      <c r="F20" s="2604" t="s">
        <v>1719</v>
      </c>
      <c r="G20" s="2604" t="s">
        <v>3132</v>
      </c>
      <c r="H20" s="2679" t="s">
        <v>3221</v>
      </c>
      <c r="I20" s="2588" t="s">
        <v>3222</v>
      </c>
      <c r="J20" s="2679" t="s">
        <v>3223</v>
      </c>
      <c r="K20" s="2679" t="s">
        <v>3224</v>
      </c>
      <c r="L20" s="2680">
        <v>40727</v>
      </c>
      <c r="M20" s="2679" t="s">
        <v>3225</v>
      </c>
      <c r="N20" s="2679" t="s">
        <v>3226</v>
      </c>
      <c r="O20" s="2678"/>
      <c r="P20" s="2679" t="s">
        <v>3227</v>
      </c>
      <c r="Q20" s="2679" t="s">
        <v>3228</v>
      </c>
      <c r="R20" s="2679" t="s">
        <v>3228</v>
      </c>
      <c r="S20" s="2604" t="s">
        <v>179</v>
      </c>
      <c r="T20" s="2679" t="s">
        <v>3229</v>
      </c>
      <c r="U20" s="2679" t="s">
        <v>3230</v>
      </c>
      <c r="V20" s="2679" t="s">
        <v>3231</v>
      </c>
      <c r="W20" s="2588" t="s">
        <v>3232</v>
      </c>
    </row>
    <row r="21" spans="1:23" x14ac:dyDescent="0.25">
      <c r="A21" s="3366"/>
      <c r="B21" s="2588"/>
      <c r="C21" s="2588"/>
      <c r="D21" s="2588"/>
      <c r="E21" s="2588"/>
      <c r="F21" s="2604"/>
      <c r="G21" s="2604"/>
      <c r="H21" s="2679"/>
      <c r="I21" s="2588"/>
      <c r="J21" s="2679"/>
      <c r="K21" s="2679"/>
      <c r="L21" s="2588"/>
      <c r="M21" s="2588"/>
      <c r="N21" s="2588"/>
      <c r="O21" s="2588"/>
      <c r="P21" s="2588"/>
      <c r="Q21" s="2588"/>
      <c r="R21" s="2588"/>
      <c r="S21" s="2588"/>
      <c r="T21" s="2588"/>
      <c r="U21" s="2588"/>
      <c r="V21" s="2588"/>
      <c r="W21" s="2588"/>
    </row>
    <row r="22" spans="1:23" x14ac:dyDescent="0.25">
      <c r="A22" s="2679"/>
      <c r="B22" s="2588"/>
      <c r="C22" s="2588"/>
      <c r="D22" s="2588"/>
      <c r="E22" s="2588"/>
      <c r="F22" s="2604"/>
      <c r="G22" s="2604"/>
      <c r="H22" s="2588"/>
      <c r="I22" s="2588"/>
      <c r="J22" s="2588"/>
      <c r="K22" s="2588"/>
      <c r="L22" s="2588"/>
      <c r="M22" s="2588"/>
      <c r="N22" s="2588"/>
      <c r="O22" s="2588"/>
      <c r="P22" s="2588"/>
      <c r="Q22" s="2588"/>
      <c r="R22" s="2588"/>
      <c r="S22" s="2588"/>
      <c r="T22" s="2588"/>
      <c r="U22" s="2588"/>
      <c r="V22" s="2588"/>
      <c r="W22" s="2588"/>
    </row>
    <row r="23" spans="1:23" x14ac:dyDescent="0.25">
      <c r="A23" s="3365" t="s">
        <v>3240</v>
      </c>
      <c r="B23" s="2588" t="s">
        <v>3241</v>
      </c>
      <c r="C23" s="2588" t="s">
        <v>3242</v>
      </c>
      <c r="D23" s="2682">
        <v>18150000</v>
      </c>
      <c r="E23" s="2604" t="s">
        <v>7</v>
      </c>
      <c r="F23" s="2604" t="s">
        <v>1719</v>
      </c>
      <c r="G23" s="2604" t="s">
        <v>3132</v>
      </c>
      <c r="H23" s="2679" t="s">
        <v>3221</v>
      </c>
      <c r="I23" s="2588" t="s">
        <v>3222</v>
      </c>
      <c r="J23" s="2679" t="s">
        <v>3223</v>
      </c>
      <c r="K23" s="2679" t="s">
        <v>3224</v>
      </c>
      <c r="L23" s="2680">
        <v>40727</v>
      </c>
      <c r="M23" s="2679" t="s">
        <v>3225</v>
      </c>
      <c r="N23" s="2679" t="s">
        <v>3226</v>
      </c>
      <c r="O23" s="2678"/>
      <c r="P23" s="2679" t="s">
        <v>3227</v>
      </c>
      <c r="Q23" s="2679" t="s">
        <v>3228</v>
      </c>
      <c r="R23" s="2679" t="s">
        <v>3228</v>
      </c>
      <c r="S23" s="2604" t="s">
        <v>179</v>
      </c>
      <c r="T23" s="2679" t="s">
        <v>3229</v>
      </c>
      <c r="U23" s="2679" t="s">
        <v>3230</v>
      </c>
      <c r="V23" s="2679" t="s">
        <v>3231</v>
      </c>
      <c r="W23" s="2588" t="s">
        <v>3232</v>
      </c>
    </row>
    <row r="24" spans="1:23" x14ac:dyDescent="0.25">
      <c r="A24" s="3366"/>
      <c r="B24" s="2588"/>
      <c r="C24" s="2588"/>
      <c r="D24" s="2588"/>
      <c r="E24" s="2588"/>
      <c r="F24" s="2604"/>
      <c r="G24" s="2604"/>
      <c r="H24" s="2679"/>
      <c r="I24" s="2588"/>
      <c r="J24" s="2679"/>
      <c r="K24" s="2679"/>
      <c r="L24" s="2588"/>
      <c r="M24" s="2588"/>
      <c r="N24" s="2588"/>
      <c r="O24" s="2588"/>
      <c r="P24" s="2588"/>
      <c r="Q24" s="2588"/>
      <c r="R24" s="2588"/>
      <c r="S24" s="2588"/>
      <c r="T24" s="2588"/>
      <c r="U24" s="2588"/>
      <c r="V24" s="2588"/>
      <c r="W24" s="2588"/>
    </row>
    <row r="25" spans="1:23" x14ac:dyDescent="0.25">
      <c r="A25" s="2683"/>
      <c r="B25" s="2588"/>
      <c r="C25" s="2588"/>
      <c r="D25" s="2588"/>
      <c r="E25" s="2588"/>
      <c r="F25" s="2604"/>
      <c r="G25" s="2604"/>
      <c r="H25" s="2679"/>
      <c r="I25" s="2588"/>
      <c r="J25" s="2679"/>
      <c r="K25" s="2679"/>
      <c r="L25" s="2588"/>
      <c r="M25" s="2588"/>
      <c r="N25" s="2588"/>
      <c r="O25" s="2588"/>
      <c r="P25" s="2588"/>
      <c r="Q25" s="2588"/>
      <c r="R25" s="2588"/>
      <c r="S25" s="2588"/>
      <c r="T25" s="2588"/>
      <c r="U25" s="2588"/>
      <c r="V25" s="2588"/>
      <c r="W25" s="2588"/>
    </row>
    <row r="26" spans="1:23" x14ac:dyDescent="0.25">
      <c r="A26" s="3365" t="s">
        <v>3243</v>
      </c>
      <c r="B26" s="2588" t="s">
        <v>3241</v>
      </c>
      <c r="C26" s="2588" t="s">
        <v>3244</v>
      </c>
      <c r="D26" s="2681">
        <v>7850000</v>
      </c>
      <c r="E26" s="2604" t="s">
        <v>7</v>
      </c>
      <c r="F26" s="2604" t="s">
        <v>1719</v>
      </c>
      <c r="G26" s="2604" t="s">
        <v>3132</v>
      </c>
      <c r="H26" s="2679" t="s">
        <v>3221</v>
      </c>
      <c r="I26" s="2588" t="s">
        <v>3222</v>
      </c>
      <c r="J26" s="2679" t="s">
        <v>3223</v>
      </c>
      <c r="K26" s="2679" t="s">
        <v>3224</v>
      </c>
      <c r="L26" s="2680">
        <v>40727</v>
      </c>
      <c r="M26" s="2679" t="s">
        <v>3225</v>
      </c>
      <c r="N26" s="2679" t="s">
        <v>3226</v>
      </c>
      <c r="O26" s="2678"/>
      <c r="P26" s="2679" t="s">
        <v>3227</v>
      </c>
      <c r="Q26" s="2679" t="s">
        <v>3228</v>
      </c>
      <c r="R26" s="2679" t="s">
        <v>3228</v>
      </c>
      <c r="S26" s="2604" t="s">
        <v>179</v>
      </c>
      <c r="T26" s="2679" t="s">
        <v>3229</v>
      </c>
      <c r="U26" s="2679" t="s">
        <v>3230</v>
      </c>
      <c r="V26" s="2679" t="s">
        <v>3231</v>
      </c>
      <c r="W26" s="2588" t="s">
        <v>3232</v>
      </c>
    </row>
    <row r="27" spans="1:23" x14ac:dyDescent="0.25">
      <c r="A27" s="3366"/>
      <c r="B27" s="2588"/>
      <c r="C27" s="2588"/>
      <c r="D27" s="2588"/>
      <c r="E27" s="2588"/>
      <c r="F27" s="2604"/>
      <c r="G27" s="2604"/>
      <c r="H27" s="2679"/>
      <c r="I27" s="2588"/>
      <c r="J27" s="2679"/>
      <c r="K27" s="2679"/>
      <c r="L27" s="2588"/>
      <c r="M27" s="2588"/>
      <c r="N27" s="2588"/>
      <c r="O27" s="2588"/>
      <c r="P27" s="2588"/>
      <c r="Q27" s="2588"/>
      <c r="R27" s="2588"/>
      <c r="S27" s="2588"/>
      <c r="T27" s="2588"/>
      <c r="U27" s="2588"/>
      <c r="V27" s="2588"/>
      <c r="W27" s="2588"/>
    </row>
    <row r="28" spans="1:23" x14ac:dyDescent="0.25">
      <c r="A28" s="2679"/>
      <c r="B28" s="2588"/>
      <c r="C28" s="2588"/>
      <c r="D28" s="2588"/>
      <c r="E28" s="2588"/>
      <c r="F28" s="2604"/>
      <c r="G28" s="2604"/>
      <c r="H28" s="2588"/>
      <c r="I28" s="2588"/>
      <c r="J28" s="2588"/>
      <c r="K28" s="2588"/>
      <c r="L28" s="2588"/>
      <c r="M28" s="2588"/>
      <c r="N28" s="2588"/>
      <c r="O28" s="2588"/>
      <c r="P28" s="2588"/>
      <c r="Q28" s="2588"/>
      <c r="R28" s="2588"/>
      <c r="S28" s="2588"/>
      <c r="T28" s="2588"/>
      <c r="U28" s="2588"/>
      <c r="V28" s="2588"/>
      <c r="W28" s="2588"/>
    </row>
    <row r="29" spans="1:23" x14ac:dyDescent="0.25">
      <c r="A29" s="3365" t="s">
        <v>3245</v>
      </c>
      <c r="B29" s="2588" t="s">
        <v>3246</v>
      </c>
      <c r="C29" s="2588" t="s">
        <v>3246</v>
      </c>
      <c r="D29" s="2678">
        <v>2000000</v>
      </c>
      <c r="E29" s="2640" t="s">
        <v>3247</v>
      </c>
      <c r="F29" s="2604" t="s">
        <v>1719</v>
      </c>
      <c r="G29" s="2604" t="s">
        <v>3132</v>
      </c>
      <c r="H29" s="2679" t="s">
        <v>3221</v>
      </c>
      <c r="I29" s="2588" t="s">
        <v>3222</v>
      </c>
      <c r="J29" s="2679" t="s">
        <v>3223</v>
      </c>
      <c r="K29" s="2679" t="s">
        <v>3224</v>
      </c>
      <c r="L29" s="2680">
        <v>40727</v>
      </c>
      <c r="M29" s="2679" t="s">
        <v>3225</v>
      </c>
      <c r="N29" s="2679" t="s">
        <v>3226</v>
      </c>
      <c r="O29" s="2678"/>
      <c r="P29" s="2679" t="s">
        <v>3227</v>
      </c>
      <c r="Q29" s="2679" t="s">
        <v>3228</v>
      </c>
      <c r="R29" s="2679" t="s">
        <v>3228</v>
      </c>
      <c r="S29" s="2604" t="s">
        <v>179</v>
      </c>
      <c r="T29" s="2679" t="s">
        <v>3229</v>
      </c>
      <c r="U29" s="2679" t="s">
        <v>3230</v>
      </c>
      <c r="V29" s="2679" t="s">
        <v>3231</v>
      </c>
      <c r="W29" s="2588" t="s">
        <v>3248</v>
      </c>
    </row>
    <row r="30" spans="1:23" x14ac:dyDescent="0.25">
      <c r="A30" s="3366"/>
      <c r="B30" s="2588"/>
      <c r="C30" s="2588"/>
      <c r="D30" s="2588"/>
      <c r="E30" s="2588"/>
      <c r="F30" s="2604"/>
      <c r="G30" s="2604"/>
      <c r="H30" s="2679"/>
      <c r="I30" s="2588"/>
      <c r="J30" s="2679"/>
      <c r="K30" s="2679"/>
      <c r="L30" s="2588"/>
      <c r="M30" s="2588"/>
      <c r="N30" s="2588"/>
      <c r="O30" s="2588"/>
      <c r="P30" s="2588"/>
      <c r="Q30" s="2588"/>
      <c r="R30" s="2588"/>
      <c r="S30" s="2588"/>
      <c r="T30" s="2588"/>
      <c r="U30" s="2588"/>
      <c r="V30" s="2588"/>
      <c r="W30" s="2588"/>
    </row>
    <row r="31" spans="1:23" x14ac:dyDescent="0.25">
      <c r="A31" s="2679"/>
      <c r="B31" s="2588"/>
      <c r="C31" s="2588"/>
      <c r="D31" s="2588"/>
      <c r="E31" s="2588"/>
      <c r="F31" s="2604"/>
      <c r="G31" s="2604"/>
      <c r="H31" s="2588"/>
      <c r="I31" s="2588"/>
      <c r="J31" s="2588"/>
      <c r="K31" s="2588"/>
      <c r="L31" s="2588"/>
      <c r="M31" s="2588"/>
      <c r="N31" s="2588"/>
      <c r="O31" s="2588"/>
      <c r="P31" s="2588"/>
      <c r="Q31" s="2588"/>
      <c r="R31" s="2588"/>
      <c r="S31" s="2588"/>
      <c r="T31" s="2588"/>
      <c r="U31" s="2588"/>
      <c r="V31" s="2588"/>
      <c r="W31" s="2588"/>
    </row>
    <row r="32" spans="1:23" x14ac:dyDescent="0.25">
      <c r="A32" s="3365" t="s">
        <v>3249</v>
      </c>
      <c r="B32" s="2588" t="s">
        <v>3250</v>
      </c>
      <c r="C32" s="2588" t="s">
        <v>3250</v>
      </c>
      <c r="D32" s="2678">
        <v>5000000</v>
      </c>
      <c r="E32" s="2604" t="s">
        <v>7</v>
      </c>
      <c r="F32" s="2604" t="s">
        <v>1719</v>
      </c>
      <c r="G32" s="2604" t="s">
        <v>3132</v>
      </c>
      <c r="H32" s="2679" t="s">
        <v>3221</v>
      </c>
      <c r="I32" s="2588" t="s">
        <v>3222</v>
      </c>
      <c r="J32" s="2679" t="s">
        <v>3223</v>
      </c>
      <c r="K32" s="2679" t="s">
        <v>3224</v>
      </c>
      <c r="L32" s="2680">
        <v>40727</v>
      </c>
      <c r="M32" s="2679" t="s">
        <v>3225</v>
      </c>
      <c r="N32" s="2679" t="s">
        <v>3226</v>
      </c>
      <c r="O32" s="2678"/>
      <c r="P32" s="2679" t="s">
        <v>3227</v>
      </c>
      <c r="Q32" s="2679" t="s">
        <v>3228</v>
      </c>
      <c r="R32" s="2679" t="s">
        <v>3228</v>
      </c>
      <c r="S32" s="2604" t="s">
        <v>179</v>
      </c>
      <c r="T32" s="2679" t="s">
        <v>3229</v>
      </c>
      <c r="U32" s="2679" t="s">
        <v>3230</v>
      </c>
      <c r="V32" s="2679" t="s">
        <v>3231</v>
      </c>
      <c r="W32" s="2588" t="s">
        <v>3232</v>
      </c>
    </row>
    <row r="33" spans="1:26" x14ac:dyDescent="0.25">
      <c r="A33" s="3366"/>
      <c r="B33" s="2588"/>
      <c r="C33" s="2588"/>
      <c r="D33" s="2588"/>
      <c r="E33" s="2588"/>
      <c r="F33" s="2604"/>
      <c r="G33" s="2604"/>
      <c r="H33" s="2679"/>
      <c r="I33" s="2588"/>
      <c r="J33" s="2679"/>
      <c r="K33" s="2679"/>
      <c r="L33" s="2588"/>
      <c r="M33" s="2588"/>
      <c r="N33" s="2588"/>
      <c r="O33" s="2588"/>
      <c r="P33" s="2588"/>
      <c r="Q33" s="2588"/>
      <c r="R33" s="2588"/>
      <c r="S33" s="2588"/>
      <c r="T33" s="2588"/>
      <c r="U33" s="2588"/>
      <c r="V33" s="2588"/>
      <c r="W33" s="2588"/>
    </row>
    <row r="34" spans="1:26" x14ac:dyDescent="0.25">
      <c r="A34" s="2679"/>
      <c r="B34" s="2588"/>
      <c r="C34" s="2588"/>
      <c r="D34" s="2588"/>
      <c r="E34" s="2588"/>
      <c r="F34" s="2604"/>
      <c r="G34" s="2604"/>
      <c r="H34" s="2588"/>
      <c r="I34" s="2588"/>
      <c r="J34" s="2588"/>
      <c r="K34" s="2588"/>
      <c r="L34" s="2588"/>
      <c r="M34" s="2588"/>
      <c r="N34" s="2588"/>
      <c r="O34" s="2588"/>
      <c r="P34" s="2588"/>
      <c r="Q34" s="2588"/>
      <c r="R34" s="2588"/>
      <c r="S34" s="2588"/>
      <c r="T34" s="2588"/>
      <c r="U34" s="2588"/>
      <c r="V34" s="2588"/>
      <c r="W34" s="2588"/>
    </row>
    <row r="35" spans="1:26" x14ac:dyDescent="0.25">
      <c r="A35" s="3365" t="s">
        <v>3251</v>
      </c>
      <c r="B35" s="2588" t="s">
        <v>3252</v>
      </c>
      <c r="C35" s="2588" t="s">
        <v>3252</v>
      </c>
      <c r="D35" s="2678">
        <v>10000000</v>
      </c>
      <c r="E35" s="2604" t="s">
        <v>7</v>
      </c>
      <c r="F35" s="2604" t="s">
        <v>1719</v>
      </c>
      <c r="G35" s="2604" t="s">
        <v>3132</v>
      </c>
      <c r="H35" s="2679" t="s">
        <v>3221</v>
      </c>
      <c r="I35" s="2588" t="s">
        <v>3222</v>
      </c>
      <c r="J35" s="2679" t="s">
        <v>3223</v>
      </c>
      <c r="K35" s="2679" t="s">
        <v>3224</v>
      </c>
      <c r="L35" s="2680">
        <v>40727</v>
      </c>
      <c r="M35" s="2679" t="s">
        <v>3225</v>
      </c>
      <c r="N35" s="2679" t="s">
        <v>3226</v>
      </c>
      <c r="O35" s="2678"/>
      <c r="P35" s="2679" t="s">
        <v>3227</v>
      </c>
      <c r="Q35" s="2679" t="s">
        <v>3228</v>
      </c>
      <c r="R35" s="2679" t="s">
        <v>3228</v>
      </c>
      <c r="S35" s="2604" t="s">
        <v>179</v>
      </c>
      <c r="T35" s="2679" t="s">
        <v>3229</v>
      </c>
      <c r="U35" s="2679" t="s">
        <v>3230</v>
      </c>
      <c r="V35" s="2679" t="s">
        <v>3231</v>
      </c>
      <c r="W35" s="2588" t="s">
        <v>3232</v>
      </c>
    </row>
    <row r="36" spans="1:26" x14ac:dyDescent="0.25">
      <c r="A36" s="3366"/>
      <c r="B36" s="2588"/>
      <c r="C36" s="2588"/>
      <c r="D36" s="2588"/>
      <c r="E36" s="2588"/>
      <c r="F36" s="2604"/>
      <c r="G36" s="2604"/>
      <c r="H36" s="2679"/>
      <c r="I36" s="2588"/>
      <c r="J36" s="2679"/>
      <c r="K36" s="2679"/>
      <c r="L36" s="2588"/>
      <c r="M36" s="2588"/>
      <c r="N36" s="2588"/>
      <c r="O36" s="2588"/>
      <c r="P36" s="2588"/>
      <c r="Q36" s="2588"/>
      <c r="R36" s="2588"/>
      <c r="S36" s="2588"/>
      <c r="T36" s="2588"/>
      <c r="U36" s="2588"/>
      <c r="V36" s="2588"/>
      <c r="W36" s="2588"/>
    </row>
    <row r="37" spans="1:26" x14ac:dyDescent="0.25">
      <c r="A37" s="2683"/>
      <c r="B37" s="2588"/>
      <c r="C37" s="2588"/>
      <c r="D37" s="2588"/>
      <c r="E37" s="2588"/>
      <c r="F37" s="2604"/>
      <c r="G37" s="2604"/>
      <c r="H37" s="2679"/>
      <c r="I37" s="2588"/>
      <c r="J37" s="2679"/>
      <c r="K37" s="2679"/>
      <c r="L37" s="2588"/>
      <c r="M37" s="2588"/>
      <c r="N37" s="2588"/>
      <c r="O37" s="2588"/>
      <c r="P37" s="2588"/>
      <c r="Q37" s="2588"/>
      <c r="R37" s="2588"/>
      <c r="S37" s="2588"/>
      <c r="T37" s="2588"/>
      <c r="U37" s="2588"/>
      <c r="V37" s="2588"/>
      <c r="W37" s="2588"/>
    </row>
    <row r="38" spans="1:26" x14ac:dyDescent="0.25">
      <c r="A38" s="3365" t="s">
        <v>3253</v>
      </c>
      <c r="B38" s="2588" t="s">
        <v>3254</v>
      </c>
      <c r="C38" s="2588" t="s">
        <v>3254</v>
      </c>
      <c r="D38" s="2681">
        <v>8000000</v>
      </c>
      <c r="E38" s="2604" t="s">
        <v>7</v>
      </c>
      <c r="F38" s="2604" t="s">
        <v>1719</v>
      </c>
      <c r="G38" s="2604" t="s">
        <v>3132</v>
      </c>
      <c r="H38" s="2679" t="s">
        <v>3221</v>
      </c>
      <c r="I38" s="2588" t="s">
        <v>3222</v>
      </c>
      <c r="J38" s="2679" t="s">
        <v>3223</v>
      </c>
      <c r="K38" s="2679" t="s">
        <v>3224</v>
      </c>
      <c r="L38" s="2680">
        <v>40727</v>
      </c>
      <c r="M38" s="2679" t="s">
        <v>3225</v>
      </c>
      <c r="N38" s="2679" t="s">
        <v>3226</v>
      </c>
      <c r="O38" s="2678"/>
      <c r="P38" s="2679" t="s">
        <v>3227</v>
      </c>
      <c r="Q38" s="2679" t="s">
        <v>3228</v>
      </c>
      <c r="R38" s="2679" t="s">
        <v>3228</v>
      </c>
      <c r="S38" s="2604" t="s">
        <v>179</v>
      </c>
      <c r="T38" s="2679" t="s">
        <v>3229</v>
      </c>
      <c r="U38" s="2679" t="s">
        <v>3230</v>
      </c>
      <c r="V38" s="2679" t="s">
        <v>3231</v>
      </c>
      <c r="W38" s="2588" t="s">
        <v>3232</v>
      </c>
    </row>
    <row r="39" spans="1:26" x14ac:dyDescent="0.25">
      <c r="A39" s="3366"/>
      <c r="B39" s="2588"/>
      <c r="C39" s="2588"/>
      <c r="D39" s="2588"/>
      <c r="E39" s="2588"/>
      <c r="F39" s="2604"/>
      <c r="G39" s="2604"/>
      <c r="H39" s="2679"/>
      <c r="I39" s="2588"/>
      <c r="J39" s="2679"/>
      <c r="K39" s="2679"/>
      <c r="L39" s="2588"/>
      <c r="M39" s="2588"/>
      <c r="N39" s="2588"/>
      <c r="O39" s="2588"/>
      <c r="P39" s="2588"/>
      <c r="Q39" s="2588"/>
      <c r="R39" s="2588"/>
      <c r="S39" s="2588"/>
      <c r="T39" s="2588"/>
      <c r="U39" s="2588"/>
      <c r="V39" s="2588"/>
      <c r="W39" s="2588"/>
    </row>
    <row r="40" spans="1:26" x14ac:dyDescent="0.25">
      <c r="A40" s="2679"/>
      <c r="B40" s="2588"/>
      <c r="C40" s="2588"/>
      <c r="D40" s="2588"/>
      <c r="E40" s="2588"/>
      <c r="F40" s="2604"/>
      <c r="G40" s="2604"/>
      <c r="H40" s="2588"/>
      <c r="I40" s="2588"/>
      <c r="J40" s="2588"/>
      <c r="K40" s="2588"/>
      <c r="L40" s="2588"/>
      <c r="M40" s="2588"/>
      <c r="N40" s="2588"/>
      <c r="O40" s="2588"/>
      <c r="P40" s="2588"/>
      <c r="Q40" s="2588"/>
      <c r="R40" s="2588"/>
      <c r="S40" s="2588"/>
      <c r="T40" s="2588"/>
      <c r="U40" s="2588"/>
      <c r="V40" s="2588"/>
      <c r="W40" s="2588"/>
    </row>
    <row r="41" spans="1:26" x14ac:dyDescent="0.25">
      <c r="A41" s="3365" t="s">
        <v>3255</v>
      </c>
      <c r="B41" s="2588" t="s">
        <v>3256</v>
      </c>
      <c r="C41" s="2588" t="s">
        <v>3257</v>
      </c>
      <c r="D41" s="2678">
        <v>10500000</v>
      </c>
      <c r="E41" s="2604" t="s">
        <v>7</v>
      </c>
      <c r="F41" s="2604" t="s">
        <v>1719</v>
      </c>
      <c r="G41" s="2604" t="s">
        <v>3132</v>
      </c>
      <c r="H41" s="2679" t="s">
        <v>3221</v>
      </c>
      <c r="I41" s="2588" t="s">
        <v>3222</v>
      </c>
      <c r="J41" s="2679" t="s">
        <v>3223</v>
      </c>
      <c r="K41" s="2679" t="s">
        <v>3224</v>
      </c>
      <c r="L41" s="2680">
        <v>40727</v>
      </c>
      <c r="M41" s="2679" t="s">
        <v>3225</v>
      </c>
      <c r="N41" s="2679" t="s">
        <v>3226</v>
      </c>
      <c r="O41" s="2678"/>
      <c r="P41" s="2679" t="s">
        <v>3227</v>
      </c>
      <c r="Q41" s="2679" t="s">
        <v>3228</v>
      </c>
      <c r="R41" s="2679" t="s">
        <v>3228</v>
      </c>
      <c r="S41" s="2604" t="s">
        <v>179</v>
      </c>
      <c r="T41" s="2679" t="s">
        <v>3229</v>
      </c>
      <c r="U41" s="2679" t="s">
        <v>3230</v>
      </c>
      <c r="V41" s="2679" t="s">
        <v>3231</v>
      </c>
      <c r="W41" s="2588" t="s">
        <v>3232</v>
      </c>
    </row>
    <row r="42" spans="1:26" x14ac:dyDescent="0.25">
      <c r="A42" s="3366"/>
      <c r="B42" s="2588"/>
      <c r="C42" s="2588"/>
      <c r="D42" s="2588"/>
      <c r="E42" s="2588"/>
      <c r="F42" s="2604"/>
      <c r="G42" s="2604"/>
      <c r="H42" s="2679"/>
      <c r="I42" s="2588"/>
      <c r="J42" s="2679"/>
      <c r="K42" s="2679"/>
      <c r="L42" s="2588"/>
      <c r="M42" s="2588"/>
      <c r="N42" s="2588"/>
      <c r="O42" s="2588"/>
      <c r="P42" s="2588"/>
      <c r="Q42" s="2588"/>
      <c r="R42" s="2588"/>
      <c r="S42" s="2588"/>
      <c r="T42" s="2588"/>
      <c r="U42" s="2588"/>
      <c r="V42" s="2588"/>
      <c r="W42" s="2588"/>
    </row>
    <row r="43" spans="1:26" x14ac:dyDescent="0.25">
      <c r="A43" s="2679"/>
      <c r="B43" s="2588"/>
      <c r="C43" s="2588"/>
      <c r="D43" s="2588"/>
      <c r="E43" s="2588"/>
      <c r="F43" s="2604"/>
      <c r="G43" s="2604"/>
      <c r="H43" s="2588"/>
      <c r="I43" s="2588"/>
      <c r="J43" s="2588"/>
      <c r="K43" s="2588"/>
      <c r="L43" s="2588"/>
      <c r="M43" s="2588"/>
      <c r="N43" s="2588"/>
      <c r="O43" s="2588"/>
      <c r="P43" s="2588"/>
      <c r="Q43" s="2588"/>
      <c r="R43" s="2588"/>
      <c r="S43" s="2588"/>
      <c r="T43" s="2588"/>
      <c r="U43" s="2588"/>
      <c r="V43" s="2588"/>
      <c r="W43" s="2588"/>
    </row>
    <row r="44" spans="1:26" x14ac:dyDescent="0.25">
      <c r="A44" s="2684" t="s">
        <v>3004</v>
      </c>
      <c r="B44" s="2588"/>
      <c r="C44" s="2588"/>
      <c r="D44" s="2685">
        <f>SUM(D11:D43)</f>
        <v>116500000</v>
      </c>
      <c r="E44" s="2588"/>
      <c r="F44" s="2604"/>
      <c r="G44" s="2604"/>
      <c r="H44" s="2588"/>
      <c r="I44" s="2588"/>
      <c r="J44" s="2588"/>
      <c r="K44" s="2588"/>
      <c r="L44" s="2588"/>
      <c r="M44" s="2588"/>
      <c r="N44" s="2588"/>
      <c r="O44" s="2588"/>
      <c r="P44" s="2588"/>
      <c r="Q44" s="2588"/>
      <c r="R44" s="2588"/>
      <c r="S44" s="2588"/>
      <c r="T44" s="2588"/>
      <c r="U44" s="2588"/>
      <c r="V44" s="2588"/>
      <c r="W44" s="2588"/>
    </row>
    <row r="46" spans="1:26" x14ac:dyDescent="0.25">
      <c r="A46" s="2670"/>
      <c r="B46" s="2670"/>
      <c r="C46" s="2670"/>
      <c r="D46" s="2670"/>
      <c r="E46" s="2670"/>
      <c r="F46" s="2670"/>
      <c r="G46" s="2670"/>
      <c r="H46" s="2670"/>
      <c r="I46" s="2670"/>
      <c r="J46" s="2670"/>
      <c r="K46" s="2670"/>
      <c r="L46" s="2670"/>
      <c r="M46" s="2670"/>
      <c r="N46" s="2670"/>
      <c r="O46" s="2670"/>
      <c r="P46" s="2670"/>
      <c r="Q46" s="2670"/>
      <c r="R46" s="2670"/>
      <c r="S46" s="2670"/>
      <c r="T46" s="2670"/>
      <c r="U46" s="2670"/>
      <c r="V46" s="2670"/>
      <c r="W46" s="2670"/>
      <c r="X46" s="2670"/>
      <c r="Y46" s="2670"/>
      <c r="Z46" s="2670"/>
    </row>
    <row r="47" spans="1:26" x14ac:dyDescent="0.25">
      <c r="A47" s="3369" t="s">
        <v>6454</v>
      </c>
      <c r="B47" s="3369"/>
      <c r="C47" s="3369"/>
      <c r="D47" s="3369"/>
      <c r="E47" s="3369"/>
      <c r="F47" s="3369"/>
      <c r="G47" s="3369"/>
      <c r="H47" s="3369"/>
      <c r="I47" s="3369"/>
      <c r="J47" s="3369"/>
      <c r="K47" s="3369"/>
      <c r="L47" s="3369"/>
      <c r="M47" s="3369"/>
      <c r="N47" s="3369"/>
      <c r="O47" s="3369"/>
      <c r="P47" s="3369"/>
      <c r="Q47" s="3369"/>
      <c r="R47" s="3369"/>
      <c r="S47" s="3369"/>
      <c r="T47" s="3369"/>
      <c r="U47" s="3369"/>
      <c r="V47" s="3369"/>
      <c r="W47" s="3369"/>
      <c r="X47" s="3369"/>
      <c r="Y47" s="3369"/>
      <c r="Z47" s="3369"/>
    </row>
    <row r="48" spans="1:26" x14ac:dyDescent="0.25">
      <c r="A48" s="2561"/>
      <c r="B48" s="2561"/>
      <c r="C48" s="2561"/>
      <c r="D48" s="2561"/>
      <c r="E48" s="2561"/>
      <c r="F48" s="2561"/>
      <c r="G48" s="2561"/>
      <c r="H48" s="2561"/>
      <c r="I48" s="2561"/>
      <c r="J48" s="2561"/>
      <c r="K48" s="2561"/>
      <c r="L48" s="2561"/>
      <c r="M48" s="2561"/>
      <c r="N48" s="2561"/>
      <c r="O48" s="2561"/>
      <c r="P48" s="2561"/>
      <c r="Q48" s="2561"/>
      <c r="R48" s="2561"/>
      <c r="S48" s="2561"/>
      <c r="T48" s="2561"/>
      <c r="U48" s="2561"/>
      <c r="V48" s="2561"/>
      <c r="W48" s="2561"/>
      <c r="X48" s="2561"/>
      <c r="Y48" s="2561"/>
    </row>
    <row r="49" spans="1:25" x14ac:dyDescent="0.25">
      <c r="A49" s="3369" t="s">
        <v>3201</v>
      </c>
      <c r="B49" s="3369"/>
      <c r="C49" s="3369"/>
      <c r="D49" s="3369"/>
      <c r="E49" s="3369"/>
      <c r="F49" s="2561"/>
      <c r="G49" s="2561"/>
      <c r="H49" s="2561"/>
      <c r="I49" s="2561"/>
      <c r="J49" s="2561"/>
      <c r="K49" s="2561"/>
      <c r="L49" s="2561"/>
      <c r="M49" s="2561"/>
      <c r="N49" s="2561"/>
      <c r="O49" s="2561"/>
      <c r="P49" s="2561"/>
      <c r="Q49" s="2561"/>
      <c r="R49" s="2561"/>
      <c r="S49" s="2561"/>
      <c r="T49" s="2561"/>
      <c r="U49" s="2561"/>
      <c r="V49" s="2561"/>
      <c r="W49" s="2561"/>
      <c r="X49" s="2561"/>
      <c r="Y49" s="2561"/>
    </row>
    <row r="50" spans="1:25" x14ac:dyDescent="0.25">
      <c r="A50" s="1910" t="s">
        <v>3202</v>
      </c>
      <c r="B50" s="2561"/>
      <c r="C50" s="2561"/>
      <c r="D50" s="2561"/>
      <c r="E50" s="2561"/>
      <c r="F50" s="2561"/>
      <c r="G50" s="2561"/>
      <c r="H50" s="2561"/>
      <c r="I50" s="2561"/>
      <c r="J50" s="2561"/>
      <c r="K50" s="2561"/>
      <c r="L50" s="2561"/>
      <c r="M50" s="2561"/>
      <c r="N50" s="2561"/>
      <c r="O50" s="2561"/>
      <c r="P50" s="2561"/>
      <c r="Q50" s="2561"/>
      <c r="R50" s="2561"/>
      <c r="S50" s="2561"/>
      <c r="T50" s="2561"/>
      <c r="U50" s="2561"/>
      <c r="V50" s="2561"/>
      <c r="W50" s="2561"/>
      <c r="X50" s="2561"/>
      <c r="Y50" s="2561"/>
    </row>
    <row r="51" spans="1:25" ht="30.75" x14ac:dyDescent="0.25">
      <c r="A51" s="2686" t="s">
        <v>3203</v>
      </c>
      <c r="B51" s="2561"/>
      <c r="C51" s="3370" t="s">
        <v>149</v>
      </c>
      <c r="D51" s="3371"/>
      <c r="E51" s="3371"/>
      <c r="F51" s="3371"/>
      <c r="G51" s="3371"/>
      <c r="H51" s="3372"/>
      <c r="I51" s="3373" t="s">
        <v>3204</v>
      </c>
      <c r="J51" s="3374"/>
      <c r="K51" s="2687" t="s">
        <v>1663</v>
      </c>
      <c r="L51" s="3370" t="s">
        <v>151</v>
      </c>
      <c r="M51" s="3372"/>
      <c r="N51" s="3370" t="s">
        <v>152</v>
      </c>
      <c r="O51" s="3372"/>
      <c r="P51" s="3370" t="s">
        <v>84</v>
      </c>
      <c r="Q51" s="3371"/>
      <c r="R51" s="3371"/>
      <c r="S51" s="3372"/>
      <c r="T51" s="3375" t="s">
        <v>85</v>
      </c>
      <c r="U51" s="3375"/>
      <c r="V51" s="3375"/>
      <c r="W51" s="3375"/>
      <c r="X51" s="2561"/>
      <c r="Y51" s="2561"/>
    </row>
    <row r="52" spans="1:25" ht="45.75" x14ac:dyDescent="0.25">
      <c r="A52" s="2626" t="s">
        <v>3205</v>
      </c>
      <c r="B52" s="2684" t="s">
        <v>480</v>
      </c>
      <c r="C52" s="2684" t="s">
        <v>154</v>
      </c>
      <c r="D52" s="2684" t="s">
        <v>3258</v>
      </c>
      <c r="E52" s="2684" t="s">
        <v>156</v>
      </c>
      <c r="F52" s="2684" t="s">
        <v>1665</v>
      </c>
      <c r="G52" s="2684" t="s">
        <v>3259</v>
      </c>
      <c r="H52" s="2684" t="s">
        <v>730</v>
      </c>
      <c r="I52" s="2684" t="s">
        <v>3207</v>
      </c>
      <c r="J52" s="2684" t="s">
        <v>3208</v>
      </c>
      <c r="K52" s="2684" t="s">
        <v>3209</v>
      </c>
      <c r="L52" s="2684" t="s">
        <v>160</v>
      </c>
      <c r="M52" s="2684" t="s">
        <v>4122</v>
      </c>
      <c r="N52" s="2684" t="s">
        <v>3211</v>
      </c>
      <c r="O52" s="2684" t="s">
        <v>3212</v>
      </c>
      <c r="P52" s="2684" t="s">
        <v>3213</v>
      </c>
      <c r="Q52" s="2684" t="s">
        <v>3208</v>
      </c>
      <c r="R52" s="2684" t="s">
        <v>3214</v>
      </c>
      <c r="S52" s="2684" t="s">
        <v>3215</v>
      </c>
      <c r="T52" s="2684" t="s">
        <v>167</v>
      </c>
      <c r="U52" s="2684" t="s">
        <v>1700</v>
      </c>
      <c r="V52" s="2688" t="s">
        <v>1701</v>
      </c>
      <c r="W52" s="2688" t="s">
        <v>1702</v>
      </c>
      <c r="X52" s="2684" t="s">
        <v>112</v>
      </c>
      <c r="Y52" s="2626" t="s">
        <v>113</v>
      </c>
    </row>
    <row r="53" spans="1:25" x14ac:dyDescent="0.25">
      <c r="A53" s="3367" t="s">
        <v>3217</v>
      </c>
      <c r="B53" s="2588"/>
      <c r="C53" s="2588"/>
      <c r="D53" s="2588"/>
      <c r="E53" s="2588"/>
      <c r="F53" s="2588"/>
      <c r="G53" s="2588"/>
      <c r="H53" s="2588"/>
      <c r="I53" s="2588"/>
      <c r="J53" s="2588"/>
      <c r="K53" s="2588"/>
      <c r="L53" s="2588"/>
      <c r="M53" s="2588"/>
      <c r="N53" s="2588"/>
      <c r="O53" s="2588"/>
      <c r="P53" s="2588"/>
      <c r="Q53" s="2588"/>
      <c r="R53" s="2588"/>
      <c r="S53" s="2588"/>
      <c r="T53" s="2588"/>
      <c r="U53" s="2588"/>
      <c r="V53" s="2588"/>
      <c r="W53" s="2588"/>
      <c r="X53" s="2588"/>
      <c r="Y53" s="2588"/>
    </row>
    <row r="54" spans="1:25" x14ac:dyDescent="0.25">
      <c r="A54" s="3368"/>
      <c r="B54" s="2588"/>
      <c r="C54" s="2588"/>
      <c r="D54" s="2588"/>
      <c r="E54" s="2588"/>
      <c r="F54" s="2588"/>
      <c r="G54" s="2588"/>
      <c r="H54" s="2588"/>
      <c r="I54" s="2588"/>
      <c r="J54" s="2588"/>
      <c r="K54" s="2588"/>
      <c r="L54" s="2588"/>
      <c r="M54" s="2588"/>
      <c r="N54" s="2588"/>
      <c r="O54" s="2588"/>
      <c r="P54" s="2588"/>
      <c r="Q54" s="2588"/>
      <c r="R54" s="2588"/>
      <c r="S54" s="2588"/>
      <c r="T54" s="2588"/>
      <c r="U54" s="2588"/>
      <c r="V54" s="2588"/>
      <c r="W54" s="2588"/>
      <c r="X54" s="2588"/>
      <c r="Y54" s="2588"/>
    </row>
    <row r="55" spans="1:25" x14ac:dyDescent="0.25">
      <c r="A55" s="2588" t="s">
        <v>121</v>
      </c>
      <c r="B55" s="2588"/>
      <c r="C55" s="2588"/>
      <c r="D55" s="2588"/>
      <c r="E55" s="2588"/>
      <c r="F55" s="2588"/>
      <c r="G55" s="2588"/>
      <c r="H55" s="2588"/>
      <c r="I55" s="2588"/>
      <c r="J55" s="2588"/>
      <c r="K55" s="2588"/>
      <c r="L55" s="2588"/>
      <c r="M55" s="2588"/>
      <c r="N55" s="2588"/>
      <c r="O55" s="2588"/>
      <c r="P55" s="2588"/>
      <c r="Q55" s="2588"/>
      <c r="R55" s="2588"/>
      <c r="S55" s="2588"/>
      <c r="T55" s="2588"/>
      <c r="U55" s="2588"/>
      <c r="V55" s="2588"/>
      <c r="W55" s="2588"/>
      <c r="X55" s="2588"/>
      <c r="Y55" s="2588"/>
    </row>
    <row r="56" spans="1:25" x14ac:dyDescent="0.25">
      <c r="A56" s="2614"/>
      <c r="B56" s="2588"/>
      <c r="C56" s="2588"/>
      <c r="D56" s="2588"/>
      <c r="E56" s="2588"/>
      <c r="F56" s="2588"/>
      <c r="G56" s="2588"/>
      <c r="H56" s="2588"/>
      <c r="I56" s="2588"/>
      <c r="J56" s="2588"/>
      <c r="K56" s="2588"/>
      <c r="L56" s="2588"/>
      <c r="M56" s="2588"/>
      <c r="N56" s="2588"/>
      <c r="O56" s="2588"/>
      <c r="P56" s="2588"/>
      <c r="Q56" s="2588"/>
      <c r="R56" s="2588"/>
      <c r="S56" s="2588"/>
      <c r="T56" s="2588"/>
      <c r="U56" s="2588"/>
      <c r="V56" s="2588"/>
      <c r="W56" s="2588"/>
      <c r="X56" s="2588"/>
      <c r="Y56" s="2588"/>
    </row>
    <row r="57" spans="1:25" ht="30.75" x14ac:dyDescent="0.25">
      <c r="A57" s="3365" t="s">
        <v>3260</v>
      </c>
      <c r="B57" s="2588" t="s">
        <v>3261</v>
      </c>
      <c r="C57" s="2588" t="s">
        <v>3262</v>
      </c>
      <c r="D57" s="2678" t="s">
        <v>2188</v>
      </c>
      <c r="E57" s="2604" t="s">
        <v>7</v>
      </c>
      <c r="F57" s="2682">
        <v>13700000</v>
      </c>
      <c r="G57" s="2640" t="s">
        <v>1382</v>
      </c>
      <c r="H57" s="2604" t="s">
        <v>3132</v>
      </c>
      <c r="I57" s="2679" t="s">
        <v>3221</v>
      </c>
      <c r="J57" s="2588" t="s">
        <v>3222</v>
      </c>
      <c r="K57" s="2679" t="s">
        <v>3223</v>
      </c>
      <c r="L57" s="2679" t="s">
        <v>3224</v>
      </c>
      <c r="M57" s="2680">
        <v>40727</v>
      </c>
      <c r="N57" s="2679" t="s">
        <v>3225</v>
      </c>
      <c r="O57" s="2679" t="s">
        <v>3226</v>
      </c>
      <c r="P57" s="2678"/>
      <c r="Q57" s="2679" t="s">
        <v>3227</v>
      </c>
      <c r="R57" s="2679" t="s">
        <v>3228</v>
      </c>
      <c r="S57" s="2679" t="s">
        <v>3228</v>
      </c>
      <c r="T57" s="2604" t="s">
        <v>2937</v>
      </c>
      <c r="U57" s="2679" t="s">
        <v>3263</v>
      </c>
      <c r="V57" s="2679" t="s">
        <v>3264</v>
      </c>
      <c r="W57" s="2588"/>
      <c r="X57" s="2588" t="s">
        <v>3265</v>
      </c>
      <c r="Y57" s="2588" t="s">
        <v>3232</v>
      </c>
    </row>
    <row r="58" spans="1:25" x14ac:dyDescent="0.25">
      <c r="A58" s="3366"/>
      <c r="B58" s="2588"/>
      <c r="C58" s="2588"/>
      <c r="D58" s="2588"/>
      <c r="E58" s="2588"/>
      <c r="F58" s="2588"/>
      <c r="G58" s="2604"/>
      <c r="H58" s="2604"/>
      <c r="I58" s="2679"/>
      <c r="J58" s="2588"/>
      <c r="K58" s="2679"/>
      <c r="L58" s="2679"/>
      <c r="M58" s="2588"/>
      <c r="N58" s="2588"/>
      <c r="O58" s="2588"/>
      <c r="P58" s="2681"/>
      <c r="Q58" s="2588"/>
      <c r="R58" s="2588"/>
      <c r="S58" s="2588"/>
      <c r="T58" s="2604"/>
      <c r="U58" s="2588"/>
      <c r="V58" s="2588"/>
      <c r="W58" s="2588"/>
      <c r="X58" s="2588"/>
      <c r="Y58" s="2588"/>
    </row>
    <row r="59" spans="1:25" x14ac:dyDescent="0.25">
      <c r="A59" s="2614"/>
      <c r="B59" s="2588"/>
      <c r="C59" s="2588"/>
      <c r="D59" s="2588"/>
      <c r="E59" s="2588"/>
      <c r="F59" s="2588"/>
      <c r="G59" s="2588"/>
      <c r="H59" s="2588"/>
      <c r="I59" s="2588"/>
      <c r="J59" s="2588"/>
      <c r="K59" s="2588"/>
      <c r="L59" s="2588"/>
      <c r="M59" s="2588"/>
      <c r="N59" s="2588"/>
      <c r="O59" s="2588"/>
      <c r="P59" s="2588"/>
      <c r="Q59" s="2588"/>
      <c r="R59" s="2588"/>
      <c r="S59" s="2588"/>
      <c r="T59" s="2588"/>
      <c r="U59" s="2588"/>
      <c r="V59" s="2588"/>
      <c r="W59" s="2588"/>
      <c r="X59" s="2588"/>
      <c r="Y59" s="2588"/>
    </row>
    <row r="60" spans="1:25" x14ac:dyDescent="0.25">
      <c r="A60" s="2679"/>
      <c r="B60" s="2588"/>
      <c r="C60" s="2588"/>
      <c r="D60" s="2588"/>
      <c r="E60" s="2604"/>
      <c r="F60" s="2604"/>
      <c r="G60" s="2604"/>
      <c r="H60" s="2604"/>
      <c r="I60" s="2588"/>
      <c r="J60" s="2588"/>
      <c r="K60" s="2588"/>
      <c r="L60" s="2588"/>
      <c r="M60" s="2588"/>
      <c r="N60" s="2588"/>
      <c r="O60" s="2588"/>
      <c r="P60" s="2588"/>
      <c r="Q60" s="2588"/>
      <c r="R60" s="2588"/>
      <c r="S60" s="2588"/>
      <c r="T60" s="2588"/>
      <c r="U60" s="2588"/>
      <c r="V60" s="2588"/>
      <c r="W60" s="2588"/>
      <c r="X60" s="2588"/>
      <c r="Y60" s="2588"/>
    </row>
    <row r="61" spans="1:25" ht="30.75" x14ac:dyDescent="0.25">
      <c r="A61" s="3365" t="s">
        <v>3266</v>
      </c>
      <c r="B61" s="2588" t="s">
        <v>3261</v>
      </c>
      <c r="C61" s="2588" t="s">
        <v>3267</v>
      </c>
      <c r="D61" s="2678" t="s">
        <v>2188</v>
      </c>
      <c r="E61" s="2604" t="s">
        <v>7</v>
      </c>
      <c r="F61" s="2682">
        <v>6300000</v>
      </c>
      <c r="G61" s="2640" t="s">
        <v>1382</v>
      </c>
      <c r="H61" s="2604" t="s">
        <v>3132</v>
      </c>
      <c r="I61" s="2679" t="s">
        <v>3221</v>
      </c>
      <c r="J61" s="2588" t="s">
        <v>3222</v>
      </c>
      <c r="K61" s="2679" t="s">
        <v>3223</v>
      </c>
      <c r="L61" s="2679" t="s">
        <v>3224</v>
      </c>
      <c r="M61" s="2680">
        <v>40727</v>
      </c>
      <c r="N61" s="2679" t="s">
        <v>3225</v>
      </c>
      <c r="O61" s="2679" t="s">
        <v>3226</v>
      </c>
      <c r="P61" s="2678"/>
      <c r="Q61" s="2679" t="s">
        <v>3227</v>
      </c>
      <c r="R61" s="2679" t="s">
        <v>3228</v>
      </c>
      <c r="S61" s="2679" t="s">
        <v>3228</v>
      </c>
      <c r="T61" s="2604" t="s">
        <v>2937</v>
      </c>
      <c r="U61" s="2679" t="s">
        <v>3263</v>
      </c>
      <c r="V61" s="2679" t="s">
        <v>3264</v>
      </c>
      <c r="W61" s="2588"/>
      <c r="X61" s="2588" t="s">
        <v>3265</v>
      </c>
      <c r="Y61" s="2588" t="s">
        <v>3232</v>
      </c>
    </row>
    <row r="62" spans="1:25" x14ac:dyDescent="0.25">
      <c r="A62" s="3366"/>
      <c r="B62" s="2588"/>
      <c r="C62" s="2588"/>
      <c r="D62" s="2588"/>
      <c r="E62" s="2588"/>
      <c r="F62" s="2588"/>
      <c r="G62" s="2604"/>
      <c r="H62" s="2604"/>
      <c r="I62" s="2679"/>
      <c r="J62" s="2588"/>
      <c r="K62" s="2679"/>
      <c r="L62" s="2679"/>
      <c r="M62" s="2588"/>
      <c r="N62" s="2588"/>
      <c r="O62" s="2588"/>
      <c r="P62" s="2681"/>
      <c r="Q62" s="2588"/>
      <c r="R62" s="2588"/>
      <c r="S62" s="2588"/>
      <c r="T62" s="2604"/>
      <c r="U62" s="2588"/>
      <c r="V62" s="2588"/>
      <c r="W62" s="2588"/>
      <c r="X62" s="2588"/>
      <c r="Y62" s="2588"/>
    </row>
    <row r="63" spans="1:25" x14ac:dyDescent="0.25">
      <c r="A63" s="2679"/>
      <c r="B63" s="2588"/>
      <c r="C63" s="2588"/>
      <c r="D63" s="2588"/>
      <c r="E63" s="2588"/>
      <c r="F63" s="2588"/>
      <c r="G63" s="2604"/>
      <c r="H63" s="2604"/>
      <c r="I63" s="2588"/>
      <c r="J63" s="2588"/>
      <c r="K63" s="2588"/>
      <c r="L63" s="2588"/>
      <c r="M63" s="2588"/>
      <c r="N63" s="2588"/>
      <c r="O63" s="2588"/>
      <c r="P63" s="2588"/>
      <c r="Q63" s="2588"/>
      <c r="R63" s="2588"/>
      <c r="S63" s="2588"/>
      <c r="T63" s="2588"/>
      <c r="U63" s="2588"/>
      <c r="V63" s="2588"/>
      <c r="W63" s="2588"/>
      <c r="X63" s="2588"/>
      <c r="Y63" s="2588"/>
    </row>
    <row r="64" spans="1:25" ht="30.75" x14ac:dyDescent="0.25">
      <c r="A64" s="3365" t="s">
        <v>3268</v>
      </c>
      <c r="B64" s="2588" t="s">
        <v>3269</v>
      </c>
      <c r="C64" s="2588" t="s">
        <v>3269</v>
      </c>
      <c r="D64" s="2678" t="s">
        <v>2188</v>
      </c>
      <c r="E64" s="2604" t="s">
        <v>7</v>
      </c>
      <c r="F64" s="2682">
        <v>31856100</v>
      </c>
      <c r="G64" s="2640" t="s">
        <v>1382</v>
      </c>
      <c r="H64" s="2604" t="s">
        <v>3132</v>
      </c>
      <c r="I64" s="2679" t="s">
        <v>3221</v>
      </c>
      <c r="J64" s="2588" t="s">
        <v>3222</v>
      </c>
      <c r="K64" s="2679" t="s">
        <v>3223</v>
      </c>
      <c r="L64" s="2679" t="s">
        <v>3224</v>
      </c>
      <c r="M64" s="2680">
        <v>40727</v>
      </c>
      <c r="N64" s="2679" t="s">
        <v>3225</v>
      </c>
      <c r="O64" s="2679" t="s">
        <v>3226</v>
      </c>
      <c r="P64" s="2678"/>
      <c r="Q64" s="2679" t="s">
        <v>3227</v>
      </c>
      <c r="R64" s="2679" t="s">
        <v>3228</v>
      </c>
      <c r="S64" s="2679" t="s">
        <v>3228</v>
      </c>
      <c r="T64" s="2604" t="s">
        <v>2937</v>
      </c>
      <c r="U64" s="2679" t="s">
        <v>3263</v>
      </c>
      <c r="V64" s="2679" t="s">
        <v>3264</v>
      </c>
      <c r="W64" s="2588"/>
      <c r="X64" s="2588" t="s">
        <v>3265</v>
      </c>
      <c r="Y64" s="2588" t="s">
        <v>3232</v>
      </c>
    </row>
    <row r="65" spans="1:25" x14ac:dyDescent="0.25">
      <c r="A65" s="3366"/>
      <c r="B65" s="2588"/>
      <c r="C65" s="2588"/>
      <c r="D65" s="2588"/>
      <c r="E65" s="2588"/>
      <c r="F65" s="2588"/>
      <c r="G65" s="2604"/>
      <c r="H65" s="2604"/>
      <c r="I65" s="2679"/>
      <c r="J65" s="2588"/>
      <c r="K65" s="2679"/>
      <c r="L65" s="2679"/>
      <c r="M65" s="2588"/>
      <c r="N65" s="2588"/>
      <c r="O65" s="2588"/>
      <c r="P65" s="2681"/>
      <c r="Q65" s="2588"/>
      <c r="R65" s="2588"/>
      <c r="S65" s="2588"/>
      <c r="T65" s="2604"/>
      <c r="U65" s="2588"/>
      <c r="V65" s="2588"/>
      <c r="W65" s="2588"/>
      <c r="X65" s="2588"/>
      <c r="Y65" s="2588"/>
    </row>
    <row r="66" spans="1:25" x14ac:dyDescent="0.25">
      <c r="A66" s="2683"/>
      <c r="B66" s="2588"/>
      <c r="C66" s="2588"/>
      <c r="D66" s="2588"/>
      <c r="E66" s="2588"/>
      <c r="F66" s="2588"/>
      <c r="G66" s="2604"/>
      <c r="H66" s="2604"/>
      <c r="I66" s="2679"/>
      <c r="J66" s="2588"/>
      <c r="K66" s="2679"/>
      <c r="L66" s="2679"/>
      <c r="M66" s="2588"/>
      <c r="N66" s="2588"/>
      <c r="O66" s="2588"/>
      <c r="P66" s="2681"/>
      <c r="Q66" s="2588"/>
      <c r="R66" s="2588"/>
      <c r="S66" s="2588"/>
      <c r="T66" s="2604"/>
      <c r="U66" s="2588"/>
      <c r="V66" s="2588"/>
      <c r="W66" s="2588"/>
      <c r="X66" s="2588"/>
      <c r="Y66" s="2588"/>
    </row>
    <row r="67" spans="1:25" ht="30.75" x14ac:dyDescent="0.25">
      <c r="A67" s="3365" t="s">
        <v>3270</v>
      </c>
      <c r="B67" s="2588" t="s">
        <v>3271</v>
      </c>
      <c r="C67" s="2588" t="s">
        <v>3271</v>
      </c>
      <c r="D67" s="2678" t="s">
        <v>2188</v>
      </c>
      <c r="E67" s="2604" t="s">
        <v>7</v>
      </c>
      <c r="F67" s="2681">
        <v>103143900</v>
      </c>
      <c r="G67" s="2640" t="s">
        <v>1382</v>
      </c>
      <c r="H67" s="2604" t="s">
        <v>3132</v>
      </c>
      <c r="I67" s="2679" t="s">
        <v>3221</v>
      </c>
      <c r="J67" s="2588" t="s">
        <v>3222</v>
      </c>
      <c r="K67" s="2679" t="s">
        <v>3223</v>
      </c>
      <c r="L67" s="2679" t="s">
        <v>3224</v>
      </c>
      <c r="M67" s="2680">
        <v>40727</v>
      </c>
      <c r="N67" s="2679" t="s">
        <v>3225</v>
      </c>
      <c r="O67" s="2679" t="s">
        <v>3226</v>
      </c>
      <c r="P67" s="2678"/>
      <c r="Q67" s="2679" t="s">
        <v>3227</v>
      </c>
      <c r="R67" s="2679" t="s">
        <v>3228</v>
      </c>
      <c r="S67" s="2679" t="s">
        <v>3228</v>
      </c>
      <c r="T67" s="2604" t="s">
        <v>2937</v>
      </c>
      <c r="U67" s="2679" t="s">
        <v>3263</v>
      </c>
      <c r="V67" s="2679" t="s">
        <v>3264</v>
      </c>
      <c r="W67" s="2588"/>
      <c r="X67" s="2588" t="s">
        <v>3265</v>
      </c>
      <c r="Y67" s="2588" t="s">
        <v>3232</v>
      </c>
    </row>
    <row r="68" spans="1:25" x14ac:dyDescent="0.25">
      <c r="A68" s="3366"/>
      <c r="B68" s="2588"/>
      <c r="C68" s="2588"/>
      <c r="D68" s="2588"/>
      <c r="E68" s="2588"/>
      <c r="F68" s="2588"/>
      <c r="G68" s="2604"/>
      <c r="H68" s="2604"/>
      <c r="I68" s="2679"/>
      <c r="J68" s="2588"/>
      <c r="K68" s="2679"/>
      <c r="L68" s="2679"/>
      <c r="M68" s="2588"/>
      <c r="N68" s="2588"/>
      <c r="O68" s="2588"/>
      <c r="P68" s="2681"/>
      <c r="Q68" s="2588"/>
      <c r="R68" s="2588"/>
      <c r="S68" s="2588"/>
      <c r="T68" s="2604"/>
      <c r="U68" s="2588"/>
      <c r="V68" s="2588"/>
      <c r="W68" s="2588"/>
      <c r="X68" s="2588"/>
      <c r="Y68" s="2588"/>
    </row>
    <row r="69" spans="1:25" x14ac:dyDescent="0.25">
      <c r="A69" s="2683"/>
      <c r="B69" s="2588"/>
      <c r="C69" s="2588"/>
      <c r="D69" s="2588"/>
      <c r="E69" s="2588"/>
      <c r="F69" s="2588"/>
      <c r="G69" s="2604"/>
      <c r="H69" s="2604"/>
      <c r="I69" s="2679"/>
      <c r="J69" s="2588"/>
      <c r="K69" s="2679"/>
      <c r="L69" s="2679"/>
      <c r="M69" s="2588"/>
      <c r="N69" s="2588"/>
      <c r="O69" s="2588"/>
      <c r="P69" s="2681"/>
      <c r="Q69" s="2588"/>
      <c r="R69" s="2588"/>
      <c r="S69" s="2588"/>
      <c r="T69" s="2604"/>
      <c r="U69" s="2588"/>
      <c r="V69" s="2588"/>
      <c r="W69" s="2588"/>
      <c r="X69" s="2588"/>
      <c r="Y69" s="2588"/>
    </row>
    <row r="70" spans="1:25" ht="30.75" x14ac:dyDescent="0.25">
      <c r="A70" s="3365" t="s">
        <v>3272</v>
      </c>
      <c r="B70" s="2588" t="s">
        <v>3273</v>
      </c>
      <c r="C70" s="2588" t="s">
        <v>3274</v>
      </c>
      <c r="D70" s="2678" t="s">
        <v>123</v>
      </c>
      <c r="E70" s="2604" t="s">
        <v>7</v>
      </c>
      <c r="F70" s="2681">
        <v>8435649.9800000004</v>
      </c>
      <c r="G70" s="2640" t="s">
        <v>1382</v>
      </c>
      <c r="H70" s="2604" t="s">
        <v>3132</v>
      </c>
      <c r="I70" s="2679" t="s">
        <v>3221</v>
      </c>
      <c r="J70" s="2588" t="s">
        <v>3222</v>
      </c>
      <c r="K70" s="2679" t="s">
        <v>3223</v>
      </c>
      <c r="L70" s="2679" t="s">
        <v>3224</v>
      </c>
      <c r="M70" s="2680">
        <v>40727</v>
      </c>
      <c r="N70" s="2679" t="s">
        <v>3225</v>
      </c>
      <c r="O70" s="2679" t="s">
        <v>3226</v>
      </c>
      <c r="P70" s="2678"/>
      <c r="Q70" s="2679" t="s">
        <v>3227</v>
      </c>
      <c r="R70" s="2679" t="s">
        <v>3228</v>
      </c>
      <c r="S70" s="2679" t="s">
        <v>3228</v>
      </c>
      <c r="T70" s="2604" t="s">
        <v>2937</v>
      </c>
      <c r="U70" s="2679" t="s">
        <v>3263</v>
      </c>
      <c r="V70" s="2679" t="s">
        <v>3264</v>
      </c>
      <c r="W70" s="2588"/>
      <c r="X70" s="2679" t="s">
        <v>3275</v>
      </c>
      <c r="Y70" s="2588" t="s">
        <v>3248</v>
      </c>
    </row>
    <row r="71" spans="1:25" x14ac:dyDescent="0.25">
      <c r="A71" s="3366"/>
      <c r="B71" s="2588"/>
      <c r="C71" s="2588"/>
      <c r="D71" s="2588"/>
      <c r="E71" s="2588"/>
      <c r="F71" s="2588"/>
      <c r="G71" s="2604"/>
      <c r="H71" s="2604"/>
      <c r="I71" s="2679"/>
      <c r="J71" s="2588"/>
      <c r="K71" s="2679"/>
      <c r="L71" s="2679"/>
      <c r="M71" s="2588"/>
      <c r="N71" s="2588"/>
      <c r="O71" s="2588"/>
      <c r="P71" s="2681"/>
      <c r="Q71" s="2588"/>
      <c r="R71" s="2588"/>
      <c r="S71" s="2588"/>
      <c r="T71" s="2604"/>
      <c r="U71" s="2588"/>
      <c r="V71" s="2588"/>
      <c r="W71" s="2588"/>
      <c r="X71" s="2588"/>
      <c r="Y71" s="2588"/>
    </row>
    <row r="72" spans="1:25" x14ac:dyDescent="0.25">
      <c r="A72" s="2683"/>
      <c r="B72" s="2588"/>
      <c r="C72" s="2588"/>
      <c r="D72" s="2588"/>
      <c r="E72" s="2588"/>
      <c r="F72" s="2588"/>
      <c r="G72" s="2604"/>
      <c r="H72" s="2604"/>
      <c r="I72" s="2679"/>
      <c r="J72" s="2588"/>
      <c r="K72" s="2679"/>
      <c r="L72" s="2679"/>
      <c r="M72" s="2588"/>
      <c r="N72" s="2588"/>
      <c r="O72" s="2588"/>
      <c r="P72" s="2681"/>
      <c r="Q72" s="2588"/>
      <c r="R72" s="2588"/>
      <c r="S72" s="2588"/>
      <c r="T72" s="2604"/>
      <c r="U72" s="2588"/>
      <c r="V72" s="2588"/>
      <c r="W72" s="2588"/>
      <c r="X72" s="2588"/>
      <c r="Y72" s="2588"/>
    </row>
    <row r="73" spans="1:25" ht="30.75" x14ac:dyDescent="0.25">
      <c r="A73" s="3365" t="s">
        <v>3276</v>
      </c>
      <c r="B73" s="2588" t="s">
        <v>3273</v>
      </c>
      <c r="C73" s="2588" t="s">
        <v>3277</v>
      </c>
      <c r="D73" s="2678" t="s">
        <v>2188</v>
      </c>
      <c r="E73" s="2604" t="s">
        <v>7</v>
      </c>
      <c r="F73" s="2681">
        <v>36564350.020000003</v>
      </c>
      <c r="G73" s="2640" t="s">
        <v>1382</v>
      </c>
      <c r="H73" s="2604" t="s">
        <v>3132</v>
      </c>
      <c r="I73" s="2679" t="s">
        <v>3221</v>
      </c>
      <c r="J73" s="2588" t="s">
        <v>3222</v>
      </c>
      <c r="K73" s="2679" t="s">
        <v>3223</v>
      </c>
      <c r="L73" s="2679" t="s">
        <v>3224</v>
      </c>
      <c r="M73" s="2680">
        <v>40727</v>
      </c>
      <c r="N73" s="2679" t="s">
        <v>3225</v>
      </c>
      <c r="O73" s="2679" t="s">
        <v>3226</v>
      </c>
      <c r="P73" s="2678"/>
      <c r="Q73" s="2679" t="s">
        <v>3227</v>
      </c>
      <c r="R73" s="2679" t="s">
        <v>3228</v>
      </c>
      <c r="S73" s="2679" t="s">
        <v>3228</v>
      </c>
      <c r="T73" s="2604" t="s">
        <v>2937</v>
      </c>
      <c r="U73" s="2679" t="s">
        <v>3263</v>
      </c>
      <c r="V73" s="2679" t="s">
        <v>3264</v>
      </c>
      <c r="W73" s="2588"/>
      <c r="X73" s="2679" t="s">
        <v>3275</v>
      </c>
      <c r="Y73" s="2588" t="s">
        <v>3248</v>
      </c>
    </row>
    <row r="74" spans="1:25" x14ac:dyDescent="0.25">
      <c r="A74" s="3366"/>
      <c r="B74" s="2588"/>
      <c r="C74" s="2588"/>
      <c r="D74" s="2588"/>
      <c r="E74" s="2588"/>
      <c r="F74" s="2588"/>
      <c r="G74" s="2604"/>
      <c r="H74" s="2604"/>
      <c r="I74" s="2679"/>
      <c r="J74" s="2588"/>
      <c r="K74" s="2679"/>
      <c r="L74" s="2679"/>
      <c r="M74" s="2588"/>
      <c r="N74" s="2588"/>
      <c r="O74" s="2588"/>
      <c r="P74" s="2681"/>
      <c r="Q74" s="2588"/>
      <c r="R74" s="2588"/>
      <c r="S74" s="2588"/>
      <c r="T74" s="2604"/>
      <c r="U74" s="2588"/>
      <c r="V74" s="2588"/>
      <c r="W74" s="2588"/>
      <c r="X74" s="2588"/>
      <c r="Y74" s="2588"/>
    </row>
    <row r="75" spans="1:25" x14ac:dyDescent="0.25">
      <c r="A75" s="2683"/>
      <c r="B75" s="2588"/>
      <c r="C75" s="2588"/>
      <c r="D75" s="2588"/>
      <c r="E75" s="2588"/>
      <c r="F75" s="2588"/>
      <c r="G75" s="2604"/>
      <c r="H75" s="2604"/>
      <c r="I75" s="2679"/>
      <c r="J75" s="2588"/>
      <c r="K75" s="2679"/>
      <c r="L75" s="2679"/>
      <c r="M75" s="2588"/>
      <c r="N75" s="2588"/>
      <c r="O75" s="2588"/>
      <c r="P75" s="2681"/>
      <c r="Q75" s="2588"/>
      <c r="R75" s="2588"/>
      <c r="S75" s="2588"/>
      <c r="T75" s="2604"/>
      <c r="U75" s="2588"/>
      <c r="V75" s="2588"/>
      <c r="W75" s="2588"/>
      <c r="X75" s="2588"/>
      <c r="Y75" s="2588"/>
    </row>
    <row r="76" spans="1:25" ht="30.75" x14ac:dyDescent="0.25">
      <c r="A76" s="3365" t="s">
        <v>3278</v>
      </c>
      <c r="B76" s="2588" t="s">
        <v>3279</v>
      </c>
      <c r="C76" s="2588" t="s">
        <v>3280</v>
      </c>
      <c r="D76" s="2678" t="s">
        <v>2188</v>
      </c>
      <c r="E76" s="2604" t="s">
        <v>7</v>
      </c>
      <c r="F76" s="2681">
        <v>49700000</v>
      </c>
      <c r="G76" s="2640" t="s">
        <v>1382</v>
      </c>
      <c r="H76" s="2604" t="s">
        <v>3132</v>
      </c>
      <c r="I76" s="2679" t="s">
        <v>3221</v>
      </c>
      <c r="J76" s="2588" t="s">
        <v>3222</v>
      </c>
      <c r="K76" s="2679" t="s">
        <v>3223</v>
      </c>
      <c r="L76" s="2679" t="s">
        <v>3224</v>
      </c>
      <c r="M76" s="2680">
        <v>40727</v>
      </c>
      <c r="N76" s="2679" t="s">
        <v>3225</v>
      </c>
      <c r="O76" s="2679" t="s">
        <v>3226</v>
      </c>
      <c r="P76" s="2678"/>
      <c r="Q76" s="2679" t="s">
        <v>3227</v>
      </c>
      <c r="R76" s="2679" t="s">
        <v>3228</v>
      </c>
      <c r="S76" s="2679" t="s">
        <v>3228</v>
      </c>
      <c r="T76" s="2604" t="s">
        <v>2937</v>
      </c>
      <c r="U76" s="2679" t="s">
        <v>3263</v>
      </c>
      <c r="V76" s="2679" t="s">
        <v>3264</v>
      </c>
      <c r="W76" s="2588"/>
      <c r="X76" s="2588" t="s">
        <v>3265</v>
      </c>
      <c r="Y76" s="2588" t="s">
        <v>3232</v>
      </c>
    </row>
    <row r="77" spans="1:25" x14ac:dyDescent="0.25">
      <c r="A77" s="3366"/>
      <c r="B77" s="2588"/>
      <c r="C77" s="2588"/>
      <c r="D77" s="2588"/>
      <c r="E77" s="2588"/>
      <c r="F77" s="2588"/>
      <c r="G77" s="2604"/>
      <c r="H77" s="2604"/>
      <c r="I77" s="2679"/>
      <c r="J77" s="2588"/>
      <c r="K77" s="2679"/>
      <c r="L77" s="2679"/>
      <c r="M77" s="2588"/>
      <c r="N77" s="2588"/>
      <c r="O77" s="2588"/>
      <c r="P77" s="2681"/>
      <c r="Q77" s="2588"/>
      <c r="R77" s="2588"/>
      <c r="S77" s="2588"/>
      <c r="T77" s="2604"/>
      <c r="U77" s="2588"/>
      <c r="V77" s="2588"/>
      <c r="W77" s="2588"/>
      <c r="X77" s="2588"/>
      <c r="Y77" s="2588"/>
    </row>
    <row r="78" spans="1:25" x14ac:dyDescent="0.25">
      <c r="A78" s="2683"/>
      <c r="B78" s="2588"/>
      <c r="C78" s="2588"/>
      <c r="D78" s="2588"/>
      <c r="E78" s="2588"/>
      <c r="F78" s="2588"/>
      <c r="G78" s="2604"/>
      <c r="H78" s="2604"/>
      <c r="I78" s="2679"/>
      <c r="J78" s="2588"/>
      <c r="K78" s="2679"/>
      <c r="L78" s="2679"/>
      <c r="M78" s="2588"/>
      <c r="N78" s="2588"/>
      <c r="O78" s="2588"/>
      <c r="P78" s="2681"/>
      <c r="Q78" s="2588"/>
      <c r="R78" s="2588"/>
      <c r="S78" s="2588"/>
      <c r="T78" s="2604"/>
      <c r="U78" s="2588"/>
      <c r="V78" s="2588"/>
      <c r="W78" s="2588"/>
      <c r="X78" s="2588"/>
      <c r="Y78" s="2588"/>
    </row>
    <row r="79" spans="1:25" ht="30.75" x14ac:dyDescent="0.25">
      <c r="A79" s="3365" t="s">
        <v>3281</v>
      </c>
      <c r="B79" s="2588" t="s">
        <v>3279</v>
      </c>
      <c r="C79" s="2588" t="s">
        <v>3282</v>
      </c>
      <c r="D79" s="2678" t="s">
        <v>2188</v>
      </c>
      <c r="E79" s="2604" t="s">
        <v>7</v>
      </c>
      <c r="F79" s="2681">
        <v>44300000</v>
      </c>
      <c r="G79" s="2640" t="s">
        <v>1382</v>
      </c>
      <c r="H79" s="2604" t="s">
        <v>3132</v>
      </c>
      <c r="I79" s="2679" t="s">
        <v>3221</v>
      </c>
      <c r="J79" s="2588" t="s">
        <v>3222</v>
      </c>
      <c r="K79" s="2679" t="s">
        <v>3223</v>
      </c>
      <c r="L79" s="2679" t="s">
        <v>3224</v>
      </c>
      <c r="M79" s="2680">
        <v>40727</v>
      </c>
      <c r="N79" s="2679" t="s">
        <v>3225</v>
      </c>
      <c r="O79" s="2679" t="s">
        <v>3226</v>
      </c>
      <c r="P79" s="2678"/>
      <c r="Q79" s="2679" t="s">
        <v>3227</v>
      </c>
      <c r="R79" s="2679" t="s">
        <v>3228</v>
      </c>
      <c r="S79" s="2679" t="s">
        <v>3228</v>
      </c>
      <c r="T79" s="2604" t="s">
        <v>2937</v>
      </c>
      <c r="U79" s="2679" t="s">
        <v>3263</v>
      </c>
      <c r="V79" s="2679" t="s">
        <v>3264</v>
      </c>
      <c r="W79" s="2588"/>
      <c r="X79" s="2588" t="s">
        <v>3265</v>
      </c>
      <c r="Y79" s="2588" t="s">
        <v>3232</v>
      </c>
    </row>
    <row r="80" spans="1:25" x14ac:dyDescent="0.25">
      <c r="A80" s="3366"/>
      <c r="B80" s="2588"/>
      <c r="C80" s="2588"/>
      <c r="D80" s="2588"/>
      <c r="E80" s="2588"/>
      <c r="F80" s="2588"/>
      <c r="G80" s="2604"/>
      <c r="H80" s="2604"/>
      <c r="I80" s="2679"/>
      <c r="J80" s="2588"/>
      <c r="K80" s="2679"/>
      <c r="L80" s="2679"/>
      <c r="M80" s="2588"/>
      <c r="N80" s="2588"/>
      <c r="O80" s="2588"/>
      <c r="P80" s="2681"/>
      <c r="Q80" s="2588"/>
      <c r="R80" s="2588"/>
      <c r="S80" s="2588"/>
      <c r="T80" s="2604"/>
      <c r="U80" s="2588"/>
      <c r="V80" s="2588"/>
      <c r="W80" s="2588"/>
      <c r="X80" s="2588"/>
      <c r="Y80" s="2588"/>
    </row>
    <row r="81" spans="1:25" x14ac:dyDescent="0.25">
      <c r="A81" s="2683"/>
      <c r="B81" s="2588"/>
      <c r="C81" s="2588"/>
      <c r="D81" s="2588"/>
      <c r="E81" s="2588"/>
      <c r="F81" s="2588"/>
      <c r="G81" s="2604"/>
      <c r="H81" s="2604"/>
      <c r="I81" s="2679"/>
      <c r="J81" s="2588"/>
      <c r="K81" s="2679"/>
      <c r="L81" s="2679"/>
      <c r="M81" s="2588"/>
      <c r="N81" s="2588"/>
      <c r="O81" s="2588"/>
      <c r="P81" s="2681"/>
      <c r="Q81" s="2588"/>
      <c r="R81" s="2588"/>
      <c r="S81" s="2588"/>
      <c r="T81" s="2604"/>
      <c r="U81" s="2588"/>
      <c r="V81" s="2588"/>
      <c r="W81" s="2588"/>
      <c r="X81" s="2588"/>
      <c r="Y81" s="2588"/>
    </row>
    <row r="82" spans="1:25" ht="30.75" x14ac:dyDescent="0.25">
      <c r="A82" s="3365" t="s">
        <v>3283</v>
      </c>
      <c r="B82" s="2588" t="s">
        <v>3256</v>
      </c>
      <c r="C82" s="2588" t="s">
        <v>3284</v>
      </c>
      <c r="D82" s="2678" t="s">
        <v>2188</v>
      </c>
      <c r="E82" s="2604" t="s">
        <v>7</v>
      </c>
      <c r="F82" s="2681">
        <v>10338500</v>
      </c>
      <c r="G82" s="2640" t="s">
        <v>1382</v>
      </c>
      <c r="H82" s="2604" t="s">
        <v>3132</v>
      </c>
      <c r="I82" s="2679" t="s">
        <v>3221</v>
      </c>
      <c r="J82" s="2588" t="s">
        <v>3222</v>
      </c>
      <c r="K82" s="2679" t="s">
        <v>3223</v>
      </c>
      <c r="L82" s="2679" t="s">
        <v>3224</v>
      </c>
      <c r="M82" s="2680">
        <v>40727</v>
      </c>
      <c r="N82" s="2679" t="s">
        <v>3225</v>
      </c>
      <c r="O82" s="2679" t="s">
        <v>3226</v>
      </c>
      <c r="P82" s="2678"/>
      <c r="Q82" s="2679" t="s">
        <v>3227</v>
      </c>
      <c r="R82" s="2679" t="s">
        <v>3228</v>
      </c>
      <c r="S82" s="2679" t="s">
        <v>3228</v>
      </c>
      <c r="T82" s="2604" t="s">
        <v>2937</v>
      </c>
      <c r="U82" s="2679" t="s">
        <v>3263</v>
      </c>
      <c r="V82" s="2679" t="s">
        <v>3264</v>
      </c>
      <c r="W82" s="2588"/>
      <c r="X82" s="2588" t="s">
        <v>3265</v>
      </c>
      <c r="Y82" s="2588" t="s">
        <v>3232</v>
      </c>
    </row>
    <row r="83" spans="1:25" x14ac:dyDescent="0.25">
      <c r="A83" s="3366"/>
      <c r="B83" s="2588"/>
      <c r="C83" s="2588"/>
      <c r="D83" s="2588"/>
      <c r="E83" s="2588"/>
      <c r="F83" s="2588"/>
      <c r="G83" s="2604"/>
      <c r="H83" s="2604"/>
      <c r="I83" s="2679"/>
      <c r="J83" s="2588"/>
      <c r="K83" s="2679"/>
      <c r="L83" s="2679"/>
      <c r="M83" s="2588"/>
      <c r="N83" s="2588"/>
      <c r="O83" s="2588"/>
      <c r="P83" s="2681"/>
      <c r="Q83" s="2588"/>
      <c r="R83" s="2588"/>
      <c r="S83" s="2588"/>
      <c r="T83" s="2604"/>
      <c r="U83" s="2588"/>
      <c r="V83" s="2588"/>
      <c r="W83" s="2588"/>
      <c r="X83" s="2588"/>
      <c r="Y83" s="2588"/>
    </row>
    <row r="84" spans="1:25" x14ac:dyDescent="0.25">
      <c r="A84" s="2683"/>
      <c r="B84" s="2588"/>
      <c r="C84" s="2588"/>
      <c r="D84" s="2588"/>
      <c r="E84" s="2588"/>
      <c r="F84" s="2588"/>
      <c r="G84" s="2604"/>
      <c r="H84" s="2604"/>
      <c r="I84" s="2679"/>
      <c r="J84" s="2588"/>
      <c r="K84" s="2679"/>
      <c r="L84" s="2679"/>
      <c r="M84" s="2588"/>
      <c r="N84" s="2588"/>
      <c r="O84" s="2588"/>
      <c r="P84" s="2681"/>
      <c r="Q84" s="2588"/>
      <c r="R84" s="2588"/>
      <c r="S84" s="2588"/>
      <c r="T84" s="2604"/>
      <c r="U84" s="2588"/>
      <c r="V84" s="2588"/>
      <c r="W84" s="2588"/>
      <c r="X84" s="2588"/>
      <c r="Y84" s="2588"/>
    </row>
    <row r="85" spans="1:25" ht="30.75" x14ac:dyDescent="0.25">
      <c r="A85" s="3365" t="s">
        <v>3285</v>
      </c>
      <c r="B85" s="2588" t="s">
        <v>3256</v>
      </c>
      <c r="C85" s="2588" t="s">
        <v>3286</v>
      </c>
      <c r="D85" s="2678" t="s">
        <v>2188</v>
      </c>
      <c r="E85" s="2604" t="s">
        <v>7</v>
      </c>
      <c r="F85" s="2681">
        <v>10338500</v>
      </c>
      <c r="G85" s="2640" t="s">
        <v>1382</v>
      </c>
      <c r="H85" s="2604" t="s">
        <v>3132</v>
      </c>
      <c r="I85" s="2679" t="s">
        <v>3221</v>
      </c>
      <c r="J85" s="2588" t="s">
        <v>3222</v>
      </c>
      <c r="K85" s="2679" t="s">
        <v>3223</v>
      </c>
      <c r="L85" s="2679" t="s">
        <v>3224</v>
      </c>
      <c r="M85" s="2680">
        <v>40727</v>
      </c>
      <c r="N85" s="2679" t="s">
        <v>3225</v>
      </c>
      <c r="O85" s="2679" t="s">
        <v>3226</v>
      </c>
      <c r="P85" s="2678"/>
      <c r="Q85" s="2679" t="s">
        <v>3227</v>
      </c>
      <c r="R85" s="2679" t="s">
        <v>3228</v>
      </c>
      <c r="S85" s="2679" t="s">
        <v>3228</v>
      </c>
      <c r="T85" s="2604" t="s">
        <v>2937</v>
      </c>
      <c r="U85" s="2679" t="s">
        <v>3263</v>
      </c>
      <c r="V85" s="2679" t="s">
        <v>3264</v>
      </c>
      <c r="W85" s="2588"/>
      <c r="X85" s="2588" t="s">
        <v>3265</v>
      </c>
      <c r="Y85" s="2588" t="s">
        <v>3232</v>
      </c>
    </row>
    <row r="86" spans="1:25" x14ac:dyDescent="0.25">
      <c r="A86" s="3366"/>
      <c r="B86" s="2588"/>
      <c r="C86" s="2588"/>
      <c r="D86" s="2588"/>
      <c r="E86" s="2588"/>
      <c r="F86" s="2588"/>
      <c r="G86" s="2604"/>
      <c r="H86" s="2604"/>
      <c r="I86" s="2679"/>
      <c r="J86" s="2588"/>
      <c r="K86" s="2679"/>
      <c r="L86" s="2679"/>
      <c r="M86" s="2588"/>
      <c r="N86" s="2588"/>
      <c r="O86" s="2588"/>
      <c r="P86" s="2681"/>
      <c r="Q86" s="2588"/>
      <c r="R86" s="2588"/>
      <c r="S86" s="2588"/>
      <c r="T86" s="2604"/>
      <c r="U86" s="2588"/>
      <c r="V86" s="2588"/>
      <c r="W86" s="2588"/>
      <c r="X86" s="2588"/>
      <c r="Y86" s="2588"/>
    </row>
    <row r="87" spans="1:25" x14ac:dyDescent="0.25">
      <c r="A87" s="2683"/>
      <c r="B87" s="2588"/>
      <c r="C87" s="2588"/>
      <c r="D87" s="2588"/>
      <c r="E87" s="2588"/>
      <c r="F87" s="2588"/>
      <c r="G87" s="2604"/>
      <c r="H87" s="2604"/>
      <c r="I87" s="2679"/>
      <c r="J87" s="2588"/>
      <c r="K87" s="2679"/>
      <c r="L87" s="2679"/>
      <c r="M87" s="2588"/>
      <c r="N87" s="2588"/>
      <c r="O87" s="2588"/>
      <c r="P87" s="2681"/>
      <c r="Q87" s="2588"/>
      <c r="R87" s="2588"/>
      <c r="S87" s="2588"/>
      <c r="T87" s="2604"/>
      <c r="U87" s="2588"/>
      <c r="V87" s="2588"/>
      <c r="W87" s="2588"/>
      <c r="X87" s="2588"/>
      <c r="Y87" s="2588"/>
    </row>
    <row r="88" spans="1:25" ht="30.75" x14ac:dyDescent="0.25">
      <c r="A88" s="3365" t="s">
        <v>3287</v>
      </c>
      <c r="B88" s="2588" t="s">
        <v>3256</v>
      </c>
      <c r="C88" s="2588" t="s">
        <v>3288</v>
      </c>
      <c r="D88" s="2678" t="s">
        <v>2188</v>
      </c>
      <c r="E88" s="2604" t="s">
        <v>7</v>
      </c>
      <c r="F88" s="2681">
        <v>8823000</v>
      </c>
      <c r="G88" s="2640" t="s">
        <v>1382</v>
      </c>
      <c r="H88" s="2604" t="s">
        <v>3132</v>
      </c>
      <c r="I88" s="2679" t="s">
        <v>3221</v>
      </c>
      <c r="J88" s="2588" t="s">
        <v>3222</v>
      </c>
      <c r="K88" s="2679" t="s">
        <v>3223</v>
      </c>
      <c r="L88" s="2679" t="s">
        <v>3224</v>
      </c>
      <c r="M88" s="2680">
        <v>40727</v>
      </c>
      <c r="N88" s="2679" t="s">
        <v>3225</v>
      </c>
      <c r="O88" s="2679" t="s">
        <v>3226</v>
      </c>
      <c r="P88" s="2678"/>
      <c r="Q88" s="2679" t="s">
        <v>3227</v>
      </c>
      <c r="R88" s="2679" t="s">
        <v>3228</v>
      </c>
      <c r="S88" s="2679" t="s">
        <v>3228</v>
      </c>
      <c r="T88" s="2604" t="s">
        <v>2937</v>
      </c>
      <c r="U88" s="2679" t="s">
        <v>3263</v>
      </c>
      <c r="V88" s="2679" t="s">
        <v>3264</v>
      </c>
      <c r="W88" s="2588"/>
      <c r="X88" s="2588" t="s">
        <v>3265</v>
      </c>
      <c r="Y88" s="2588" t="s">
        <v>3232</v>
      </c>
    </row>
    <row r="89" spans="1:25" x14ac:dyDescent="0.25">
      <c r="A89" s="3366"/>
      <c r="B89" s="2588"/>
      <c r="C89" s="2588"/>
      <c r="D89" s="2588"/>
      <c r="E89" s="2588"/>
      <c r="F89" s="2588"/>
      <c r="G89" s="2604"/>
      <c r="H89" s="2604"/>
      <c r="I89" s="2679"/>
      <c r="J89" s="2588"/>
      <c r="K89" s="2679"/>
      <c r="L89" s="2679"/>
      <c r="M89" s="2588"/>
      <c r="N89" s="2588"/>
      <c r="O89" s="2588"/>
      <c r="P89" s="2681"/>
      <c r="Q89" s="2588"/>
      <c r="R89" s="2588"/>
      <c r="S89" s="2588"/>
      <c r="T89" s="2604"/>
      <c r="U89" s="2588"/>
      <c r="V89" s="2588"/>
      <c r="W89" s="2588"/>
      <c r="X89" s="2588"/>
      <c r="Y89" s="2588"/>
    </row>
    <row r="90" spans="1:25" x14ac:dyDescent="0.25">
      <c r="A90" s="2679"/>
      <c r="B90" s="2588"/>
      <c r="C90" s="2588"/>
      <c r="D90" s="2588"/>
      <c r="E90" s="2588"/>
      <c r="F90" s="2588"/>
      <c r="G90" s="2604"/>
      <c r="H90" s="2604"/>
      <c r="I90" s="2588"/>
      <c r="J90" s="2588"/>
      <c r="K90" s="2588"/>
      <c r="L90" s="2588"/>
      <c r="M90" s="2588"/>
      <c r="N90" s="2588"/>
      <c r="O90" s="2588"/>
      <c r="P90" s="2588"/>
      <c r="Q90" s="2588"/>
      <c r="R90" s="2588"/>
      <c r="S90" s="2588"/>
      <c r="T90" s="2588"/>
      <c r="U90" s="2588"/>
      <c r="V90" s="2588"/>
      <c r="W90" s="2588"/>
      <c r="X90" s="2588"/>
      <c r="Y90" s="2588"/>
    </row>
    <row r="91" spans="1:25" ht="30.75" x14ac:dyDescent="0.25">
      <c r="A91" s="3365" t="s">
        <v>3289</v>
      </c>
      <c r="B91" s="2588" t="s">
        <v>3290</v>
      </c>
      <c r="C91" s="2588" t="s">
        <v>3291</v>
      </c>
      <c r="D91" s="2678" t="s">
        <v>123</v>
      </c>
      <c r="E91" s="2640" t="s">
        <v>3247</v>
      </c>
      <c r="F91" s="2682">
        <v>1047375</v>
      </c>
      <c r="G91" s="2640" t="s">
        <v>1382</v>
      </c>
      <c r="H91" s="2604" t="s">
        <v>3132</v>
      </c>
      <c r="I91" s="2679" t="s">
        <v>3221</v>
      </c>
      <c r="J91" s="2588" t="s">
        <v>3222</v>
      </c>
      <c r="K91" s="2679" t="s">
        <v>3223</v>
      </c>
      <c r="L91" s="2679" t="s">
        <v>3224</v>
      </c>
      <c r="M91" s="2680">
        <v>40727</v>
      </c>
      <c r="N91" s="2679" t="s">
        <v>3225</v>
      </c>
      <c r="O91" s="2679" t="s">
        <v>3226</v>
      </c>
      <c r="P91" s="2678"/>
      <c r="Q91" s="2679" t="s">
        <v>3227</v>
      </c>
      <c r="R91" s="2679" t="s">
        <v>3228</v>
      </c>
      <c r="S91" s="2679" t="s">
        <v>3228</v>
      </c>
      <c r="T91" s="2604" t="s">
        <v>2937</v>
      </c>
      <c r="U91" s="2679" t="s">
        <v>3263</v>
      </c>
      <c r="V91" s="2679" t="s">
        <v>3264</v>
      </c>
      <c r="W91" s="2588"/>
      <c r="X91" s="2588" t="s">
        <v>3265</v>
      </c>
      <c r="Y91" s="2588" t="s">
        <v>3232</v>
      </c>
    </row>
    <row r="92" spans="1:25" x14ac:dyDescent="0.25">
      <c r="A92" s="3366"/>
      <c r="B92" s="2588"/>
      <c r="C92" s="2588"/>
      <c r="D92" s="2588"/>
      <c r="E92" s="2588"/>
      <c r="F92" s="2588"/>
      <c r="G92" s="2604"/>
      <c r="H92" s="2604"/>
      <c r="I92" s="2679"/>
      <c r="J92" s="2588"/>
      <c r="K92" s="2679"/>
      <c r="L92" s="2679"/>
      <c r="M92" s="2588"/>
      <c r="N92" s="2588"/>
      <c r="O92" s="2588"/>
      <c r="P92" s="2681"/>
      <c r="Q92" s="2588"/>
      <c r="R92" s="2588"/>
      <c r="S92" s="2588"/>
      <c r="T92" s="2604"/>
      <c r="U92" s="2588"/>
      <c r="V92" s="2588"/>
      <c r="W92" s="2588"/>
      <c r="X92" s="2588"/>
      <c r="Y92" s="2588"/>
    </row>
    <row r="93" spans="1:25" x14ac:dyDescent="0.25">
      <c r="A93" s="2679"/>
      <c r="B93" s="2588"/>
      <c r="C93" s="2588"/>
      <c r="D93" s="2588"/>
      <c r="E93" s="2588"/>
      <c r="F93" s="2588"/>
      <c r="G93" s="2604"/>
      <c r="H93" s="2604"/>
      <c r="I93" s="2588"/>
      <c r="J93" s="2588"/>
      <c r="K93" s="2588"/>
      <c r="L93" s="2588"/>
      <c r="M93" s="2588"/>
      <c r="N93" s="2588"/>
      <c r="O93" s="2588"/>
      <c r="P93" s="2588"/>
      <c r="Q93" s="2588"/>
      <c r="R93" s="2588"/>
      <c r="S93" s="2588"/>
      <c r="T93" s="2588"/>
      <c r="U93" s="2588"/>
      <c r="V93" s="2588"/>
      <c r="W93" s="2588"/>
      <c r="X93" s="2588"/>
      <c r="Y93" s="2588"/>
    </row>
    <row r="94" spans="1:25" ht="30.75" x14ac:dyDescent="0.25">
      <c r="A94" s="3365" t="s">
        <v>3292</v>
      </c>
      <c r="B94" s="2588" t="s">
        <v>3290</v>
      </c>
      <c r="C94" s="2588" t="s">
        <v>3293</v>
      </c>
      <c r="D94" s="2678" t="s">
        <v>123</v>
      </c>
      <c r="E94" s="2640" t="s">
        <v>3247</v>
      </c>
      <c r="F94" s="2682">
        <v>3020125</v>
      </c>
      <c r="G94" s="2640" t="s">
        <v>1382</v>
      </c>
      <c r="H94" s="2604" t="s">
        <v>3132</v>
      </c>
      <c r="I94" s="2679" t="s">
        <v>3221</v>
      </c>
      <c r="J94" s="2588" t="s">
        <v>3222</v>
      </c>
      <c r="K94" s="2679" t="s">
        <v>3223</v>
      </c>
      <c r="L94" s="2679" t="s">
        <v>3224</v>
      </c>
      <c r="M94" s="2680">
        <v>40727</v>
      </c>
      <c r="N94" s="2679" t="s">
        <v>3225</v>
      </c>
      <c r="O94" s="2679" t="s">
        <v>3226</v>
      </c>
      <c r="P94" s="2678"/>
      <c r="Q94" s="2679" t="s">
        <v>3227</v>
      </c>
      <c r="R94" s="2679" t="s">
        <v>3228</v>
      </c>
      <c r="S94" s="2679" t="s">
        <v>3228</v>
      </c>
      <c r="T94" s="2604" t="s">
        <v>2937</v>
      </c>
      <c r="U94" s="2679" t="s">
        <v>3263</v>
      </c>
      <c r="V94" s="2679" t="s">
        <v>3264</v>
      </c>
      <c r="W94" s="2588"/>
      <c r="X94" s="2588" t="s">
        <v>3265</v>
      </c>
      <c r="Y94" s="2588" t="s">
        <v>3232</v>
      </c>
    </row>
    <row r="95" spans="1:25" x14ac:dyDescent="0.25">
      <c r="A95" s="3366"/>
      <c r="B95" s="2588"/>
      <c r="C95" s="2588"/>
      <c r="D95" s="2588"/>
      <c r="E95" s="2588"/>
      <c r="F95" s="2588"/>
      <c r="G95" s="2604"/>
      <c r="H95" s="2604"/>
      <c r="I95" s="2679"/>
      <c r="J95" s="2588"/>
      <c r="K95" s="2679"/>
      <c r="L95" s="2679"/>
      <c r="M95" s="2588"/>
      <c r="N95" s="2588"/>
      <c r="O95" s="2588"/>
      <c r="P95" s="2681"/>
      <c r="Q95" s="2588"/>
      <c r="R95" s="2588"/>
      <c r="S95" s="2588"/>
      <c r="T95" s="2604"/>
      <c r="U95" s="2588"/>
      <c r="V95" s="2588"/>
      <c r="W95" s="2588"/>
      <c r="X95" s="2588"/>
      <c r="Y95" s="2588"/>
    </row>
    <row r="96" spans="1:25" x14ac:dyDescent="0.25">
      <c r="A96" s="2683"/>
      <c r="B96" s="2588"/>
      <c r="C96" s="2588"/>
      <c r="D96" s="2588"/>
      <c r="E96" s="2588" t="s">
        <v>365</v>
      </c>
      <c r="F96" s="2588"/>
      <c r="G96" s="2604"/>
      <c r="H96" s="2604"/>
      <c r="I96" s="2679"/>
      <c r="J96" s="2588"/>
      <c r="K96" s="2679"/>
      <c r="L96" s="2679"/>
      <c r="M96" s="2588"/>
      <c r="N96" s="2588"/>
      <c r="O96" s="2588"/>
      <c r="P96" s="2681"/>
      <c r="Q96" s="2588"/>
      <c r="R96" s="2588"/>
      <c r="S96" s="2588"/>
      <c r="T96" s="2604"/>
      <c r="U96" s="2588"/>
      <c r="V96" s="2588"/>
      <c r="W96" s="2588"/>
      <c r="X96" s="2588"/>
      <c r="Y96" s="2588"/>
    </row>
    <row r="97" spans="1:25" ht="30.75" x14ac:dyDescent="0.25">
      <c r="A97" s="3365" t="s">
        <v>3294</v>
      </c>
      <c r="B97" s="2588" t="s">
        <v>3290</v>
      </c>
      <c r="C97" s="2588" t="s">
        <v>3295</v>
      </c>
      <c r="D97" s="2678" t="s">
        <v>123</v>
      </c>
      <c r="E97" s="2640" t="s">
        <v>3247</v>
      </c>
      <c r="F97" s="2681">
        <v>1627500</v>
      </c>
      <c r="G97" s="2640" t="s">
        <v>1382</v>
      </c>
      <c r="H97" s="2604" t="s">
        <v>3132</v>
      </c>
      <c r="I97" s="2679" t="s">
        <v>3221</v>
      </c>
      <c r="J97" s="2588" t="s">
        <v>3222</v>
      </c>
      <c r="K97" s="2679" t="s">
        <v>3223</v>
      </c>
      <c r="L97" s="2679" t="s">
        <v>3224</v>
      </c>
      <c r="M97" s="2680">
        <v>40727</v>
      </c>
      <c r="N97" s="2679" t="s">
        <v>3225</v>
      </c>
      <c r="O97" s="2679" t="s">
        <v>3226</v>
      </c>
      <c r="P97" s="2678"/>
      <c r="Q97" s="2679" t="s">
        <v>3227</v>
      </c>
      <c r="R97" s="2679" t="s">
        <v>3228</v>
      </c>
      <c r="S97" s="2679" t="s">
        <v>3228</v>
      </c>
      <c r="T97" s="2604" t="s">
        <v>2937</v>
      </c>
      <c r="U97" s="2679" t="s">
        <v>3263</v>
      </c>
      <c r="V97" s="2679" t="s">
        <v>3264</v>
      </c>
      <c r="W97" s="2588"/>
      <c r="X97" s="2588" t="s">
        <v>3265</v>
      </c>
      <c r="Y97" s="2588" t="s">
        <v>3232</v>
      </c>
    </row>
    <row r="98" spans="1:25" x14ac:dyDescent="0.25">
      <c r="A98" s="3366"/>
      <c r="B98" s="2588"/>
      <c r="C98" s="2588"/>
      <c r="D98" s="2588"/>
      <c r="E98" s="2588"/>
      <c r="F98" s="2588"/>
      <c r="G98" s="2604"/>
      <c r="H98" s="2604"/>
      <c r="I98" s="2679"/>
      <c r="J98" s="2588"/>
      <c r="K98" s="2679"/>
      <c r="L98" s="2679"/>
      <c r="M98" s="2588"/>
      <c r="N98" s="2588"/>
      <c r="O98" s="2588"/>
      <c r="P98" s="2681"/>
      <c r="Q98" s="2588"/>
      <c r="R98" s="2588"/>
      <c r="S98" s="2588"/>
      <c r="T98" s="2604"/>
      <c r="U98" s="2588"/>
      <c r="V98" s="2588"/>
      <c r="W98" s="2588"/>
      <c r="X98" s="2588"/>
      <c r="Y98" s="2588"/>
    </row>
    <row r="99" spans="1:25" x14ac:dyDescent="0.25">
      <c r="A99" s="2683"/>
      <c r="B99" s="2588"/>
      <c r="C99" s="2588"/>
      <c r="D99" s="2588"/>
      <c r="E99" s="2588"/>
      <c r="F99" s="2588"/>
      <c r="G99" s="2604"/>
      <c r="H99" s="2604"/>
      <c r="I99" s="2679"/>
      <c r="J99" s="2588"/>
      <c r="K99" s="2679"/>
      <c r="L99" s="2679"/>
      <c r="M99" s="2588"/>
      <c r="N99" s="2588"/>
      <c r="O99" s="2588"/>
      <c r="P99" s="2681"/>
      <c r="Q99" s="2588"/>
      <c r="R99" s="2588"/>
      <c r="S99" s="2588"/>
      <c r="T99" s="2604"/>
      <c r="U99" s="2588"/>
      <c r="V99" s="2588"/>
      <c r="W99" s="2588"/>
      <c r="X99" s="2588"/>
      <c r="Y99" s="2588"/>
    </row>
    <row r="100" spans="1:25" ht="30.75" x14ac:dyDescent="0.25">
      <c r="A100" s="3365" t="s">
        <v>3296</v>
      </c>
      <c r="B100" s="2588" t="s">
        <v>3290</v>
      </c>
      <c r="C100" s="2588" t="s">
        <v>3297</v>
      </c>
      <c r="D100" s="2678" t="s">
        <v>123</v>
      </c>
      <c r="E100" s="2640" t="s">
        <v>3247</v>
      </c>
      <c r="F100" s="2681">
        <v>3780000</v>
      </c>
      <c r="G100" s="2640" t="s">
        <v>1382</v>
      </c>
      <c r="H100" s="2604" t="s">
        <v>3132</v>
      </c>
      <c r="I100" s="2679" t="s">
        <v>3221</v>
      </c>
      <c r="J100" s="2588" t="s">
        <v>3222</v>
      </c>
      <c r="K100" s="2679" t="s">
        <v>3223</v>
      </c>
      <c r="L100" s="2679" t="s">
        <v>3224</v>
      </c>
      <c r="M100" s="2680">
        <v>40727</v>
      </c>
      <c r="N100" s="2679" t="s">
        <v>3225</v>
      </c>
      <c r="O100" s="2679" t="s">
        <v>3226</v>
      </c>
      <c r="P100" s="2678"/>
      <c r="Q100" s="2679" t="s">
        <v>3227</v>
      </c>
      <c r="R100" s="2679" t="s">
        <v>3228</v>
      </c>
      <c r="S100" s="2679" t="s">
        <v>3228</v>
      </c>
      <c r="T100" s="2604" t="s">
        <v>2937</v>
      </c>
      <c r="U100" s="2679" t="s">
        <v>3263</v>
      </c>
      <c r="V100" s="2679" t="s">
        <v>3264</v>
      </c>
      <c r="W100" s="2588"/>
      <c r="X100" s="2588" t="s">
        <v>3265</v>
      </c>
      <c r="Y100" s="2588" t="s">
        <v>3232</v>
      </c>
    </row>
    <row r="101" spans="1:25" x14ac:dyDescent="0.25">
      <c r="A101" s="3366"/>
      <c r="B101" s="2588"/>
      <c r="C101" s="2588"/>
      <c r="D101" s="2588"/>
      <c r="E101" s="2588"/>
      <c r="F101" s="2588"/>
      <c r="G101" s="2604"/>
      <c r="H101" s="2604"/>
      <c r="I101" s="2679"/>
      <c r="J101" s="2588"/>
      <c r="K101" s="2679"/>
      <c r="L101" s="2679"/>
      <c r="M101" s="2588"/>
      <c r="N101" s="2588"/>
      <c r="O101" s="2588"/>
      <c r="P101" s="2681"/>
      <c r="Q101" s="2588"/>
      <c r="R101" s="2588"/>
      <c r="S101" s="2588"/>
      <c r="T101" s="2604"/>
      <c r="U101" s="2588"/>
      <c r="V101" s="2588"/>
      <c r="W101" s="2588"/>
      <c r="X101" s="2588"/>
      <c r="Y101" s="2588"/>
    </row>
    <row r="102" spans="1:25" x14ac:dyDescent="0.25">
      <c r="A102" s="2683"/>
      <c r="B102" s="2588"/>
      <c r="C102" s="2588"/>
      <c r="D102" s="2588"/>
      <c r="E102" s="2588"/>
      <c r="F102" s="2588"/>
      <c r="G102" s="2604"/>
      <c r="H102" s="2604"/>
      <c r="I102" s="2679"/>
      <c r="J102" s="2588"/>
      <c r="K102" s="2679"/>
      <c r="L102" s="2679"/>
      <c r="M102" s="2588"/>
      <c r="N102" s="2588"/>
      <c r="O102" s="2588"/>
      <c r="P102" s="2681"/>
      <c r="Q102" s="2588"/>
      <c r="R102" s="2588"/>
      <c r="S102" s="2588"/>
      <c r="T102" s="2604"/>
      <c r="U102" s="2588"/>
      <c r="V102" s="2588"/>
      <c r="W102" s="2588"/>
      <c r="X102" s="2588"/>
      <c r="Y102" s="2588"/>
    </row>
    <row r="103" spans="1:25" ht="30.75" x14ac:dyDescent="0.25">
      <c r="A103" s="3365" t="s">
        <v>3298</v>
      </c>
      <c r="B103" s="2588" t="s">
        <v>3290</v>
      </c>
      <c r="C103" s="2588" t="s">
        <v>3299</v>
      </c>
      <c r="D103" s="2678" t="s">
        <v>123</v>
      </c>
      <c r="E103" s="2640" t="s">
        <v>3247</v>
      </c>
      <c r="F103" s="2681">
        <v>4725000</v>
      </c>
      <c r="G103" s="2640" t="s">
        <v>1382</v>
      </c>
      <c r="H103" s="2604" t="s">
        <v>3132</v>
      </c>
      <c r="I103" s="2679" t="s">
        <v>3221</v>
      </c>
      <c r="J103" s="2588" t="s">
        <v>3222</v>
      </c>
      <c r="K103" s="2679" t="s">
        <v>3223</v>
      </c>
      <c r="L103" s="2679" t="s">
        <v>3224</v>
      </c>
      <c r="M103" s="2680">
        <v>40727</v>
      </c>
      <c r="N103" s="2679" t="s">
        <v>3225</v>
      </c>
      <c r="O103" s="2679" t="s">
        <v>3226</v>
      </c>
      <c r="P103" s="2678"/>
      <c r="Q103" s="2679" t="s">
        <v>3227</v>
      </c>
      <c r="R103" s="2679" t="s">
        <v>3228</v>
      </c>
      <c r="S103" s="2679" t="s">
        <v>3228</v>
      </c>
      <c r="T103" s="2604" t="s">
        <v>2937</v>
      </c>
      <c r="U103" s="2679" t="s">
        <v>3263</v>
      </c>
      <c r="V103" s="2679" t="s">
        <v>3264</v>
      </c>
      <c r="W103" s="2588"/>
      <c r="X103" s="2588" t="s">
        <v>3265</v>
      </c>
      <c r="Y103" s="2588" t="s">
        <v>3232</v>
      </c>
    </row>
    <row r="104" spans="1:25" x14ac:dyDescent="0.25">
      <c r="A104" s="3366"/>
      <c r="B104" s="2588"/>
      <c r="C104" s="2588"/>
      <c r="D104" s="2588"/>
      <c r="E104" s="2588"/>
      <c r="F104" s="2588"/>
      <c r="G104" s="2604"/>
      <c r="H104" s="2604"/>
      <c r="I104" s="2679"/>
      <c r="J104" s="2588"/>
      <c r="K104" s="2679"/>
      <c r="L104" s="2679"/>
      <c r="M104" s="2588"/>
      <c r="N104" s="2588"/>
      <c r="O104" s="2588"/>
      <c r="P104" s="2681"/>
      <c r="Q104" s="2588"/>
      <c r="R104" s="2588"/>
      <c r="S104" s="2588"/>
      <c r="T104" s="2604"/>
      <c r="U104" s="2588"/>
      <c r="V104" s="2588"/>
      <c r="W104" s="2588"/>
      <c r="X104" s="2588"/>
      <c r="Y104" s="2588"/>
    </row>
    <row r="105" spans="1:25" x14ac:dyDescent="0.25">
      <c r="A105" s="2683"/>
      <c r="B105" s="2588"/>
      <c r="C105" s="2588"/>
      <c r="D105" s="2588"/>
      <c r="E105" s="2588"/>
      <c r="F105" s="2588"/>
      <c r="G105" s="2604"/>
      <c r="H105" s="2604"/>
      <c r="I105" s="2679"/>
      <c r="J105" s="2588"/>
      <c r="K105" s="2679"/>
      <c r="L105" s="2679"/>
      <c r="M105" s="2588"/>
      <c r="N105" s="2588"/>
      <c r="O105" s="2588"/>
      <c r="P105" s="2681"/>
      <c r="Q105" s="2588"/>
      <c r="R105" s="2588"/>
      <c r="S105" s="2588"/>
      <c r="T105" s="2604"/>
      <c r="U105" s="2588"/>
      <c r="V105" s="2588"/>
      <c r="W105" s="2588"/>
      <c r="X105" s="2588"/>
      <c r="Y105" s="2588"/>
    </row>
    <row r="106" spans="1:25" ht="30.75" x14ac:dyDescent="0.25">
      <c r="A106" s="3365" t="s">
        <v>3300</v>
      </c>
      <c r="B106" s="2588" t="s">
        <v>3290</v>
      </c>
      <c r="C106" s="2588" t="s">
        <v>3301</v>
      </c>
      <c r="D106" s="2678" t="s">
        <v>123</v>
      </c>
      <c r="E106" s="2604" t="s">
        <v>7</v>
      </c>
      <c r="F106" s="2681">
        <v>7400000</v>
      </c>
      <c r="G106" s="2640" t="s">
        <v>1382</v>
      </c>
      <c r="H106" s="2604" t="s">
        <v>3132</v>
      </c>
      <c r="I106" s="2679" t="s">
        <v>3221</v>
      </c>
      <c r="J106" s="2588" t="s">
        <v>3222</v>
      </c>
      <c r="K106" s="2679" t="s">
        <v>3223</v>
      </c>
      <c r="L106" s="2679" t="s">
        <v>3224</v>
      </c>
      <c r="M106" s="2680">
        <v>40727</v>
      </c>
      <c r="N106" s="2679" t="s">
        <v>3225</v>
      </c>
      <c r="O106" s="2679" t="s">
        <v>3226</v>
      </c>
      <c r="P106" s="2678"/>
      <c r="Q106" s="2679" t="s">
        <v>3227</v>
      </c>
      <c r="R106" s="2679" t="s">
        <v>3228</v>
      </c>
      <c r="S106" s="2679" t="s">
        <v>3228</v>
      </c>
      <c r="T106" s="2604" t="s">
        <v>2937</v>
      </c>
      <c r="U106" s="2679" t="s">
        <v>3263</v>
      </c>
      <c r="V106" s="2679" t="s">
        <v>3264</v>
      </c>
      <c r="W106" s="2588"/>
      <c r="X106" s="2588" t="s">
        <v>3265</v>
      </c>
      <c r="Y106" s="2588" t="s">
        <v>3232</v>
      </c>
    </row>
    <row r="107" spans="1:25" x14ac:dyDescent="0.25">
      <c r="A107" s="3366"/>
      <c r="B107" s="2588"/>
      <c r="C107" s="2588"/>
      <c r="D107" s="2588"/>
      <c r="E107" s="2588"/>
      <c r="F107" s="2588"/>
      <c r="G107" s="2604"/>
      <c r="H107" s="2604"/>
      <c r="I107" s="2679"/>
      <c r="J107" s="2588"/>
      <c r="K107" s="2679"/>
      <c r="L107" s="2679"/>
      <c r="M107" s="2588"/>
      <c r="N107" s="2588"/>
      <c r="O107" s="2588"/>
      <c r="P107" s="2681"/>
      <c r="Q107" s="2588"/>
      <c r="R107" s="2588"/>
      <c r="S107" s="2588"/>
      <c r="T107" s="2604"/>
      <c r="U107" s="2588"/>
      <c r="V107" s="2588"/>
      <c r="W107" s="2588"/>
      <c r="X107" s="2588"/>
      <c r="Y107" s="2588"/>
    </row>
    <row r="108" spans="1:25" x14ac:dyDescent="0.25">
      <c r="A108" s="2683"/>
      <c r="B108" s="2588"/>
      <c r="C108" s="2588"/>
      <c r="D108" s="2588"/>
      <c r="E108" s="2588"/>
      <c r="F108" s="2588"/>
      <c r="G108" s="2604"/>
      <c r="H108" s="2604"/>
      <c r="I108" s="2679"/>
      <c r="J108" s="2588"/>
      <c r="K108" s="2679"/>
      <c r="L108" s="2679"/>
      <c r="M108" s="2588"/>
      <c r="N108" s="2588"/>
      <c r="O108" s="2588"/>
      <c r="P108" s="2681"/>
      <c r="Q108" s="2588"/>
      <c r="R108" s="2588"/>
      <c r="S108" s="2588"/>
      <c r="T108" s="2604"/>
      <c r="U108" s="2588"/>
      <c r="V108" s="2588"/>
      <c r="W108" s="2588"/>
      <c r="X108" s="2588"/>
      <c r="Y108" s="2588"/>
    </row>
    <row r="109" spans="1:25" x14ac:dyDescent="0.25">
      <c r="A109" s="2683"/>
      <c r="B109" s="2588"/>
      <c r="C109" s="2588"/>
      <c r="D109" s="2588"/>
      <c r="E109" s="2588"/>
      <c r="F109" s="2588"/>
      <c r="G109" s="2604"/>
      <c r="H109" s="2604"/>
      <c r="I109" s="2679"/>
      <c r="J109" s="2588"/>
      <c r="K109" s="2679"/>
      <c r="L109" s="2679"/>
      <c r="M109" s="2588"/>
      <c r="N109" s="2588"/>
      <c r="O109" s="2588"/>
      <c r="P109" s="2681"/>
      <c r="Q109" s="2588"/>
      <c r="R109" s="2588"/>
      <c r="S109" s="2588"/>
      <c r="T109" s="2604"/>
      <c r="U109" s="2588"/>
      <c r="V109" s="2588"/>
      <c r="W109" s="2588"/>
      <c r="X109" s="2588"/>
      <c r="Y109" s="2588"/>
    </row>
    <row r="110" spans="1:25" ht="30.75" x14ac:dyDescent="0.25">
      <c r="A110" s="3365" t="s">
        <v>3302</v>
      </c>
      <c r="B110" s="2588" t="s">
        <v>3290</v>
      </c>
      <c r="C110" s="2588" t="s">
        <v>3303</v>
      </c>
      <c r="D110" s="2678" t="s">
        <v>123</v>
      </c>
      <c r="E110" s="2604" t="s">
        <v>7</v>
      </c>
      <c r="F110" s="2681">
        <v>8400000</v>
      </c>
      <c r="G110" s="2640" t="s">
        <v>1382</v>
      </c>
      <c r="H110" s="2604" t="s">
        <v>3132</v>
      </c>
      <c r="I110" s="2679" t="s">
        <v>3221</v>
      </c>
      <c r="J110" s="2588" t="s">
        <v>3222</v>
      </c>
      <c r="K110" s="2679" t="s">
        <v>3223</v>
      </c>
      <c r="L110" s="2679" t="s">
        <v>3224</v>
      </c>
      <c r="M110" s="2680">
        <v>40727</v>
      </c>
      <c r="N110" s="2679" t="s">
        <v>3225</v>
      </c>
      <c r="O110" s="2679" t="s">
        <v>3226</v>
      </c>
      <c r="P110" s="2678"/>
      <c r="Q110" s="2679" t="s">
        <v>3227</v>
      </c>
      <c r="R110" s="2679" t="s">
        <v>3228</v>
      </c>
      <c r="S110" s="2679" t="s">
        <v>3228</v>
      </c>
      <c r="T110" s="2604" t="s">
        <v>2937</v>
      </c>
      <c r="U110" s="2679" t="s">
        <v>3263</v>
      </c>
      <c r="V110" s="2679" t="s">
        <v>3264</v>
      </c>
      <c r="W110" s="2588"/>
      <c r="X110" s="2588" t="s">
        <v>3265</v>
      </c>
      <c r="Y110" s="2588" t="s">
        <v>3232</v>
      </c>
    </row>
    <row r="111" spans="1:25" x14ac:dyDescent="0.25">
      <c r="A111" s="3366"/>
      <c r="B111" s="2588"/>
      <c r="C111" s="2588"/>
      <c r="D111" s="2588"/>
      <c r="E111" s="2588"/>
      <c r="F111" s="2588"/>
      <c r="G111" s="2604"/>
      <c r="H111" s="2604"/>
      <c r="I111" s="2679"/>
      <c r="J111" s="2588"/>
      <c r="K111" s="2679"/>
      <c r="L111" s="2679"/>
      <c r="M111" s="2588"/>
      <c r="N111" s="2588"/>
      <c r="O111" s="2588"/>
      <c r="P111" s="2681"/>
      <c r="Q111" s="2588"/>
      <c r="R111" s="2588"/>
      <c r="S111" s="2588"/>
      <c r="T111" s="2604"/>
      <c r="U111" s="2588"/>
      <c r="V111" s="2588"/>
      <c r="W111" s="2588"/>
      <c r="X111" s="2588"/>
      <c r="Y111" s="2588"/>
    </row>
    <row r="112" spans="1:25" x14ac:dyDescent="0.25">
      <c r="A112" s="2679"/>
      <c r="B112" s="2588"/>
      <c r="C112" s="2588"/>
      <c r="D112" s="2588"/>
      <c r="E112" s="2588"/>
      <c r="F112" s="2588"/>
      <c r="G112" s="2604"/>
      <c r="H112" s="2604"/>
      <c r="I112" s="2588"/>
      <c r="J112" s="2588"/>
      <c r="K112" s="2588"/>
      <c r="L112" s="2588"/>
      <c r="M112" s="2588"/>
      <c r="N112" s="2588"/>
      <c r="O112" s="2588"/>
      <c r="P112" s="2588"/>
      <c r="Q112" s="2588"/>
      <c r="R112" s="2588"/>
      <c r="S112" s="2588"/>
      <c r="T112" s="2588"/>
      <c r="U112" s="2588"/>
      <c r="V112" s="2588"/>
      <c r="W112" s="2588"/>
      <c r="X112" s="2588"/>
      <c r="Y112" s="2588"/>
    </row>
    <row r="113" spans="1:25" ht="30.75" x14ac:dyDescent="0.25">
      <c r="A113" s="3365" t="s">
        <v>3304</v>
      </c>
      <c r="B113" s="2588" t="s">
        <v>3305</v>
      </c>
      <c r="C113" s="2588" t="s">
        <v>3306</v>
      </c>
      <c r="D113" s="2678" t="s">
        <v>2188</v>
      </c>
      <c r="E113" s="2604" t="s">
        <v>7</v>
      </c>
      <c r="F113" s="2682">
        <v>30000000</v>
      </c>
      <c r="G113" s="2640" t="s">
        <v>1382</v>
      </c>
      <c r="H113" s="2604" t="s">
        <v>3132</v>
      </c>
      <c r="I113" s="2679" t="s">
        <v>3221</v>
      </c>
      <c r="J113" s="2588" t="s">
        <v>3222</v>
      </c>
      <c r="K113" s="2679" t="s">
        <v>3223</v>
      </c>
      <c r="L113" s="2679" t="s">
        <v>3224</v>
      </c>
      <c r="M113" s="2680">
        <v>40727</v>
      </c>
      <c r="N113" s="2679" t="s">
        <v>3225</v>
      </c>
      <c r="O113" s="2679" t="s">
        <v>3226</v>
      </c>
      <c r="P113" s="2678"/>
      <c r="Q113" s="2679" t="s">
        <v>3227</v>
      </c>
      <c r="R113" s="2679" t="s">
        <v>3228</v>
      </c>
      <c r="S113" s="2679" t="s">
        <v>3228</v>
      </c>
      <c r="T113" s="2604" t="s">
        <v>2937</v>
      </c>
      <c r="U113" s="2679" t="s">
        <v>3263</v>
      </c>
      <c r="V113" s="2679" t="s">
        <v>3264</v>
      </c>
      <c r="W113" s="2588"/>
      <c r="X113" s="2588" t="s">
        <v>3265</v>
      </c>
      <c r="Y113" s="2588" t="s">
        <v>3232</v>
      </c>
    </row>
    <row r="114" spans="1:25" x14ac:dyDescent="0.25">
      <c r="A114" s="3366"/>
      <c r="B114" s="2588"/>
      <c r="D114" s="2588"/>
      <c r="E114" s="2588"/>
      <c r="F114" s="2588"/>
      <c r="G114" s="2604"/>
      <c r="H114" s="2604"/>
      <c r="I114" s="2679"/>
      <c r="J114" s="2588"/>
      <c r="K114" s="2679"/>
      <c r="L114" s="2679"/>
      <c r="M114" s="2588"/>
      <c r="N114" s="2588"/>
      <c r="O114" s="2588"/>
      <c r="P114" s="2681"/>
      <c r="Q114" s="2588"/>
      <c r="R114" s="2588"/>
      <c r="S114" s="2588"/>
      <c r="T114" s="2604"/>
      <c r="U114" s="2588"/>
      <c r="V114" s="2588"/>
      <c r="W114" s="2588"/>
      <c r="X114" s="2588"/>
      <c r="Y114" s="2588"/>
    </row>
    <row r="115" spans="1:25" x14ac:dyDescent="0.25">
      <c r="A115" s="2679"/>
      <c r="B115" s="2588"/>
      <c r="C115" s="2588"/>
      <c r="D115" s="2588"/>
      <c r="E115" s="2588"/>
      <c r="F115" s="2588"/>
      <c r="G115" s="2604"/>
      <c r="H115" s="2604"/>
      <c r="I115" s="2588"/>
      <c r="J115" s="2588"/>
      <c r="K115" s="2588"/>
      <c r="L115" s="2588"/>
      <c r="M115" s="2588"/>
      <c r="N115" s="2588"/>
      <c r="O115" s="2588"/>
      <c r="P115" s="2588"/>
      <c r="Q115" s="2588"/>
      <c r="R115" s="2588"/>
      <c r="S115" s="2588"/>
      <c r="T115" s="2588"/>
      <c r="U115" s="2588"/>
      <c r="V115" s="2588"/>
      <c r="W115" s="2588"/>
      <c r="X115" s="2588"/>
      <c r="Y115" s="2588"/>
    </row>
    <row r="116" spans="1:25" x14ac:dyDescent="0.25">
      <c r="A116" s="2684" t="s">
        <v>3004</v>
      </c>
      <c r="B116" s="2588"/>
      <c r="C116" s="2588"/>
      <c r="D116" s="2588"/>
      <c r="E116" s="2588"/>
      <c r="F116" s="2685">
        <f>SUM(F57:F115)</f>
        <v>383500000</v>
      </c>
      <c r="G116" s="2604"/>
      <c r="H116" s="2604"/>
      <c r="I116" s="2588"/>
      <c r="J116" s="2588"/>
      <c r="K116" s="2588"/>
      <c r="L116" s="2588"/>
      <c r="M116" s="2588"/>
      <c r="N116" s="2588"/>
      <c r="O116" s="2588"/>
      <c r="P116" s="2588"/>
      <c r="Q116" s="2588"/>
      <c r="R116" s="2588"/>
      <c r="S116" s="2588"/>
      <c r="T116" s="2588"/>
      <c r="U116" s="2588"/>
      <c r="V116" s="2588"/>
      <c r="W116" s="2588"/>
      <c r="X116" s="2588"/>
      <c r="Y116" s="2588"/>
    </row>
  </sheetData>
  <mergeCells count="49">
    <mergeCell ref="A1:X1"/>
    <mergeCell ref="C6:G6"/>
    <mergeCell ref="H6:I6"/>
    <mergeCell ref="K6:L6"/>
    <mergeCell ref="M6:N6"/>
    <mergeCell ref="O6:R6"/>
    <mergeCell ref="S6:U6"/>
    <mergeCell ref="A2:B2"/>
    <mergeCell ref="A6:B6"/>
    <mergeCell ref="A41:A42"/>
    <mergeCell ref="A8:A9"/>
    <mergeCell ref="A11:A12"/>
    <mergeCell ref="A14:A15"/>
    <mergeCell ref="A17:A18"/>
    <mergeCell ref="A20:A21"/>
    <mergeCell ref="A23:A24"/>
    <mergeCell ref="A26:A27"/>
    <mergeCell ref="A29:A30"/>
    <mergeCell ref="A32:A33"/>
    <mergeCell ref="A35:A36"/>
    <mergeCell ref="A38:A39"/>
    <mergeCell ref="A47:Z47"/>
    <mergeCell ref="C51:H51"/>
    <mergeCell ref="I51:J51"/>
    <mergeCell ref="L51:M51"/>
    <mergeCell ref="N51:O51"/>
    <mergeCell ref="P51:S51"/>
    <mergeCell ref="T51:W51"/>
    <mergeCell ref="A49:E49"/>
    <mergeCell ref="A88:A89"/>
    <mergeCell ref="A53:A54"/>
    <mergeCell ref="A57:A58"/>
    <mergeCell ref="A61:A62"/>
    <mergeCell ref="A64:A65"/>
    <mergeCell ref="A67:A68"/>
    <mergeCell ref="A70:A71"/>
    <mergeCell ref="A73:A74"/>
    <mergeCell ref="A76:A77"/>
    <mergeCell ref="A79:A80"/>
    <mergeCell ref="A82:A83"/>
    <mergeCell ref="A85:A86"/>
    <mergeCell ref="A110:A111"/>
    <mergeCell ref="A113:A114"/>
    <mergeCell ref="A91:A92"/>
    <mergeCell ref="A94:A95"/>
    <mergeCell ref="A97:A98"/>
    <mergeCell ref="A100:A101"/>
    <mergeCell ref="A103:A104"/>
    <mergeCell ref="A106:A107"/>
  </mergeCells>
  <pageMargins left="0.23622047244094491" right="0.23622047244094491" top="0.74803149606299213" bottom="0.74803149606299213" header="0.31496062992125984" footer="0.31496062992125984"/>
  <pageSetup paperSize="8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259"/>
  <sheetViews>
    <sheetView view="pageBreakPreview" topLeftCell="A159" zoomScale="26" zoomScaleNormal="69" zoomScaleSheetLayoutView="26" zoomScalePageLayoutView="59" workbookViewId="0">
      <selection activeCell="A9" sqref="A9:A10"/>
    </sheetView>
  </sheetViews>
  <sheetFormatPr defaultRowHeight="15" x14ac:dyDescent="0.2"/>
  <cols>
    <col min="1" max="1" width="50.42578125" style="1889" customWidth="1"/>
    <col min="2" max="2" width="11.28515625" style="1889" bestFit="1" customWidth="1"/>
    <col min="3" max="3" width="5.42578125" style="1889" bestFit="1" customWidth="1"/>
    <col min="4" max="4" width="21.7109375" style="1889" bestFit="1" customWidth="1"/>
    <col min="5" max="5" width="16.7109375" style="1889" bestFit="1" customWidth="1"/>
    <col min="6" max="6" width="21" style="1889" bestFit="1" customWidth="1"/>
    <col min="7" max="7" width="14" style="1889" customWidth="1"/>
    <col min="8" max="8" width="23.5703125" style="1889" bestFit="1" customWidth="1"/>
    <col min="9" max="9" width="17.28515625" style="1889" bestFit="1" customWidth="1"/>
    <col min="10" max="10" width="22.5703125" style="1889" customWidth="1"/>
    <col min="11" max="11" width="16" style="1889" bestFit="1" customWidth="1"/>
    <col min="12" max="12" width="10.85546875" style="1889" bestFit="1" customWidth="1"/>
    <col min="13" max="13" width="20.7109375" style="1889" bestFit="1" customWidth="1"/>
    <col min="14" max="14" width="22.85546875" style="1889" bestFit="1" customWidth="1"/>
    <col min="15" max="15" width="19.28515625" style="1889" customWidth="1"/>
    <col min="16" max="16" width="15" style="1889" bestFit="1" customWidth="1"/>
    <col min="17" max="17" width="12" style="1889" bestFit="1" customWidth="1"/>
    <col min="18" max="18" width="21.28515625" style="1889" bestFit="1" customWidth="1"/>
    <col min="19" max="19" width="26.85546875" style="1889" bestFit="1" customWidth="1"/>
    <col min="20" max="20" width="32" style="1889" bestFit="1" customWidth="1"/>
    <col min="21" max="21" width="15" style="1889" bestFit="1" customWidth="1"/>
    <col min="22" max="22" width="18.85546875" style="1889" bestFit="1" customWidth="1"/>
    <col min="23" max="23" width="18.42578125" style="1889" bestFit="1" customWidth="1"/>
    <col min="24" max="95" width="9.140625" style="448"/>
    <col min="96" max="16384" width="9.140625" style="1889"/>
  </cols>
  <sheetData>
    <row r="1" spans="1:95" s="19" customFormat="1" ht="18" x14ac:dyDescent="0.25">
      <c r="A1" s="2901" t="s">
        <v>3307</v>
      </c>
      <c r="B1" s="2901"/>
      <c r="C1" s="2901"/>
      <c r="D1" s="2901"/>
      <c r="E1" s="2901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</row>
    <row r="2" spans="1:95" s="19" customFormat="1" ht="18" x14ac:dyDescent="0.25">
      <c r="A2" s="3393" t="s">
        <v>6451</v>
      </c>
      <c r="B2" s="3393"/>
      <c r="C2" s="3393"/>
      <c r="D2" s="3393"/>
      <c r="E2" s="3393"/>
      <c r="F2" s="3393"/>
      <c r="G2" s="3393"/>
      <c r="H2" s="2888" t="s">
        <v>3308</v>
      </c>
      <c r="I2" s="2958"/>
      <c r="J2" s="79" t="s">
        <v>148</v>
      </c>
      <c r="K2" s="80"/>
      <c r="L2" s="81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</row>
    <row r="3" spans="1:95" s="19" customFormat="1" ht="30" x14ac:dyDescent="0.25">
      <c r="A3" s="370" t="s">
        <v>571</v>
      </c>
      <c r="B3" s="67"/>
      <c r="C3" s="2915" t="s">
        <v>149</v>
      </c>
      <c r="D3" s="2916"/>
      <c r="E3" s="2916"/>
      <c r="F3" s="2916"/>
      <c r="G3" s="2917"/>
      <c r="H3" s="2959"/>
      <c r="I3" s="2960"/>
      <c r="J3" s="432" t="s">
        <v>150</v>
      </c>
      <c r="K3" s="2916" t="s">
        <v>151</v>
      </c>
      <c r="L3" s="2917"/>
      <c r="M3" s="2915" t="s">
        <v>152</v>
      </c>
      <c r="N3" s="2917"/>
      <c r="O3" s="2915" t="s">
        <v>84</v>
      </c>
      <c r="P3" s="2916"/>
      <c r="Q3" s="2916"/>
      <c r="R3" s="2916"/>
      <c r="S3" s="1872"/>
      <c r="T3" s="1871" t="s">
        <v>85</v>
      </c>
      <c r="U3" s="1873"/>
      <c r="V3" s="1881"/>
      <c r="W3" s="447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s="19" customFormat="1" ht="60.75" thickBot="1" x14ac:dyDescent="0.3">
      <c r="A4" s="433" t="s">
        <v>512</v>
      </c>
      <c r="B4" s="434" t="s">
        <v>3309</v>
      </c>
      <c r="C4" s="434" t="s">
        <v>3310</v>
      </c>
      <c r="D4" s="434" t="s">
        <v>3311</v>
      </c>
      <c r="E4" s="434" t="s">
        <v>3312</v>
      </c>
      <c r="F4" s="434" t="s">
        <v>157</v>
      </c>
      <c r="G4" s="435" t="s">
        <v>158</v>
      </c>
      <c r="H4" s="436" t="s">
        <v>92</v>
      </c>
      <c r="I4" s="437" t="s">
        <v>3313</v>
      </c>
      <c r="J4" s="434" t="s">
        <v>3314</v>
      </c>
      <c r="K4" s="434" t="s">
        <v>3315</v>
      </c>
      <c r="L4" s="434" t="s">
        <v>3316</v>
      </c>
      <c r="M4" s="434" t="s">
        <v>162</v>
      </c>
      <c r="N4" s="436" t="s">
        <v>3317</v>
      </c>
      <c r="O4" s="436" t="s">
        <v>164</v>
      </c>
      <c r="P4" s="436" t="s">
        <v>3318</v>
      </c>
      <c r="Q4" s="436" t="s">
        <v>165</v>
      </c>
      <c r="R4" s="438" t="s">
        <v>166</v>
      </c>
      <c r="S4" s="439" t="s">
        <v>167</v>
      </c>
      <c r="T4" s="439" t="s">
        <v>3319</v>
      </c>
      <c r="U4" s="439" t="s">
        <v>169</v>
      </c>
      <c r="V4" s="439" t="s">
        <v>3320</v>
      </c>
      <c r="W4" s="432" t="s">
        <v>113</v>
      </c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</row>
    <row r="5" spans="1:95" s="19" customFormat="1" ht="16.5" thickTop="1" thickBot="1" x14ac:dyDescent="0.3">
      <c r="A5" s="3388" t="s">
        <v>3321</v>
      </c>
      <c r="B5" s="3389"/>
      <c r="C5" s="3389"/>
      <c r="D5" s="3389"/>
      <c r="E5" s="3389"/>
      <c r="F5" s="3389"/>
      <c r="G5" s="3389"/>
      <c r="H5" s="3389"/>
      <c r="I5" s="3389"/>
      <c r="J5" s="3389"/>
      <c r="K5" s="3389"/>
      <c r="L5" s="3389"/>
      <c r="M5" s="3389"/>
      <c r="N5" s="3389"/>
      <c r="O5" s="3389"/>
      <c r="P5" s="3389"/>
      <c r="Q5" s="3389"/>
      <c r="R5" s="3389"/>
      <c r="S5" s="3389"/>
      <c r="T5" s="3389"/>
      <c r="U5" s="3389"/>
      <c r="V5" s="3389"/>
      <c r="W5" s="3390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</row>
    <row r="6" spans="1:95" s="19" customFormat="1" x14ac:dyDescent="0.25">
      <c r="A6" s="3391" t="s">
        <v>114</v>
      </c>
      <c r="B6" s="2281"/>
      <c r="C6" s="2282"/>
      <c r="D6" s="2282"/>
      <c r="E6" s="2281"/>
      <c r="F6" s="2281" t="s">
        <v>170</v>
      </c>
      <c r="G6" s="2281"/>
      <c r="H6" s="2281" t="s">
        <v>171</v>
      </c>
      <c r="I6" s="2281" t="s">
        <v>116</v>
      </c>
      <c r="J6" s="2281" t="s">
        <v>117</v>
      </c>
      <c r="K6" s="2656" t="s">
        <v>172</v>
      </c>
      <c r="L6" s="2656" t="s">
        <v>173</v>
      </c>
      <c r="M6" s="2656" t="s">
        <v>117</v>
      </c>
      <c r="N6" s="2656" t="s">
        <v>116</v>
      </c>
      <c r="O6" s="2282"/>
      <c r="P6" s="2656" t="s">
        <v>117</v>
      </c>
      <c r="Q6" s="2656" t="s">
        <v>116</v>
      </c>
      <c r="R6" s="2656" t="s">
        <v>117</v>
      </c>
      <c r="S6" s="2656" t="s">
        <v>171</v>
      </c>
      <c r="T6" s="2656" t="s">
        <v>174</v>
      </c>
      <c r="U6" s="2656" t="s">
        <v>117</v>
      </c>
      <c r="V6" s="2657"/>
      <c r="W6" s="2115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s="19" customFormat="1" x14ac:dyDescent="0.25">
      <c r="A7" s="3392"/>
      <c r="B7" s="353"/>
      <c r="C7" s="357"/>
      <c r="D7" s="357"/>
      <c r="E7" s="353"/>
      <c r="F7" s="355" t="s">
        <v>175</v>
      </c>
      <c r="G7" s="353"/>
      <c r="H7" s="355"/>
      <c r="I7" s="353"/>
      <c r="J7" s="353"/>
      <c r="K7" s="353"/>
      <c r="L7" s="353"/>
      <c r="M7" s="353"/>
      <c r="N7" s="353"/>
      <c r="O7" s="357"/>
      <c r="P7" s="353"/>
      <c r="Q7" s="353"/>
      <c r="R7" s="353"/>
      <c r="S7" s="355"/>
      <c r="T7" s="355"/>
      <c r="U7" s="355"/>
      <c r="V7" s="2040"/>
      <c r="W7" s="355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</row>
    <row r="8" spans="1:95" s="19" customFormat="1" x14ac:dyDescent="0.25">
      <c r="A8" s="2658" t="s">
        <v>121</v>
      </c>
      <c r="B8" s="2313"/>
      <c r="C8" s="2314"/>
      <c r="D8" s="2314"/>
      <c r="E8" s="2313"/>
      <c r="F8" s="2313"/>
      <c r="G8" s="2313"/>
      <c r="H8" s="2313"/>
      <c r="I8" s="2313"/>
      <c r="J8" s="2316"/>
      <c r="K8" s="2316"/>
      <c r="L8" s="2313"/>
      <c r="M8" s="2313"/>
      <c r="N8" s="2313"/>
      <c r="O8" s="2314"/>
      <c r="P8" s="2313"/>
      <c r="Q8" s="2313"/>
      <c r="R8" s="2313"/>
      <c r="S8" s="2313"/>
      <c r="T8" s="2313"/>
      <c r="U8" s="2313"/>
      <c r="V8" s="2316"/>
      <c r="W8" s="2313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</row>
    <row r="9" spans="1:95" s="1862" customFormat="1" ht="27" customHeight="1" x14ac:dyDescent="0.2">
      <c r="A9" s="3386" t="s">
        <v>3322</v>
      </c>
      <c r="B9" s="155"/>
      <c r="C9" s="1936">
        <v>6</v>
      </c>
      <c r="D9" s="2659">
        <v>65000000</v>
      </c>
      <c r="E9" s="1936" t="s">
        <v>3323</v>
      </c>
      <c r="F9" s="1936" t="s">
        <v>1762</v>
      </c>
      <c r="G9" s="1936" t="s">
        <v>285</v>
      </c>
      <c r="H9" s="1912" t="s">
        <v>3324</v>
      </c>
      <c r="I9" s="1912" t="s">
        <v>3325</v>
      </c>
      <c r="J9" s="1936" t="s">
        <v>3326</v>
      </c>
      <c r="K9" s="1912" t="s">
        <v>3327</v>
      </c>
      <c r="L9" s="1912" t="s">
        <v>1721</v>
      </c>
      <c r="M9" s="1912" t="s">
        <v>3328</v>
      </c>
      <c r="N9" s="1912" t="s">
        <v>3329</v>
      </c>
      <c r="O9" s="220"/>
      <c r="P9" s="1861" t="s">
        <v>297</v>
      </c>
      <c r="Q9" s="1912" t="s">
        <v>3330</v>
      </c>
      <c r="R9" s="1912" t="s">
        <v>3331</v>
      </c>
      <c r="S9" s="1912" t="s">
        <v>705</v>
      </c>
      <c r="T9" s="1912" t="s">
        <v>3332</v>
      </c>
      <c r="U9" s="1912" t="s">
        <v>3333</v>
      </c>
      <c r="V9" s="1719" t="s">
        <v>3334</v>
      </c>
      <c r="W9" s="1861" t="s">
        <v>3335</v>
      </c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</row>
    <row r="10" spans="1:95" s="1862" customFormat="1" ht="27" customHeight="1" x14ac:dyDescent="0.2">
      <c r="A10" s="3386"/>
      <c r="B10" s="155"/>
      <c r="C10" s="1936"/>
      <c r="D10" s="2659"/>
      <c r="E10" s="1936"/>
      <c r="F10" s="1936"/>
      <c r="G10" s="1936"/>
      <c r="H10" s="1912" t="s">
        <v>3324</v>
      </c>
      <c r="I10" s="1912" t="s">
        <v>3325</v>
      </c>
      <c r="J10" s="1936"/>
      <c r="K10" s="1912"/>
      <c r="L10" s="1912"/>
      <c r="M10" s="1912"/>
      <c r="N10" s="1912"/>
      <c r="O10" s="220"/>
      <c r="P10" s="1861"/>
      <c r="Q10" s="1912"/>
      <c r="R10" s="1912"/>
      <c r="S10" s="1861"/>
      <c r="T10" s="1861"/>
      <c r="U10" s="1861"/>
      <c r="V10" s="1719"/>
      <c r="W10" s="1861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</row>
    <row r="11" spans="1:95" s="1862" customFormat="1" x14ac:dyDescent="0.2">
      <c r="C11" s="1723"/>
      <c r="D11" s="1723"/>
      <c r="H11" s="170"/>
      <c r="I11" s="170"/>
      <c r="J11" s="170"/>
      <c r="K11" s="170"/>
      <c r="L11" s="170"/>
      <c r="M11" s="170"/>
      <c r="N11" s="170"/>
      <c r="O11" s="1723"/>
      <c r="Q11" s="170"/>
      <c r="R11" s="170"/>
      <c r="V11" s="69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</row>
    <row r="12" spans="1:95" s="1862" customFormat="1" ht="27" customHeight="1" x14ac:dyDescent="0.2">
      <c r="A12" s="3386" t="s">
        <v>3336</v>
      </c>
      <c r="B12" s="155"/>
      <c r="C12" s="1936" t="s">
        <v>3337</v>
      </c>
      <c r="D12" s="2659">
        <v>70000000</v>
      </c>
      <c r="E12" s="1936" t="s">
        <v>30</v>
      </c>
      <c r="F12" s="1936"/>
      <c r="G12" s="1936" t="s">
        <v>285</v>
      </c>
      <c r="H12" s="1912" t="s">
        <v>3324</v>
      </c>
      <c r="I12" s="1912" t="s">
        <v>3325</v>
      </c>
      <c r="J12" s="1936" t="s">
        <v>3326</v>
      </c>
      <c r="K12" s="1912" t="s">
        <v>3327</v>
      </c>
      <c r="L12" s="1912" t="s">
        <v>1721</v>
      </c>
      <c r="M12" s="1912" t="s">
        <v>3328</v>
      </c>
      <c r="N12" s="1912" t="s">
        <v>3329</v>
      </c>
      <c r="O12" s="220"/>
      <c r="P12" s="1861" t="s">
        <v>297</v>
      </c>
      <c r="Q12" s="1912" t="s">
        <v>3330</v>
      </c>
      <c r="R12" s="1912" t="s">
        <v>3331</v>
      </c>
      <c r="S12" s="1912" t="s">
        <v>705</v>
      </c>
      <c r="T12" s="1912" t="s">
        <v>3332</v>
      </c>
      <c r="U12" s="1912" t="s">
        <v>3333</v>
      </c>
      <c r="V12" s="1719" t="s">
        <v>3334</v>
      </c>
      <c r="W12" s="1861" t="s">
        <v>3335</v>
      </c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</row>
    <row r="13" spans="1:95" s="1862" customFormat="1" ht="27" customHeight="1" x14ac:dyDescent="0.2">
      <c r="A13" s="3386"/>
      <c r="B13" s="155"/>
      <c r="C13" s="1936"/>
      <c r="D13" s="2659"/>
      <c r="E13" s="1936"/>
      <c r="F13" s="1936"/>
      <c r="G13" s="1936"/>
      <c r="H13" s="1912" t="s">
        <v>3324</v>
      </c>
      <c r="I13" s="1912" t="s">
        <v>3325</v>
      </c>
      <c r="J13" s="1936"/>
      <c r="K13" s="1912"/>
      <c r="L13" s="1912"/>
      <c r="M13" s="1912"/>
      <c r="N13" s="1912"/>
      <c r="O13" s="220"/>
      <c r="P13" s="1861"/>
      <c r="Q13" s="1912"/>
      <c r="R13" s="1912"/>
      <c r="S13" s="1861"/>
      <c r="T13" s="1861"/>
      <c r="U13" s="1861"/>
      <c r="V13" s="1719"/>
      <c r="W13" s="1861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</row>
    <row r="14" spans="1:95" s="1862" customFormat="1" x14ac:dyDescent="0.2">
      <c r="C14" s="1723"/>
      <c r="D14" s="1723"/>
      <c r="H14" s="170"/>
      <c r="I14" s="170"/>
      <c r="J14" s="170"/>
      <c r="K14" s="170"/>
      <c r="L14" s="170"/>
      <c r="M14" s="170"/>
      <c r="N14" s="170"/>
      <c r="O14" s="1723"/>
      <c r="Q14" s="170"/>
      <c r="R14" s="170"/>
      <c r="V14" s="69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</row>
    <row r="15" spans="1:95" s="1862" customFormat="1" ht="27" customHeight="1" x14ac:dyDescent="0.2">
      <c r="A15" s="3386" t="s">
        <v>3338</v>
      </c>
      <c r="B15" s="155"/>
      <c r="C15" s="1936" t="s">
        <v>2014</v>
      </c>
      <c r="D15" s="2659">
        <v>85000000</v>
      </c>
      <c r="E15" s="1936" t="s">
        <v>30</v>
      </c>
      <c r="F15" s="1936"/>
      <c r="G15" s="1936" t="s">
        <v>285</v>
      </c>
      <c r="H15" s="1912" t="s">
        <v>3324</v>
      </c>
      <c r="I15" s="1912" t="s">
        <v>3325</v>
      </c>
      <c r="J15" s="1936" t="s">
        <v>3326</v>
      </c>
      <c r="K15" s="1912" t="s">
        <v>3327</v>
      </c>
      <c r="L15" s="1912" t="s">
        <v>1721</v>
      </c>
      <c r="M15" s="1912" t="s">
        <v>3328</v>
      </c>
      <c r="N15" s="1912" t="s">
        <v>3329</v>
      </c>
      <c r="O15" s="220"/>
      <c r="P15" s="1861" t="s">
        <v>297</v>
      </c>
      <c r="Q15" s="1912" t="s">
        <v>3330</v>
      </c>
      <c r="R15" s="1912" t="s">
        <v>3331</v>
      </c>
      <c r="S15" s="1912" t="s">
        <v>705</v>
      </c>
      <c r="T15" s="1912" t="s">
        <v>3332</v>
      </c>
      <c r="U15" s="1912" t="s">
        <v>3333</v>
      </c>
      <c r="V15" s="1719" t="s">
        <v>3334</v>
      </c>
      <c r="W15" s="1861" t="s">
        <v>3335</v>
      </c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</row>
    <row r="16" spans="1:95" s="1862" customFormat="1" ht="27" customHeight="1" x14ac:dyDescent="0.2">
      <c r="A16" s="3386"/>
      <c r="B16" s="155"/>
      <c r="C16" s="1936"/>
      <c r="D16" s="2659"/>
      <c r="E16" s="1936"/>
      <c r="F16" s="1936"/>
      <c r="G16" s="1936"/>
      <c r="H16" s="1912" t="s">
        <v>3324</v>
      </c>
      <c r="I16" s="1912" t="s">
        <v>3325</v>
      </c>
      <c r="J16" s="1936"/>
      <c r="K16" s="1912"/>
      <c r="L16" s="1912"/>
      <c r="M16" s="1912"/>
      <c r="N16" s="1912"/>
      <c r="O16" s="220"/>
      <c r="P16" s="1861"/>
      <c r="Q16" s="170"/>
      <c r="R16" s="170"/>
      <c r="S16" s="1861"/>
      <c r="T16" s="1861"/>
      <c r="U16" s="1861"/>
      <c r="V16" s="1719"/>
      <c r="W16" s="1861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</row>
    <row r="17" spans="1:95" s="1862" customFormat="1" x14ac:dyDescent="0.2">
      <c r="C17" s="1723"/>
      <c r="D17" s="1723"/>
      <c r="H17" s="1912"/>
      <c r="I17" s="1912"/>
      <c r="J17" s="1912"/>
      <c r="K17" s="1912"/>
      <c r="L17" s="1912"/>
      <c r="M17" s="1912"/>
      <c r="N17" s="1912"/>
      <c r="O17" s="1723"/>
      <c r="Q17" s="1912"/>
      <c r="R17" s="1912"/>
      <c r="V17" s="69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</row>
    <row r="18" spans="1:95" s="1862" customFormat="1" ht="27" customHeight="1" x14ac:dyDescent="0.2">
      <c r="A18" s="3386" t="s">
        <v>3339</v>
      </c>
      <c r="B18" s="155"/>
      <c r="C18" s="1936" t="s">
        <v>174</v>
      </c>
      <c r="D18" s="2659">
        <v>270000000</v>
      </c>
      <c r="E18" s="1936" t="s">
        <v>30</v>
      </c>
      <c r="F18" s="1936"/>
      <c r="G18" s="1936" t="s">
        <v>285</v>
      </c>
      <c r="H18" s="1912" t="s">
        <v>3324</v>
      </c>
      <c r="I18" s="1912" t="s">
        <v>3325</v>
      </c>
      <c r="J18" s="1936" t="s">
        <v>3326</v>
      </c>
      <c r="K18" s="1912" t="s">
        <v>3327</v>
      </c>
      <c r="L18" s="1912" t="s">
        <v>1721</v>
      </c>
      <c r="M18" s="1912" t="s">
        <v>3328</v>
      </c>
      <c r="N18" s="1912" t="s">
        <v>3329</v>
      </c>
      <c r="O18" s="220"/>
      <c r="P18" s="1861" t="s">
        <v>297</v>
      </c>
      <c r="Q18" s="1912" t="s">
        <v>3330</v>
      </c>
      <c r="R18" s="1912" t="s">
        <v>3331</v>
      </c>
      <c r="S18" s="1912" t="s">
        <v>705</v>
      </c>
      <c r="T18" s="1912" t="s">
        <v>3332</v>
      </c>
      <c r="U18" s="1912" t="s">
        <v>3333</v>
      </c>
      <c r="V18" s="1719" t="s">
        <v>3334</v>
      </c>
      <c r="W18" s="1861" t="s">
        <v>3335</v>
      </c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</row>
    <row r="19" spans="1:95" s="1862" customFormat="1" ht="27" customHeight="1" x14ac:dyDescent="0.2">
      <c r="A19" s="3386"/>
      <c r="B19" s="155"/>
      <c r="C19" s="1936"/>
      <c r="D19" s="2659"/>
      <c r="E19" s="1936"/>
      <c r="F19" s="1936"/>
      <c r="G19" s="1936"/>
      <c r="H19" s="1912" t="s">
        <v>3324</v>
      </c>
      <c r="I19" s="1912" t="s">
        <v>3325</v>
      </c>
      <c r="J19" s="1936"/>
      <c r="K19" s="1912"/>
      <c r="L19" s="1912"/>
      <c r="M19" s="1912"/>
      <c r="N19" s="1912"/>
      <c r="O19" s="220"/>
      <c r="P19" s="1861"/>
      <c r="Q19" s="1912"/>
      <c r="R19" s="1912"/>
      <c r="S19" s="1861"/>
      <c r="T19" s="1861"/>
      <c r="U19" s="1861"/>
      <c r="V19" s="1719"/>
      <c r="W19" s="1861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</row>
    <row r="20" spans="1:95" s="1862" customFormat="1" x14ac:dyDescent="0.2">
      <c r="C20" s="1723"/>
      <c r="D20" s="1723"/>
      <c r="H20" s="170"/>
      <c r="I20" s="170"/>
      <c r="J20" s="170"/>
      <c r="K20" s="170"/>
      <c r="L20" s="170"/>
      <c r="M20" s="170"/>
      <c r="N20" s="170"/>
      <c r="O20" s="1723"/>
      <c r="Q20" s="170"/>
      <c r="R20" s="170"/>
      <c r="V20" s="69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</row>
    <row r="21" spans="1:95" s="1862" customFormat="1" ht="27" customHeight="1" x14ac:dyDescent="0.2">
      <c r="A21" s="3386" t="s">
        <v>3340</v>
      </c>
      <c r="B21" s="155"/>
      <c r="C21" s="2660" t="s">
        <v>3341</v>
      </c>
      <c r="D21" s="2659">
        <v>25000000</v>
      </c>
      <c r="E21" s="1936" t="s">
        <v>30</v>
      </c>
      <c r="F21" s="1936"/>
      <c r="G21" s="1936" t="s">
        <v>285</v>
      </c>
      <c r="H21" s="1912" t="s">
        <v>3324</v>
      </c>
      <c r="I21" s="1912" t="s">
        <v>3325</v>
      </c>
      <c r="J21" s="1936" t="s">
        <v>3326</v>
      </c>
      <c r="K21" s="1912" t="s">
        <v>3327</v>
      </c>
      <c r="L21" s="1912" t="s">
        <v>1721</v>
      </c>
      <c r="M21" s="1912" t="s">
        <v>3328</v>
      </c>
      <c r="N21" s="1912" t="s">
        <v>3329</v>
      </c>
      <c r="O21" s="220"/>
      <c r="P21" s="1861" t="s">
        <v>297</v>
      </c>
      <c r="Q21" s="1912" t="s">
        <v>3330</v>
      </c>
      <c r="R21" s="1912" t="s">
        <v>3331</v>
      </c>
      <c r="S21" s="1912" t="s">
        <v>705</v>
      </c>
      <c r="T21" s="1912" t="s">
        <v>3332</v>
      </c>
      <c r="U21" s="1912" t="s">
        <v>3333</v>
      </c>
      <c r="V21" s="1719" t="s">
        <v>3334</v>
      </c>
      <c r="W21" s="1861" t="s">
        <v>3335</v>
      </c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</row>
    <row r="22" spans="1:95" s="1862" customFormat="1" ht="27" customHeight="1" x14ac:dyDescent="0.2">
      <c r="A22" s="3386"/>
      <c r="B22" s="155"/>
      <c r="C22" s="1936"/>
      <c r="D22" s="2659"/>
      <c r="E22" s="1936"/>
      <c r="F22" s="1936"/>
      <c r="G22" s="1936"/>
      <c r="H22" s="1912" t="s">
        <v>3324</v>
      </c>
      <c r="I22" s="1912" t="s">
        <v>3325</v>
      </c>
      <c r="J22" s="1936"/>
      <c r="K22" s="1912"/>
      <c r="L22" s="1912"/>
      <c r="M22" s="1912"/>
      <c r="N22" s="1912"/>
      <c r="O22" s="220"/>
      <c r="P22" s="1861"/>
      <c r="Q22" s="1912"/>
      <c r="R22" s="1912"/>
      <c r="S22" s="1861"/>
      <c r="T22" s="1861"/>
      <c r="U22" s="1861"/>
      <c r="V22" s="1719"/>
      <c r="W22" s="1861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</row>
    <row r="23" spans="1:95" s="1862" customFormat="1" x14ac:dyDescent="0.2">
      <c r="C23" s="1723"/>
      <c r="D23" s="1723"/>
      <c r="H23" s="170"/>
      <c r="I23" s="170"/>
      <c r="J23" s="170"/>
      <c r="K23" s="170"/>
      <c r="L23" s="170"/>
      <c r="M23" s="170"/>
      <c r="N23" s="170"/>
      <c r="O23" s="1723"/>
      <c r="Q23" s="170"/>
      <c r="R23" s="170"/>
      <c r="V23" s="69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</row>
    <row r="24" spans="1:95" s="1862" customFormat="1" ht="27" customHeight="1" x14ac:dyDescent="0.2">
      <c r="A24" s="3386" t="s">
        <v>3342</v>
      </c>
      <c r="B24" s="155"/>
      <c r="C24" s="2661" t="s">
        <v>3343</v>
      </c>
      <c r="D24" s="2659">
        <v>25000000</v>
      </c>
      <c r="E24" s="1936"/>
      <c r="F24" s="1936"/>
      <c r="G24" s="1936" t="s">
        <v>285</v>
      </c>
      <c r="H24" s="1912" t="s">
        <v>3324</v>
      </c>
      <c r="I24" s="1912" t="s">
        <v>3325</v>
      </c>
      <c r="J24" s="1936" t="s">
        <v>3326</v>
      </c>
      <c r="K24" s="1912" t="s">
        <v>3327</v>
      </c>
      <c r="L24" s="1912" t="s">
        <v>1721</v>
      </c>
      <c r="M24" s="1912" t="s">
        <v>3328</v>
      </c>
      <c r="N24" s="1912" t="s">
        <v>3329</v>
      </c>
      <c r="O24" s="220"/>
      <c r="P24" s="1861" t="s">
        <v>297</v>
      </c>
      <c r="Q24" s="1912" t="s">
        <v>3330</v>
      </c>
      <c r="R24" s="1912" t="s">
        <v>3331</v>
      </c>
      <c r="S24" s="1912" t="s">
        <v>705</v>
      </c>
      <c r="T24" s="1912" t="s">
        <v>3332</v>
      </c>
      <c r="U24" s="1912" t="s">
        <v>3333</v>
      </c>
      <c r="V24" s="1719" t="s">
        <v>3334</v>
      </c>
      <c r="W24" s="1861" t="s">
        <v>3335</v>
      </c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</row>
    <row r="25" spans="1:95" s="1862" customFormat="1" ht="27" customHeight="1" x14ac:dyDescent="0.2">
      <c r="A25" s="3386"/>
      <c r="B25" s="155"/>
      <c r="C25" s="1936"/>
      <c r="D25" s="2659"/>
      <c r="E25" s="1936"/>
      <c r="F25" s="1936"/>
      <c r="G25" s="1936"/>
      <c r="H25" s="1912" t="s">
        <v>3324</v>
      </c>
      <c r="I25" s="1912" t="s">
        <v>3325</v>
      </c>
      <c r="J25" s="1936"/>
      <c r="K25" s="1912"/>
      <c r="L25" s="1912"/>
      <c r="M25" s="1912"/>
      <c r="N25" s="1912"/>
      <c r="O25" s="220"/>
      <c r="P25" s="1861"/>
      <c r="Q25" s="1912"/>
      <c r="R25" s="1912"/>
      <c r="S25" s="1861"/>
      <c r="T25" s="1861"/>
      <c r="U25" s="1861"/>
      <c r="V25" s="1719"/>
      <c r="W25" s="1861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</row>
    <row r="26" spans="1:95" s="1862" customFormat="1" x14ac:dyDescent="0.2">
      <c r="C26" s="1723"/>
      <c r="D26" s="1723"/>
      <c r="H26" s="170"/>
      <c r="I26" s="170"/>
      <c r="J26" s="170"/>
      <c r="K26" s="170"/>
      <c r="L26" s="170"/>
      <c r="M26" s="170"/>
      <c r="N26" s="170"/>
      <c r="O26" s="1723"/>
      <c r="Q26" s="170"/>
      <c r="R26" s="170"/>
      <c r="V26" s="69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</row>
    <row r="27" spans="1:95" s="1862" customFormat="1" ht="27" customHeight="1" x14ac:dyDescent="0.2">
      <c r="A27" s="3386" t="s">
        <v>3344</v>
      </c>
      <c r="B27" s="155"/>
      <c r="C27" s="2661" t="s">
        <v>3345</v>
      </c>
      <c r="D27" s="2659">
        <v>25000000</v>
      </c>
      <c r="E27" s="1936" t="s">
        <v>30</v>
      </c>
      <c r="F27" s="1936"/>
      <c r="G27" s="1936" t="s">
        <v>285</v>
      </c>
      <c r="H27" s="1912" t="s">
        <v>3324</v>
      </c>
      <c r="I27" s="1912" t="s">
        <v>3325</v>
      </c>
      <c r="J27" s="1936" t="s">
        <v>3326</v>
      </c>
      <c r="K27" s="1912" t="s">
        <v>3327</v>
      </c>
      <c r="L27" s="1912" t="s">
        <v>1721</v>
      </c>
      <c r="M27" s="1912" t="s">
        <v>3328</v>
      </c>
      <c r="N27" s="1912" t="s">
        <v>3329</v>
      </c>
      <c r="O27" s="220"/>
      <c r="P27" s="1861" t="s">
        <v>297</v>
      </c>
      <c r="Q27" s="1912" t="s">
        <v>3330</v>
      </c>
      <c r="R27" s="1912" t="s">
        <v>3331</v>
      </c>
      <c r="S27" s="1912" t="s">
        <v>705</v>
      </c>
      <c r="T27" s="1912" t="s">
        <v>3332</v>
      </c>
      <c r="U27" s="1912" t="s">
        <v>3333</v>
      </c>
      <c r="V27" s="1719" t="s">
        <v>3334</v>
      </c>
      <c r="W27" s="1861" t="s">
        <v>3335</v>
      </c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</row>
    <row r="28" spans="1:95" s="1862" customFormat="1" ht="27" customHeight="1" x14ac:dyDescent="0.2">
      <c r="A28" s="3386"/>
      <c r="B28" s="155"/>
      <c r="C28" s="1936"/>
      <c r="D28" s="2659"/>
      <c r="E28" s="1936"/>
      <c r="F28" s="1936"/>
      <c r="G28" s="1936"/>
      <c r="H28" s="1912" t="s">
        <v>3324</v>
      </c>
      <c r="I28" s="1912" t="s">
        <v>3325</v>
      </c>
      <c r="J28" s="1936"/>
      <c r="K28" s="1912"/>
      <c r="L28" s="1912"/>
      <c r="M28" s="1912"/>
      <c r="N28" s="1912"/>
      <c r="O28" s="220"/>
      <c r="P28" s="1861"/>
      <c r="Q28" s="1912"/>
      <c r="R28" s="1912"/>
      <c r="S28" s="1861"/>
      <c r="T28" s="1861"/>
      <c r="U28" s="1861"/>
      <c r="V28" s="1719"/>
      <c r="W28" s="1861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</row>
    <row r="29" spans="1:95" s="1862" customFormat="1" x14ac:dyDescent="0.2">
      <c r="C29" s="1723"/>
      <c r="D29" s="1723"/>
      <c r="H29" s="170"/>
      <c r="I29" s="170"/>
      <c r="J29" s="170"/>
      <c r="K29" s="170"/>
      <c r="L29" s="170"/>
      <c r="M29" s="170"/>
      <c r="N29" s="170"/>
      <c r="O29" s="1723"/>
      <c r="Q29" s="170"/>
      <c r="R29" s="170"/>
      <c r="V29" s="69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</row>
    <row r="30" spans="1:95" s="1862" customFormat="1" ht="27" customHeight="1" x14ac:dyDescent="0.2">
      <c r="A30" s="3386" t="s">
        <v>3346</v>
      </c>
      <c r="B30" s="155"/>
      <c r="C30" s="2661" t="s">
        <v>3347</v>
      </c>
      <c r="D30" s="2659">
        <v>20000000</v>
      </c>
      <c r="E30" s="1936" t="s">
        <v>30</v>
      </c>
      <c r="F30" s="1936"/>
      <c r="G30" s="1936" t="s">
        <v>285</v>
      </c>
      <c r="H30" s="1912" t="s">
        <v>3324</v>
      </c>
      <c r="I30" s="1912" t="s">
        <v>3325</v>
      </c>
      <c r="J30" s="1936" t="s">
        <v>3326</v>
      </c>
      <c r="K30" s="1912" t="s">
        <v>3327</v>
      </c>
      <c r="L30" s="1912" t="s">
        <v>1721</v>
      </c>
      <c r="M30" s="1912" t="s">
        <v>3328</v>
      </c>
      <c r="N30" s="1912" t="s">
        <v>3329</v>
      </c>
      <c r="O30" s="220"/>
      <c r="P30" s="1861" t="s">
        <v>297</v>
      </c>
      <c r="Q30" s="1912" t="s">
        <v>3330</v>
      </c>
      <c r="R30" s="1912" t="s">
        <v>3331</v>
      </c>
      <c r="S30" s="1912" t="s">
        <v>705</v>
      </c>
      <c r="T30" s="1912" t="s">
        <v>3332</v>
      </c>
      <c r="U30" s="1912" t="s">
        <v>3333</v>
      </c>
      <c r="V30" s="1719" t="s">
        <v>3334</v>
      </c>
      <c r="W30" s="1861" t="s">
        <v>3335</v>
      </c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</row>
    <row r="31" spans="1:95" s="1862" customFormat="1" ht="27" customHeight="1" x14ac:dyDescent="0.2">
      <c r="A31" s="3386"/>
      <c r="B31" s="155"/>
      <c r="C31" s="1936"/>
      <c r="D31" s="2659"/>
      <c r="E31" s="1936"/>
      <c r="F31" s="1936"/>
      <c r="G31" s="1936"/>
      <c r="H31" s="1912" t="s">
        <v>3324</v>
      </c>
      <c r="I31" s="1912" t="s">
        <v>3325</v>
      </c>
      <c r="J31" s="1936"/>
      <c r="K31" s="1912"/>
      <c r="L31" s="1912"/>
      <c r="M31" s="1912"/>
      <c r="N31" s="1912"/>
      <c r="O31" s="220"/>
      <c r="P31" s="1861"/>
      <c r="Q31" s="1912"/>
      <c r="R31" s="1912"/>
      <c r="S31" s="1861"/>
      <c r="T31" s="1861"/>
      <c r="U31" s="1861"/>
      <c r="V31" s="1719"/>
      <c r="W31" s="1861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</row>
    <row r="32" spans="1:95" s="1862" customFormat="1" x14ac:dyDescent="0.2">
      <c r="C32" s="1723"/>
      <c r="D32" s="1723"/>
      <c r="H32" s="170"/>
      <c r="I32" s="170"/>
      <c r="J32" s="170"/>
      <c r="K32" s="170"/>
      <c r="L32" s="170"/>
      <c r="M32" s="170"/>
      <c r="N32" s="170"/>
      <c r="O32" s="1723"/>
      <c r="Q32" s="170"/>
      <c r="R32" s="170"/>
      <c r="V32" s="69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</row>
    <row r="33" spans="1:95" s="1862" customFormat="1" ht="27" customHeight="1" x14ac:dyDescent="0.2">
      <c r="A33" s="3387" t="s">
        <v>3348</v>
      </c>
      <c r="B33" s="155"/>
      <c r="C33" s="2661" t="s">
        <v>3349</v>
      </c>
      <c r="D33" s="2659">
        <v>25000000</v>
      </c>
      <c r="E33" s="1936" t="s">
        <v>30</v>
      </c>
      <c r="F33" s="1936"/>
      <c r="G33" s="1936" t="s">
        <v>285</v>
      </c>
      <c r="H33" s="1912" t="s">
        <v>3324</v>
      </c>
      <c r="I33" s="1912" t="s">
        <v>3325</v>
      </c>
      <c r="J33" s="1936" t="s">
        <v>3326</v>
      </c>
      <c r="K33" s="1912" t="s">
        <v>3327</v>
      </c>
      <c r="L33" s="1912" t="s">
        <v>1721</v>
      </c>
      <c r="M33" s="1912" t="s">
        <v>3328</v>
      </c>
      <c r="N33" s="1912" t="s">
        <v>3329</v>
      </c>
      <c r="O33" s="1861"/>
      <c r="P33" s="1861" t="s">
        <v>297</v>
      </c>
      <c r="Q33" s="1912" t="s">
        <v>3330</v>
      </c>
      <c r="R33" s="1912" t="s">
        <v>3331</v>
      </c>
      <c r="S33" s="1912" t="s">
        <v>705</v>
      </c>
      <c r="T33" s="1912" t="s">
        <v>3332</v>
      </c>
      <c r="U33" s="1912" t="s">
        <v>3333</v>
      </c>
      <c r="V33" s="1719" t="s">
        <v>3334</v>
      </c>
      <c r="W33" s="1861" t="s">
        <v>3335</v>
      </c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</row>
    <row r="34" spans="1:95" s="1862" customFormat="1" ht="27" customHeight="1" x14ac:dyDescent="0.2">
      <c r="A34" s="3387"/>
      <c r="B34" s="155"/>
      <c r="C34" s="1936"/>
      <c r="D34" s="2659"/>
      <c r="E34" s="1936"/>
      <c r="F34" s="1936"/>
      <c r="G34" s="1936"/>
      <c r="H34" s="1912" t="s">
        <v>3324</v>
      </c>
      <c r="I34" s="1912" t="s">
        <v>3325</v>
      </c>
      <c r="J34" s="1936"/>
      <c r="K34" s="1912"/>
      <c r="L34" s="1912"/>
      <c r="M34" s="1912"/>
      <c r="N34" s="1912"/>
      <c r="O34" s="1861"/>
      <c r="P34" s="1861"/>
      <c r="Q34" s="1912"/>
      <c r="R34" s="1912"/>
      <c r="S34" s="1861"/>
      <c r="T34" s="1861"/>
      <c r="U34" s="1861"/>
      <c r="V34" s="1719"/>
      <c r="W34" s="1861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</row>
    <row r="35" spans="1:95" s="1862" customFormat="1" x14ac:dyDescent="0.2">
      <c r="C35" s="1723"/>
      <c r="D35" s="1723"/>
      <c r="H35" s="170"/>
      <c r="I35" s="170"/>
      <c r="J35" s="170"/>
      <c r="K35" s="170"/>
      <c r="L35" s="170"/>
      <c r="M35" s="170"/>
      <c r="N35" s="170"/>
      <c r="O35" s="1723"/>
      <c r="Q35" s="170"/>
      <c r="R35" s="170"/>
      <c r="V35" s="69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</row>
    <row r="36" spans="1:95" s="1862" customFormat="1" ht="27" customHeight="1" x14ac:dyDescent="0.2">
      <c r="A36" s="3386" t="s">
        <v>3350</v>
      </c>
      <c r="B36" s="155"/>
      <c r="C36" s="2661" t="s">
        <v>3351</v>
      </c>
      <c r="D36" s="2659">
        <v>10000000</v>
      </c>
      <c r="E36" s="1936" t="s">
        <v>30</v>
      </c>
      <c r="F36" s="1936"/>
      <c r="G36" s="1936" t="s">
        <v>285</v>
      </c>
      <c r="H36" s="1912" t="s">
        <v>3324</v>
      </c>
      <c r="I36" s="1912" t="s">
        <v>3325</v>
      </c>
      <c r="J36" s="1936" t="s">
        <v>3326</v>
      </c>
      <c r="K36" s="1912" t="s">
        <v>3327</v>
      </c>
      <c r="L36" s="1912" t="s">
        <v>1721</v>
      </c>
      <c r="M36" s="1912" t="s">
        <v>3328</v>
      </c>
      <c r="N36" s="1912" t="s">
        <v>3329</v>
      </c>
      <c r="O36" s="1861"/>
      <c r="P36" s="1861" t="s">
        <v>297</v>
      </c>
      <c r="Q36" s="1912" t="s">
        <v>3330</v>
      </c>
      <c r="R36" s="1912" t="s">
        <v>3331</v>
      </c>
      <c r="S36" s="1912" t="s">
        <v>705</v>
      </c>
      <c r="T36" s="1912" t="s">
        <v>3332</v>
      </c>
      <c r="U36" s="1912" t="s">
        <v>3333</v>
      </c>
      <c r="V36" s="1719" t="s">
        <v>3334</v>
      </c>
      <c r="W36" s="1861" t="s">
        <v>3335</v>
      </c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</row>
    <row r="37" spans="1:95" s="1862" customFormat="1" ht="27" customHeight="1" x14ac:dyDescent="0.2">
      <c r="A37" s="3386"/>
      <c r="B37" s="155"/>
      <c r="C37" s="1936"/>
      <c r="D37" s="2659"/>
      <c r="E37" s="1936"/>
      <c r="F37" s="1936"/>
      <c r="G37" s="1936"/>
      <c r="H37" s="1912" t="s">
        <v>3324</v>
      </c>
      <c r="I37" s="1912" t="s">
        <v>3325</v>
      </c>
      <c r="J37" s="1936"/>
      <c r="K37" s="1912"/>
      <c r="L37" s="1912"/>
      <c r="M37" s="1912"/>
      <c r="N37" s="1912"/>
      <c r="O37" s="1861"/>
      <c r="P37" s="1861"/>
      <c r="Q37" s="1912"/>
      <c r="R37" s="1912"/>
      <c r="S37" s="1861"/>
      <c r="T37" s="1861"/>
      <c r="U37" s="1861"/>
      <c r="V37" s="1719"/>
      <c r="W37" s="1861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</row>
    <row r="38" spans="1:95" s="1862" customFormat="1" x14ac:dyDescent="0.2">
      <c r="C38" s="1723"/>
      <c r="D38" s="1723"/>
      <c r="H38" s="170"/>
      <c r="I38" s="170"/>
      <c r="J38" s="170"/>
      <c r="K38" s="170"/>
      <c r="L38" s="170"/>
      <c r="M38" s="170"/>
      <c r="N38" s="170"/>
      <c r="O38" s="1723"/>
      <c r="Q38" s="170"/>
      <c r="R38" s="170"/>
      <c r="V38" s="69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</row>
    <row r="39" spans="1:95" s="1862" customFormat="1" ht="27" customHeight="1" x14ac:dyDescent="0.2">
      <c r="A39" s="3386" t="s">
        <v>3352</v>
      </c>
      <c r="B39" s="155"/>
      <c r="C39" s="2661" t="s">
        <v>3353</v>
      </c>
      <c r="D39" s="2659">
        <v>10000000</v>
      </c>
      <c r="E39" s="1936" t="s">
        <v>30</v>
      </c>
      <c r="F39" s="1936"/>
      <c r="G39" s="1936" t="s">
        <v>285</v>
      </c>
      <c r="H39" s="1912" t="s">
        <v>3324</v>
      </c>
      <c r="I39" s="1912" t="s">
        <v>3325</v>
      </c>
      <c r="J39" s="1936" t="s">
        <v>3326</v>
      </c>
      <c r="K39" s="1912" t="s">
        <v>3327</v>
      </c>
      <c r="L39" s="1912" t="s">
        <v>1721</v>
      </c>
      <c r="M39" s="1912" t="s">
        <v>3328</v>
      </c>
      <c r="N39" s="1912" t="s">
        <v>3329</v>
      </c>
      <c r="O39" s="1861"/>
      <c r="P39" s="1861" t="s">
        <v>297</v>
      </c>
      <c r="Q39" s="1912" t="s">
        <v>3330</v>
      </c>
      <c r="R39" s="1912" t="s">
        <v>3331</v>
      </c>
      <c r="S39" s="1912" t="s">
        <v>705</v>
      </c>
      <c r="T39" s="1912" t="s">
        <v>3332</v>
      </c>
      <c r="U39" s="1912" t="s">
        <v>3333</v>
      </c>
      <c r="V39" s="1719" t="s">
        <v>3334</v>
      </c>
      <c r="W39" s="1861" t="s">
        <v>3335</v>
      </c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</row>
    <row r="40" spans="1:95" s="1862" customFormat="1" ht="27" customHeight="1" x14ac:dyDescent="0.2">
      <c r="A40" s="3386"/>
      <c r="B40" s="155"/>
      <c r="C40" s="1936"/>
      <c r="D40" s="2659"/>
      <c r="E40" s="1936"/>
      <c r="F40" s="1936"/>
      <c r="G40" s="1936"/>
      <c r="H40" s="1912" t="s">
        <v>3324</v>
      </c>
      <c r="I40" s="1912" t="s">
        <v>3325</v>
      </c>
      <c r="J40" s="1936"/>
      <c r="K40" s="1912"/>
      <c r="L40" s="1912"/>
      <c r="M40" s="1912"/>
      <c r="N40" s="1912"/>
      <c r="O40" s="1861"/>
      <c r="P40" s="1861"/>
      <c r="Q40" s="170"/>
      <c r="R40" s="170"/>
      <c r="S40" s="1861"/>
      <c r="T40" s="1861"/>
      <c r="U40" s="1861"/>
      <c r="V40" s="1719"/>
      <c r="W40" s="1861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</row>
    <row r="41" spans="1:95" s="1862" customFormat="1" x14ac:dyDescent="0.2">
      <c r="C41" s="1723"/>
      <c r="D41" s="1723"/>
      <c r="H41" s="170"/>
      <c r="I41" s="170"/>
      <c r="J41" s="170"/>
      <c r="K41" s="170"/>
      <c r="L41" s="170"/>
      <c r="M41" s="170"/>
      <c r="N41" s="170"/>
      <c r="O41" s="1723"/>
      <c r="Q41" s="170"/>
      <c r="R41" s="170"/>
      <c r="V41" s="69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</row>
    <row r="42" spans="1:95" s="1862" customFormat="1" ht="27" customHeight="1" x14ac:dyDescent="0.2">
      <c r="A42" s="3386" t="s">
        <v>3354</v>
      </c>
      <c r="B42" s="155"/>
      <c r="C42" s="2661" t="s">
        <v>3355</v>
      </c>
      <c r="D42" s="2659">
        <v>20000000</v>
      </c>
      <c r="E42" s="1936" t="s">
        <v>30</v>
      </c>
      <c r="F42" s="1936"/>
      <c r="G42" s="1936" t="s">
        <v>285</v>
      </c>
      <c r="H42" s="1912" t="s">
        <v>3324</v>
      </c>
      <c r="I42" s="1912" t="s">
        <v>3325</v>
      </c>
      <c r="J42" s="1936" t="s">
        <v>3326</v>
      </c>
      <c r="K42" s="1912" t="s">
        <v>3327</v>
      </c>
      <c r="L42" s="1912" t="s">
        <v>1721</v>
      </c>
      <c r="M42" s="1912" t="s">
        <v>3328</v>
      </c>
      <c r="N42" s="1912" t="s">
        <v>3329</v>
      </c>
      <c r="O42" s="1861"/>
      <c r="P42" s="1861" t="s">
        <v>297</v>
      </c>
      <c r="Q42" s="1912" t="s">
        <v>3330</v>
      </c>
      <c r="R42" s="1912" t="s">
        <v>3331</v>
      </c>
      <c r="S42" s="1912" t="s">
        <v>705</v>
      </c>
      <c r="T42" s="1912" t="s">
        <v>3332</v>
      </c>
      <c r="U42" s="1912" t="s">
        <v>3333</v>
      </c>
      <c r="V42" s="1719" t="s">
        <v>3334</v>
      </c>
      <c r="W42" s="1861" t="s">
        <v>3335</v>
      </c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</row>
    <row r="43" spans="1:95" s="1862" customFormat="1" ht="27" customHeight="1" x14ac:dyDescent="0.2">
      <c r="A43" s="3386"/>
      <c r="B43" s="155"/>
      <c r="C43" s="1936"/>
      <c r="D43" s="2659"/>
      <c r="E43" s="1936"/>
      <c r="F43" s="1936"/>
      <c r="G43" s="1936"/>
      <c r="H43" s="1912" t="s">
        <v>3324</v>
      </c>
      <c r="I43" s="1912" t="s">
        <v>3325</v>
      </c>
      <c r="J43" s="1936"/>
      <c r="K43" s="1912"/>
      <c r="L43" s="1912"/>
      <c r="M43" s="1912"/>
      <c r="N43" s="1912"/>
      <c r="O43" s="1861"/>
      <c r="P43" s="1861"/>
      <c r="Q43" s="170"/>
      <c r="R43" s="170"/>
      <c r="S43" s="1861"/>
      <c r="T43" s="1861"/>
      <c r="U43" s="1861"/>
      <c r="V43" s="1719"/>
      <c r="W43" s="1861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</row>
    <row r="44" spans="1:95" s="1862" customFormat="1" x14ac:dyDescent="0.2">
      <c r="C44" s="1723"/>
      <c r="D44" s="1723"/>
      <c r="H44" s="170"/>
      <c r="I44" s="170"/>
      <c r="J44" s="170"/>
      <c r="K44" s="170"/>
      <c r="L44" s="170"/>
      <c r="M44" s="170"/>
      <c r="N44" s="170"/>
      <c r="O44" s="1723"/>
      <c r="Q44" s="170"/>
      <c r="R44" s="170"/>
      <c r="V44" s="69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</row>
    <row r="45" spans="1:95" s="1862" customFormat="1" ht="27" customHeight="1" x14ac:dyDescent="0.2">
      <c r="A45" s="3386" t="s">
        <v>3356</v>
      </c>
      <c r="B45" s="155"/>
      <c r="C45" s="2661" t="s">
        <v>3357</v>
      </c>
      <c r="D45" s="2659">
        <v>20000000</v>
      </c>
      <c r="E45" s="1936" t="s">
        <v>30</v>
      </c>
      <c r="F45" s="1936"/>
      <c r="G45" s="1936" t="s">
        <v>285</v>
      </c>
      <c r="H45" s="1912" t="s">
        <v>3324</v>
      </c>
      <c r="I45" s="1912" t="s">
        <v>3325</v>
      </c>
      <c r="J45" s="1936" t="s">
        <v>3326</v>
      </c>
      <c r="K45" s="1912" t="s">
        <v>3327</v>
      </c>
      <c r="L45" s="1912" t="s">
        <v>1721</v>
      </c>
      <c r="M45" s="1912" t="s">
        <v>3328</v>
      </c>
      <c r="N45" s="1912" t="s">
        <v>3329</v>
      </c>
      <c r="O45" s="1861"/>
      <c r="P45" s="1861" t="s">
        <v>297</v>
      </c>
      <c r="Q45" s="1912" t="s">
        <v>3330</v>
      </c>
      <c r="R45" s="1912" t="s">
        <v>3331</v>
      </c>
      <c r="S45" s="1912" t="s">
        <v>705</v>
      </c>
      <c r="T45" s="1912" t="s">
        <v>3332</v>
      </c>
      <c r="U45" s="1912" t="s">
        <v>3333</v>
      </c>
      <c r="V45" s="1719" t="s">
        <v>3334</v>
      </c>
      <c r="W45" s="1861" t="s">
        <v>3335</v>
      </c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</row>
    <row r="46" spans="1:95" s="1862" customFormat="1" ht="27" customHeight="1" x14ac:dyDescent="0.2">
      <c r="A46" s="3386"/>
      <c r="B46" s="155"/>
      <c r="C46" s="1936"/>
      <c r="D46" s="2659"/>
      <c r="E46" s="1936"/>
      <c r="F46" s="1936"/>
      <c r="G46" s="1936"/>
      <c r="H46" s="1912" t="s">
        <v>3324</v>
      </c>
      <c r="I46" s="1912" t="s">
        <v>3325</v>
      </c>
      <c r="J46" s="1936"/>
      <c r="K46" s="1912"/>
      <c r="L46" s="1912"/>
      <c r="M46" s="1912"/>
      <c r="N46" s="1912"/>
      <c r="O46" s="1861"/>
      <c r="P46" s="1861"/>
      <c r="Q46" s="170"/>
      <c r="R46" s="170"/>
      <c r="S46" s="1861"/>
      <c r="T46" s="1861"/>
      <c r="U46" s="1861"/>
      <c r="V46" s="1719"/>
      <c r="W46" s="1861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</row>
    <row r="47" spans="1:95" s="1862" customFormat="1" x14ac:dyDescent="0.2">
      <c r="C47" s="1723"/>
      <c r="D47" s="1723"/>
      <c r="H47" s="170"/>
      <c r="I47" s="170"/>
      <c r="J47" s="170"/>
      <c r="K47" s="170"/>
      <c r="L47" s="170"/>
      <c r="M47" s="170"/>
      <c r="N47" s="170"/>
      <c r="O47" s="1723"/>
      <c r="Q47" s="170"/>
      <c r="R47" s="170"/>
      <c r="V47" s="69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</row>
    <row r="48" spans="1:95" s="1862" customFormat="1" ht="27" customHeight="1" x14ac:dyDescent="0.2">
      <c r="A48" s="3386" t="s">
        <v>3358</v>
      </c>
      <c r="B48" s="155"/>
      <c r="C48" s="2661" t="s">
        <v>3359</v>
      </c>
      <c r="D48" s="2659">
        <v>20000000</v>
      </c>
      <c r="E48" s="1936" t="s">
        <v>30</v>
      </c>
      <c r="F48" s="1936"/>
      <c r="G48" s="1936" t="s">
        <v>285</v>
      </c>
      <c r="H48" s="1912" t="s">
        <v>3324</v>
      </c>
      <c r="I48" s="1912" t="s">
        <v>3325</v>
      </c>
      <c r="J48" s="1936" t="s">
        <v>3326</v>
      </c>
      <c r="K48" s="1912" t="s">
        <v>3327</v>
      </c>
      <c r="L48" s="1912" t="s">
        <v>1721</v>
      </c>
      <c r="M48" s="1912" t="s">
        <v>3328</v>
      </c>
      <c r="N48" s="1912" t="s">
        <v>3329</v>
      </c>
      <c r="O48" s="1861"/>
      <c r="P48" s="1861" t="s">
        <v>297</v>
      </c>
      <c r="Q48" s="1912" t="s">
        <v>3330</v>
      </c>
      <c r="R48" s="1912" t="s">
        <v>3331</v>
      </c>
      <c r="S48" s="1912" t="s">
        <v>705</v>
      </c>
      <c r="T48" s="1912" t="s">
        <v>3332</v>
      </c>
      <c r="U48" s="1912" t="s">
        <v>3333</v>
      </c>
      <c r="V48" s="1719" t="s">
        <v>3334</v>
      </c>
      <c r="W48" s="1861" t="s">
        <v>3335</v>
      </c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</row>
    <row r="49" spans="1:95" s="1862" customFormat="1" ht="27" customHeight="1" x14ac:dyDescent="0.2">
      <c r="A49" s="3386"/>
      <c r="B49" s="155"/>
      <c r="C49" s="1936"/>
      <c r="D49" s="2659"/>
      <c r="E49" s="1936"/>
      <c r="F49" s="1936"/>
      <c r="G49" s="1936"/>
      <c r="H49" s="1912" t="s">
        <v>3324</v>
      </c>
      <c r="I49" s="1912" t="s">
        <v>3325</v>
      </c>
      <c r="J49" s="1936"/>
      <c r="K49" s="1861"/>
      <c r="L49" s="1861"/>
      <c r="M49" s="1861"/>
      <c r="N49" s="1861"/>
      <c r="O49" s="1861"/>
      <c r="P49" s="1861"/>
      <c r="Q49" s="1861"/>
      <c r="R49" s="1861"/>
      <c r="S49" s="1861"/>
      <c r="T49" s="1861"/>
      <c r="U49" s="1861"/>
      <c r="V49" s="1719"/>
      <c r="W49" s="1861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</row>
    <row r="50" spans="1:95" s="1862" customFormat="1" x14ac:dyDescent="0.25">
      <c r="C50" s="1723"/>
      <c r="D50" s="1723"/>
      <c r="O50" s="1723"/>
      <c r="V50" s="69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</row>
    <row r="51" spans="1:95" s="1862" customFormat="1" ht="27" customHeight="1" x14ac:dyDescent="0.2">
      <c r="A51" s="3386" t="s">
        <v>3360</v>
      </c>
      <c r="B51" s="155"/>
      <c r="C51" s="2661" t="s">
        <v>3361</v>
      </c>
      <c r="D51" s="2659">
        <v>20000000</v>
      </c>
      <c r="E51" s="1936" t="s">
        <v>30</v>
      </c>
      <c r="F51" s="1936"/>
      <c r="G51" s="1936" t="s">
        <v>285</v>
      </c>
      <c r="H51" s="1912" t="s">
        <v>3324</v>
      </c>
      <c r="I51" s="1912" t="s">
        <v>3325</v>
      </c>
      <c r="J51" s="1936" t="s">
        <v>3326</v>
      </c>
      <c r="K51" s="1912" t="s">
        <v>3327</v>
      </c>
      <c r="L51" s="1912" t="s">
        <v>1721</v>
      </c>
      <c r="M51" s="1912" t="s">
        <v>3328</v>
      </c>
      <c r="N51" s="1912" t="s">
        <v>3329</v>
      </c>
      <c r="O51" s="1861"/>
      <c r="P51" s="1861"/>
      <c r="Q51" s="1912" t="s">
        <v>3330</v>
      </c>
      <c r="R51" s="1912" t="s">
        <v>3331</v>
      </c>
      <c r="S51" s="1912" t="s">
        <v>705</v>
      </c>
      <c r="T51" s="1912" t="s">
        <v>3332</v>
      </c>
      <c r="U51" s="1912" t="s">
        <v>3333</v>
      </c>
      <c r="V51" s="1719" t="s">
        <v>3334</v>
      </c>
      <c r="W51" s="1861" t="s">
        <v>3335</v>
      </c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</row>
    <row r="52" spans="1:95" s="1862" customFormat="1" ht="27" customHeight="1" x14ac:dyDescent="0.2">
      <c r="A52" s="3386"/>
      <c r="B52" s="155"/>
      <c r="C52" s="1936"/>
      <c r="D52" s="2659"/>
      <c r="E52" s="1936"/>
      <c r="F52" s="1936"/>
      <c r="G52" s="1936"/>
      <c r="H52" s="1912" t="s">
        <v>3324</v>
      </c>
      <c r="I52" s="1912" t="s">
        <v>3325</v>
      </c>
      <c r="J52" s="1936"/>
      <c r="K52" s="1861"/>
      <c r="L52" s="1861"/>
      <c r="M52" s="1861"/>
      <c r="N52" s="1861"/>
      <c r="O52" s="1861"/>
      <c r="P52" s="1861"/>
      <c r="Q52" s="1861"/>
      <c r="R52" s="1861"/>
      <c r="S52" s="1861"/>
      <c r="T52" s="1861"/>
      <c r="U52" s="1861"/>
      <c r="V52" s="1719"/>
      <c r="W52" s="1861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</row>
    <row r="53" spans="1:95" s="1862" customFormat="1" x14ac:dyDescent="0.2">
      <c r="C53" s="1723"/>
      <c r="D53" s="1723"/>
      <c r="H53" s="170"/>
      <c r="I53" s="170"/>
      <c r="O53" s="1723"/>
      <c r="V53" s="69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</row>
    <row r="54" spans="1:95" s="1862" customFormat="1" ht="27" customHeight="1" x14ac:dyDescent="0.2">
      <c r="A54" s="3386" t="s">
        <v>3362</v>
      </c>
      <c r="B54" s="155"/>
      <c r="C54" s="1936" t="s">
        <v>3363</v>
      </c>
      <c r="D54" s="2659">
        <v>20000000</v>
      </c>
      <c r="E54" s="1936" t="s">
        <v>30</v>
      </c>
      <c r="F54" s="1936"/>
      <c r="G54" s="1936" t="s">
        <v>285</v>
      </c>
      <c r="H54" s="1912" t="s">
        <v>3324</v>
      </c>
      <c r="I54" s="1912" t="s">
        <v>3325</v>
      </c>
      <c r="J54" s="1936" t="s">
        <v>3326</v>
      </c>
      <c r="K54" s="1912" t="s">
        <v>3327</v>
      </c>
      <c r="L54" s="1912" t="s">
        <v>1721</v>
      </c>
      <c r="M54" s="1912" t="s">
        <v>3328</v>
      </c>
      <c r="N54" s="1912" t="s">
        <v>3329</v>
      </c>
      <c r="O54" s="1861"/>
      <c r="P54" s="1861" t="s">
        <v>297</v>
      </c>
      <c r="Q54" s="1912" t="s">
        <v>3330</v>
      </c>
      <c r="R54" s="1912" t="s">
        <v>3331</v>
      </c>
      <c r="S54" s="1912" t="s">
        <v>705</v>
      </c>
      <c r="T54" s="1912" t="s">
        <v>3332</v>
      </c>
      <c r="U54" s="1912" t="s">
        <v>3333</v>
      </c>
      <c r="V54" s="1719" t="s">
        <v>3334</v>
      </c>
      <c r="W54" s="1861" t="s">
        <v>3335</v>
      </c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</row>
    <row r="55" spans="1:95" s="1862" customFormat="1" ht="27" customHeight="1" x14ac:dyDescent="0.2">
      <c r="A55" s="3386"/>
      <c r="B55" s="155"/>
      <c r="C55" s="1936"/>
      <c r="D55" s="2659"/>
      <c r="E55" s="1936"/>
      <c r="F55" s="1936"/>
      <c r="G55" s="1936"/>
      <c r="H55" s="1912" t="s">
        <v>3324</v>
      </c>
      <c r="I55" s="1912" t="s">
        <v>3325</v>
      </c>
      <c r="J55" s="1936"/>
      <c r="K55" s="1861"/>
      <c r="L55" s="1861"/>
      <c r="M55" s="1861"/>
      <c r="N55" s="1861"/>
      <c r="O55" s="1861"/>
      <c r="P55" s="1861"/>
      <c r="Q55" s="1861"/>
      <c r="R55" s="1861"/>
      <c r="S55" s="1861"/>
      <c r="T55" s="1861"/>
      <c r="U55" s="1861"/>
      <c r="V55" s="1719"/>
      <c r="W55" s="1861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</row>
    <row r="56" spans="1:95" s="1862" customFormat="1" x14ac:dyDescent="0.2">
      <c r="C56" s="1723"/>
      <c r="D56" s="1723"/>
      <c r="H56" s="170"/>
      <c r="I56" s="170"/>
      <c r="O56" s="1723"/>
      <c r="V56" s="69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</row>
    <row r="57" spans="1:95" s="1862" customFormat="1" ht="27" customHeight="1" x14ac:dyDescent="0.2">
      <c r="A57" s="3386" t="s">
        <v>3364</v>
      </c>
      <c r="B57" s="155"/>
      <c r="C57" s="1936" t="s">
        <v>3365</v>
      </c>
      <c r="D57" s="2659">
        <v>27000000</v>
      </c>
      <c r="E57" s="1936" t="s">
        <v>30</v>
      </c>
      <c r="F57" s="1936"/>
      <c r="G57" s="1936" t="s">
        <v>285</v>
      </c>
      <c r="H57" s="1912" t="s">
        <v>3324</v>
      </c>
      <c r="I57" s="1912" t="s">
        <v>3325</v>
      </c>
      <c r="J57" s="1936" t="s">
        <v>3326</v>
      </c>
      <c r="K57" s="1912" t="s">
        <v>3327</v>
      </c>
      <c r="L57" s="1912" t="s">
        <v>1721</v>
      </c>
      <c r="M57" s="1912" t="s">
        <v>3328</v>
      </c>
      <c r="N57" s="1912" t="s">
        <v>3329</v>
      </c>
      <c r="O57" s="1861"/>
      <c r="P57" s="1861" t="s">
        <v>297</v>
      </c>
      <c r="Q57" s="1912" t="s">
        <v>3330</v>
      </c>
      <c r="R57" s="1912" t="s">
        <v>3331</v>
      </c>
      <c r="S57" s="1912" t="s">
        <v>705</v>
      </c>
      <c r="T57" s="1912" t="s">
        <v>3332</v>
      </c>
      <c r="U57" s="1912" t="s">
        <v>3333</v>
      </c>
      <c r="V57" s="1719" t="s">
        <v>3334</v>
      </c>
      <c r="W57" s="1861" t="s">
        <v>3335</v>
      </c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</row>
    <row r="58" spans="1:95" s="1862" customFormat="1" ht="27" customHeight="1" x14ac:dyDescent="0.2">
      <c r="A58" s="3386"/>
      <c r="B58" s="155"/>
      <c r="C58" s="1936"/>
      <c r="D58" s="2659"/>
      <c r="E58" s="1936"/>
      <c r="F58" s="1936"/>
      <c r="G58" s="1936"/>
      <c r="H58" s="1912" t="s">
        <v>3324</v>
      </c>
      <c r="I58" s="1912" t="s">
        <v>3325</v>
      </c>
      <c r="J58" s="1936"/>
      <c r="K58" s="1861"/>
      <c r="L58" s="1861"/>
      <c r="M58" s="1861"/>
      <c r="N58" s="1861"/>
      <c r="O58" s="1861"/>
      <c r="P58" s="1861"/>
      <c r="Q58" s="1861"/>
      <c r="R58" s="1861"/>
      <c r="S58" s="1861"/>
      <c r="T58" s="1861"/>
      <c r="U58" s="1861"/>
      <c r="V58" s="1719"/>
      <c r="W58" s="1861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</row>
    <row r="59" spans="1:95" s="1862" customFormat="1" x14ac:dyDescent="0.2">
      <c r="C59" s="1723"/>
      <c r="D59" s="1723"/>
      <c r="H59" s="1912"/>
      <c r="I59" s="1912"/>
      <c r="O59" s="1723"/>
      <c r="V59" s="69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</row>
    <row r="60" spans="1:95" s="1862" customFormat="1" ht="27" customHeight="1" x14ac:dyDescent="0.2">
      <c r="A60" s="3386" t="s">
        <v>3366</v>
      </c>
      <c r="B60" s="155"/>
      <c r="C60" s="1936" t="s">
        <v>3367</v>
      </c>
      <c r="D60" s="2659">
        <v>12000000</v>
      </c>
      <c r="E60" s="1936" t="s">
        <v>30</v>
      </c>
      <c r="F60" s="1936"/>
      <c r="G60" s="1936" t="s">
        <v>285</v>
      </c>
      <c r="H60" s="1912" t="s">
        <v>3324</v>
      </c>
      <c r="I60" s="1912" t="s">
        <v>3325</v>
      </c>
      <c r="J60" s="1936" t="s">
        <v>3326</v>
      </c>
      <c r="K60" s="1912" t="s">
        <v>3327</v>
      </c>
      <c r="L60" s="1912" t="s">
        <v>1721</v>
      </c>
      <c r="M60" s="1912" t="s">
        <v>3328</v>
      </c>
      <c r="N60" s="1912" t="s">
        <v>3329</v>
      </c>
      <c r="O60" s="220"/>
      <c r="P60" s="1861" t="s">
        <v>297</v>
      </c>
      <c r="Q60" s="1912" t="s">
        <v>3330</v>
      </c>
      <c r="R60" s="1912" t="s">
        <v>3331</v>
      </c>
      <c r="S60" s="1912" t="s">
        <v>705</v>
      </c>
      <c r="T60" s="1912" t="s">
        <v>3332</v>
      </c>
      <c r="U60" s="1912" t="s">
        <v>3333</v>
      </c>
      <c r="V60" s="1719" t="s">
        <v>3334</v>
      </c>
      <c r="W60" s="1861" t="s">
        <v>3335</v>
      </c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</row>
    <row r="61" spans="1:95" s="1862" customFormat="1" ht="27" customHeight="1" x14ac:dyDescent="0.2">
      <c r="A61" s="3386"/>
      <c r="B61" s="155"/>
      <c r="C61" s="1936"/>
      <c r="D61" s="2659"/>
      <c r="E61" s="1936"/>
      <c r="F61" s="1936"/>
      <c r="G61" s="1936"/>
      <c r="H61" s="1912" t="s">
        <v>3324</v>
      </c>
      <c r="I61" s="1912" t="s">
        <v>3325</v>
      </c>
      <c r="J61" s="1936"/>
      <c r="K61" s="1861"/>
      <c r="L61" s="1861"/>
      <c r="M61" s="1861"/>
      <c r="N61" s="1861"/>
      <c r="O61" s="220"/>
      <c r="P61" s="1861"/>
      <c r="Q61" s="1861"/>
      <c r="R61" s="1861"/>
      <c r="S61" s="1861"/>
      <c r="T61" s="1861"/>
      <c r="U61" s="1861"/>
      <c r="V61" s="1719"/>
      <c r="W61" s="1861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</row>
    <row r="62" spans="1:95" s="1862" customFormat="1" x14ac:dyDescent="0.2">
      <c r="A62" s="1948"/>
      <c r="B62" s="155"/>
      <c r="C62" s="1936"/>
      <c r="D62" s="2659"/>
      <c r="E62" s="1936"/>
      <c r="F62" s="1936"/>
      <c r="G62" s="1936"/>
      <c r="H62" s="170"/>
      <c r="I62" s="170"/>
      <c r="J62" s="1861"/>
      <c r="K62" s="1861"/>
      <c r="L62" s="1861"/>
      <c r="M62" s="1861"/>
      <c r="N62" s="1861"/>
      <c r="O62" s="220"/>
      <c r="P62" s="1861"/>
      <c r="Q62" s="1861"/>
      <c r="R62" s="1861"/>
      <c r="S62" s="1861"/>
      <c r="T62" s="1861"/>
      <c r="U62" s="1861"/>
      <c r="V62" s="1719"/>
      <c r="W62" s="1861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</row>
    <row r="63" spans="1:95" s="1862" customFormat="1" ht="27" customHeight="1" x14ac:dyDescent="0.2">
      <c r="A63" s="3386" t="s">
        <v>3368</v>
      </c>
      <c r="B63" s="155"/>
      <c r="C63" s="1936" t="s">
        <v>3369</v>
      </c>
      <c r="D63" s="2659">
        <v>8000000</v>
      </c>
      <c r="E63" s="1936" t="s">
        <v>30</v>
      </c>
      <c r="F63" s="1936"/>
      <c r="G63" s="1936" t="s">
        <v>285</v>
      </c>
      <c r="H63" s="1912" t="s">
        <v>3324</v>
      </c>
      <c r="I63" s="1912" t="s">
        <v>3325</v>
      </c>
      <c r="J63" s="1936" t="s">
        <v>3326</v>
      </c>
      <c r="K63" s="1912" t="s">
        <v>3327</v>
      </c>
      <c r="L63" s="1912" t="s">
        <v>1721</v>
      </c>
      <c r="M63" s="1912" t="s">
        <v>3328</v>
      </c>
      <c r="N63" s="1912" t="s">
        <v>3329</v>
      </c>
      <c r="O63" s="1861"/>
      <c r="P63" s="1861"/>
      <c r="Q63" s="1912" t="s">
        <v>3330</v>
      </c>
      <c r="R63" s="1912" t="s">
        <v>3331</v>
      </c>
      <c r="S63" s="1912" t="s">
        <v>705</v>
      </c>
      <c r="T63" s="1912" t="s">
        <v>3332</v>
      </c>
      <c r="U63" s="1912" t="s">
        <v>3333</v>
      </c>
      <c r="V63" s="1719" t="s">
        <v>3334</v>
      </c>
      <c r="W63" s="1861" t="s">
        <v>3335</v>
      </c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</row>
    <row r="64" spans="1:95" s="1862" customFormat="1" ht="27" customHeight="1" x14ac:dyDescent="0.2">
      <c r="A64" s="3386"/>
      <c r="B64" s="155"/>
      <c r="C64" s="1936"/>
      <c r="D64" s="2659"/>
      <c r="E64" s="1936"/>
      <c r="F64" s="1936"/>
      <c r="G64" s="1936"/>
      <c r="H64" s="1912" t="s">
        <v>3324</v>
      </c>
      <c r="I64" s="1912" t="s">
        <v>3325</v>
      </c>
      <c r="J64" s="1936"/>
      <c r="K64" s="1861"/>
      <c r="L64" s="1861"/>
      <c r="M64" s="1861"/>
      <c r="N64" s="1861"/>
      <c r="O64" s="1861"/>
      <c r="P64" s="1861"/>
      <c r="Q64" s="1861"/>
      <c r="R64" s="1861"/>
      <c r="S64" s="1861"/>
      <c r="T64" s="1861"/>
      <c r="U64" s="1861"/>
      <c r="V64" s="1719"/>
      <c r="W64" s="1861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</row>
    <row r="65" spans="1:95" s="1862" customFormat="1" x14ac:dyDescent="0.2">
      <c r="A65" s="1948"/>
      <c r="B65" s="155"/>
      <c r="C65" s="1936"/>
      <c r="D65" s="2659"/>
      <c r="E65" s="1936"/>
      <c r="F65" s="1936"/>
      <c r="G65" s="1936"/>
      <c r="H65" s="170"/>
      <c r="I65" s="170"/>
      <c r="J65" s="1861"/>
      <c r="K65" s="1861"/>
      <c r="L65" s="1861"/>
      <c r="M65" s="1861"/>
      <c r="N65" s="1861"/>
      <c r="O65" s="220"/>
      <c r="P65" s="1861"/>
      <c r="Q65" s="1861"/>
      <c r="R65" s="1861"/>
      <c r="S65" s="1861"/>
      <c r="T65" s="1861"/>
      <c r="U65" s="1861"/>
      <c r="V65" s="1719"/>
      <c r="W65" s="1861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</row>
    <row r="66" spans="1:95" s="1862" customFormat="1" ht="27" customHeight="1" x14ac:dyDescent="0.2">
      <c r="A66" s="3386" t="s">
        <v>3370</v>
      </c>
      <c r="B66" s="155"/>
      <c r="C66" s="2662" t="s">
        <v>3371</v>
      </c>
      <c r="D66" s="2663">
        <v>138320000</v>
      </c>
      <c r="E66" s="2662" t="s">
        <v>30</v>
      </c>
      <c r="F66" s="1936"/>
      <c r="G66" s="1936" t="s">
        <v>285</v>
      </c>
      <c r="H66" s="1912" t="s">
        <v>3324</v>
      </c>
      <c r="I66" s="1912" t="s">
        <v>3325</v>
      </c>
      <c r="J66" s="1936" t="s">
        <v>3326</v>
      </c>
      <c r="K66" s="1912" t="s">
        <v>3327</v>
      </c>
      <c r="L66" s="1912" t="s">
        <v>1721</v>
      </c>
      <c r="M66" s="1912" t="s">
        <v>3328</v>
      </c>
      <c r="N66" s="1912" t="s">
        <v>3329</v>
      </c>
      <c r="O66" s="1861"/>
      <c r="P66" s="1861" t="s">
        <v>297</v>
      </c>
      <c r="Q66" s="1912" t="s">
        <v>3330</v>
      </c>
      <c r="R66" s="1912" t="s">
        <v>3331</v>
      </c>
      <c r="S66" s="1912" t="s">
        <v>705</v>
      </c>
      <c r="T66" s="1912" t="s">
        <v>3332</v>
      </c>
      <c r="U66" s="1912" t="s">
        <v>3333</v>
      </c>
      <c r="V66" s="1719" t="s">
        <v>3334</v>
      </c>
      <c r="W66" s="1861" t="s">
        <v>3335</v>
      </c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</row>
    <row r="67" spans="1:95" s="1862" customFormat="1" ht="27" customHeight="1" x14ac:dyDescent="0.2">
      <c r="A67" s="3386"/>
      <c r="B67" s="155"/>
      <c r="C67" s="2662"/>
      <c r="D67" s="2663"/>
      <c r="E67" s="2662"/>
      <c r="F67" s="2662"/>
      <c r="G67" s="2662"/>
      <c r="H67" s="1912" t="s">
        <v>3324</v>
      </c>
      <c r="I67" s="1912" t="s">
        <v>3325</v>
      </c>
      <c r="J67" s="1936"/>
      <c r="K67" s="1861"/>
      <c r="L67" s="1861"/>
      <c r="M67" s="1861"/>
      <c r="N67" s="1861"/>
      <c r="O67" s="1861"/>
      <c r="P67" s="1861"/>
      <c r="Q67" s="1861"/>
      <c r="R67" s="1861"/>
      <c r="S67" s="1861"/>
      <c r="T67" s="1861"/>
      <c r="U67" s="1861"/>
      <c r="V67" s="1719"/>
      <c r="W67" s="1861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</row>
    <row r="68" spans="1:95" s="1862" customFormat="1" x14ac:dyDescent="0.2">
      <c r="A68" s="1948"/>
      <c r="B68" s="155"/>
      <c r="C68" s="1936"/>
      <c r="D68" s="2659"/>
      <c r="E68" s="1936"/>
      <c r="F68" s="1936"/>
      <c r="G68" s="1936"/>
      <c r="H68" s="170"/>
      <c r="I68" s="170"/>
      <c r="J68" s="1861"/>
      <c r="K68" s="1861"/>
      <c r="L68" s="1861"/>
      <c r="M68" s="1861"/>
      <c r="N68" s="1861"/>
      <c r="O68" s="220"/>
      <c r="P68" s="1861"/>
      <c r="Q68" s="1861"/>
      <c r="R68" s="1861"/>
      <c r="S68" s="1861"/>
      <c r="T68" s="1861"/>
      <c r="U68" s="1861"/>
      <c r="V68" s="1719"/>
      <c r="W68" s="1861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</row>
    <row r="69" spans="1:95" s="1862" customFormat="1" ht="27" customHeight="1" x14ac:dyDescent="0.2">
      <c r="A69" s="3386" t="s">
        <v>3372</v>
      </c>
      <c r="B69" s="155"/>
      <c r="C69" s="2662" t="s">
        <v>3373</v>
      </c>
      <c r="D69" s="2663">
        <v>32259232</v>
      </c>
      <c r="E69" s="2662" t="s">
        <v>30</v>
      </c>
      <c r="F69" s="1936"/>
      <c r="G69" s="1936" t="s">
        <v>285</v>
      </c>
      <c r="H69" s="1912" t="s">
        <v>3324</v>
      </c>
      <c r="I69" s="1912" t="s">
        <v>3325</v>
      </c>
      <c r="J69" s="1936" t="s">
        <v>3326</v>
      </c>
      <c r="K69" s="1912" t="s">
        <v>3327</v>
      </c>
      <c r="L69" s="1912" t="s">
        <v>1721</v>
      </c>
      <c r="M69" s="1912" t="s">
        <v>3328</v>
      </c>
      <c r="N69" s="1912" t="s">
        <v>3329</v>
      </c>
      <c r="O69" s="1861"/>
      <c r="P69" s="1861" t="s">
        <v>297</v>
      </c>
      <c r="Q69" s="1912" t="s">
        <v>3330</v>
      </c>
      <c r="R69" s="1912" t="s">
        <v>3331</v>
      </c>
      <c r="S69" s="1912" t="s">
        <v>705</v>
      </c>
      <c r="T69" s="1912" t="s">
        <v>3332</v>
      </c>
      <c r="U69" s="1912" t="s">
        <v>3333</v>
      </c>
      <c r="V69" s="1719" t="s">
        <v>3334</v>
      </c>
      <c r="W69" s="1861" t="s">
        <v>3335</v>
      </c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</row>
    <row r="70" spans="1:95" s="1862" customFormat="1" ht="27" customHeight="1" x14ac:dyDescent="0.2">
      <c r="A70" s="3386"/>
      <c r="B70" s="155"/>
      <c r="C70" s="155"/>
      <c r="D70" s="249"/>
      <c r="E70" s="155"/>
      <c r="F70" s="155"/>
      <c r="G70" s="155"/>
      <c r="H70" s="1912" t="s">
        <v>3324</v>
      </c>
      <c r="I70" s="1912" t="s">
        <v>3325</v>
      </c>
      <c r="J70" s="1936"/>
      <c r="K70" s="1861"/>
      <c r="L70" s="1861"/>
      <c r="M70" s="1861"/>
      <c r="N70" s="1861"/>
      <c r="O70" s="1861"/>
      <c r="P70" s="1861"/>
      <c r="Q70" s="1861"/>
      <c r="R70" s="1861"/>
      <c r="S70" s="1861"/>
      <c r="T70" s="1861"/>
      <c r="U70" s="1861"/>
      <c r="V70" s="1719"/>
      <c r="W70" s="1861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</row>
    <row r="71" spans="1:95" s="1862" customFormat="1" x14ac:dyDescent="0.2">
      <c r="A71" s="1948"/>
      <c r="B71" s="155"/>
      <c r="C71" s="155"/>
      <c r="D71" s="249"/>
      <c r="E71" s="155"/>
      <c r="F71" s="155"/>
      <c r="G71" s="155"/>
      <c r="H71" s="1912"/>
      <c r="I71" s="1912"/>
      <c r="J71" s="1936"/>
      <c r="K71" s="1861"/>
      <c r="L71" s="1861"/>
      <c r="M71" s="1861"/>
      <c r="N71" s="1861"/>
      <c r="O71" s="1861"/>
      <c r="P71" s="1861"/>
      <c r="Q71" s="1861"/>
      <c r="R71" s="1861"/>
      <c r="S71" s="1861"/>
      <c r="T71" s="1861"/>
      <c r="U71" s="1861"/>
      <c r="V71" s="1719"/>
      <c r="W71" s="1861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</row>
    <row r="72" spans="1:95" s="1862" customFormat="1" ht="27" customHeight="1" x14ac:dyDescent="0.2">
      <c r="A72" s="3386" t="s">
        <v>3374</v>
      </c>
      <c r="B72" s="155"/>
      <c r="C72" s="1936" t="s">
        <v>3375</v>
      </c>
      <c r="D72" s="2659">
        <v>65268185</v>
      </c>
      <c r="E72" s="1936" t="s">
        <v>30</v>
      </c>
      <c r="F72" s="1936"/>
      <c r="G72" s="1936" t="s">
        <v>285</v>
      </c>
      <c r="H72" s="1912" t="s">
        <v>3324</v>
      </c>
      <c r="I72" s="1912" t="s">
        <v>3325</v>
      </c>
      <c r="J72" s="1936" t="s">
        <v>3326</v>
      </c>
      <c r="K72" s="1912" t="s">
        <v>3327</v>
      </c>
      <c r="L72" s="1912" t="s">
        <v>1721</v>
      </c>
      <c r="M72" s="1912" t="s">
        <v>3328</v>
      </c>
      <c r="N72" s="1912" t="s">
        <v>3329</v>
      </c>
      <c r="O72" s="1861"/>
      <c r="P72" s="1861" t="s">
        <v>297</v>
      </c>
      <c r="Q72" s="1912" t="s">
        <v>3330</v>
      </c>
      <c r="R72" s="1912" t="s">
        <v>3331</v>
      </c>
      <c r="S72" s="1912" t="s">
        <v>705</v>
      </c>
      <c r="T72" s="1912" t="s">
        <v>3332</v>
      </c>
      <c r="U72" s="1912" t="s">
        <v>3333</v>
      </c>
      <c r="V72" s="1719" t="s">
        <v>3334</v>
      </c>
      <c r="W72" s="1861" t="s">
        <v>3335</v>
      </c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</row>
    <row r="73" spans="1:95" s="1862" customFormat="1" ht="27" customHeight="1" x14ac:dyDescent="0.2">
      <c r="A73" s="3386"/>
      <c r="B73" s="155"/>
      <c r="C73" s="1936"/>
      <c r="D73" s="2659"/>
      <c r="E73" s="1936"/>
      <c r="F73" s="1936"/>
      <c r="G73" s="1936"/>
      <c r="H73" s="1912" t="s">
        <v>3324</v>
      </c>
      <c r="I73" s="1912" t="s">
        <v>3325</v>
      </c>
      <c r="J73" s="1936"/>
      <c r="K73" s="1861"/>
      <c r="L73" s="1861"/>
      <c r="M73" s="1861"/>
      <c r="N73" s="1861"/>
      <c r="O73" s="1861"/>
      <c r="P73" s="1861"/>
      <c r="Q73" s="1861"/>
      <c r="R73" s="1861"/>
      <c r="S73" s="1861"/>
      <c r="T73" s="1861"/>
      <c r="U73" s="1861"/>
      <c r="V73" s="1719"/>
      <c r="W73" s="1861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</row>
    <row r="74" spans="1:95" s="1862" customFormat="1" x14ac:dyDescent="0.2">
      <c r="C74" s="1723"/>
      <c r="D74" s="1723"/>
      <c r="H74" s="170"/>
      <c r="I74" s="170"/>
      <c r="O74" s="1723"/>
      <c r="V74" s="69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</row>
    <row r="75" spans="1:95" s="1862" customFormat="1" ht="27" customHeight="1" x14ac:dyDescent="0.2">
      <c r="A75" s="3386" t="s">
        <v>3376</v>
      </c>
      <c r="B75" s="155"/>
      <c r="C75" s="1936" t="s">
        <v>3377</v>
      </c>
      <c r="D75" s="2659">
        <v>40792603</v>
      </c>
      <c r="E75" s="1936" t="s">
        <v>30</v>
      </c>
      <c r="F75" s="1936"/>
      <c r="G75" s="1936" t="s">
        <v>285</v>
      </c>
      <c r="H75" s="1912" t="s">
        <v>3324</v>
      </c>
      <c r="I75" s="1912" t="s">
        <v>3325</v>
      </c>
      <c r="J75" s="1936" t="s">
        <v>3326</v>
      </c>
      <c r="K75" s="1912" t="s">
        <v>3327</v>
      </c>
      <c r="L75" s="1912" t="s">
        <v>1721</v>
      </c>
      <c r="M75" s="1912" t="s">
        <v>3328</v>
      </c>
      <c r="N75" s="1912" t="s">
        <v>3329</v>
      </c>
      <c r="O75" s="1861"/>
      <c r="P75" s="1861" t="s">
        <v>297</v>
      </c>
      <c r="Q75" s="1912" t="s">
        <v>3330</v>
      </c>
      <c r="R75" s="1912" t="s">
        <v>3331</v>
      </c>
      <c r="S75" s="1912" t="s">
        <v>705</v>
      </c>
      <c r="T75" s="1912" t="s">
        <v>3332</v>
      </c>
      <c r="U75" s="1912" t="s">
        <v>3333</v>
      </c>
      <c r="V75" s="1719" t="s">
        <v>3334</v>
      </c>
      <c r="W75" s="1861" t="s">
        <v>3335</v>
      </c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</row>
    <row r="76" spans="1:95" s="1862" customFormat="1" ht="27" customHeight="1" x14ac:dyDescent="0.2">
      <c r="A76" s="3386"/>
      <c r="B76" s="155"/>
      <c r="C76" s="1936"/>
      <c r="D76" s="2659"/>
      <c r="E76" s="1936"/>
      <c r="F76" s="1936"/>
      <c r="G76" s="1936"/>
      <c r="H76" s="1912" t="s">
        <v>3324</v>
      </c>
      <c r="I76" s="1912" t="s">
        <v>3325</v>
      </c>
      <c r="J76" s="1936"/>
      <c r="K76" s="1861"/>
      <c r="L76" s="1861"/>
      <c r="M76" s="1861"/>
      <c r="N76" s="1861"/>
      <c r="O76" s="1861"/>
      <c r="P76" s="1861"/>
      <c r="Q76" s="1861"/>
      <c r="R76" s="1861"/>
      <c r="S76" s="1861"/>
      <c r="T76" s="1861"/>
      <c r="U76" s="1861"/>
      <c r="V76" s="1719"/>
      <c r="W76" s="1861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</row>
    <row r="77" spans="1:95" s="1862" customFormat="1" x14ac:dyDescent="0.2">
      <c r="C77" s="1723"/>
      <c r="D77" s="1723"/>
      <c r="H77" s="1912"/>
      <c r="I77" s="1912"/>
      <c r="O77" s="1723"/>
      <c r="V77" s="69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</row>
    <row r="78" spans="1:95" s="1862" customFormat="1" ht="27" customHeight="1" x14ac:dyDescent="0.2">
      <c r="A78" s="3386" t="s">
        <v>3378</v>
      </c>
      <c r="B78" s="155"/>
      <c r="C78" s="1936" t="s">
        <v>3379</v>
      </c>
      <c r="D78" s="2659">
        <v>68582062</v>
      </c>
      <c r="E78" s="1936" t="s">
        <v>30</v>
      </c>
      <c r="F78" s="1936"/>
      <c r="G78" s="1936" t="s">
        <v>285</v>
      </c>
      <c r="H78" s="1912" t="s">
        <v>3324</v>
      </c>
      <c r="I78" s="1912" t="s">
        <v>3325</v>
      </c>
      <c r="J78" s="1936" t="s">
        <v>3326</v>
      </c>
      <c r="K78" s="1912" t="s">
        <v>3327</v>
      </c>
      <c r="L78" s="1912" t="s">
        <v>1721</v>
      </c>
      <c r="M78" s="1912" t="s">
        <v>3328</v>
      </c>
      <c r="N78" s="1912" t="s">
        <v>3329</v>
      </c>
      <c r="O78" s="220"/>
      <c r="P78" s="1861" t="s">
        <v>297</v>
      </c>
      <c r="Q78" s="1912" t="s">
        <v>3330</v>
      </c>
      <c r="R78" s="1912" t="s">
        <v>3331</v>
      </c>
      <c r="S78" s="1912" t="s">
        <v>705</v>
      </c>
      <c r="T78" s="1912" t="s">
        <v>3332</v>
      </c>
      <c r="U78" s="1912" t="s">
        <v>3333</v>
      </c>
      <c r="V78" s="1719" t="s">
        <v>3334</v>
      </c>
      <c r="W78" s="1861" t="s">
        <v>3335</v>
      </c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</row>
    <row r="79" spans="1:95" s="1862" customFormat="1" ht="27" customHeight="1" x14ac:dyDescent="0.2">
      <c r="A79" s="3386"/>
      <c r="B79" s="155"/>
      <c r="C79" s="1936"/>
      <c r="D79" s="2659"/>
      <c r="E79" s="1936"/>
      <c r="F79" s="1936"/>
      <c r="G79" s="1936"/>
      <c r="H79" s="1912" t="s">
        <v>3324</v>
      </c>
      <c r="I79" s="1912" t="s">
        <v>3325</v>
      </c>
      <c r="J79" s="1936"/>
      <c r="K79" s="1861"/>
      <c r="L79" s="1861"/>
      <c r="M79" s="1861"/>
      <c r="N79" s="1861"/>
      <c r="O79" s="220"/>
      <c r="P79" s="1861"/>
      <c r="Q79" s="1861"/>
      <c r="R79" s="1861"/>
      <c r="S79" s="1861"/>
      <c r="T79" s="1861"/>
      <c r="U79" s="1861"/>
      <c r="V79" s="1719"/>
      <c r="W79" s="1861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</row>
    <row r="80" spans="1:95" s="1862" customFormat="1" x14ac:dyDescent="0.2">
      <c r="A80" s="1948"/>
      <c r="B80" s="155"/>
      <c r="C80" s="1936"/>
      <c r="D80" s="2659"/>
      <c r="E80" s="1936"/>
      <c r="F80" s="1936"/>
      <c r="G80" s="1936"/>
      <c r="H80" s="170"/>
      <c r="I80" s="170"/>
      <c r="J80" s="1861"/>
      <c r="K80" s="1861"/>
      <c r="L80" s="1861"/>
      <c r="M80" s="1861"/>
      <c r="N80" s="1861"/>
      <c r="O80" s="220"/>
      <c r="P80" s="1861"/>
      <c r="Q80" s="1861"/>
      <c r="R80" s="1861"/>
      <c r="S80" s="1861"/>
      <c r="T80" s="1861"/>
      <c r="U80" s="1861"/>
      <c r="V80" s="1719"/>
      <c r="W80" s="1861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</row>
    <row r="81" spans="1:95" s="1862" customFormat="1" ht="27" customHeight="1" x14ac:dyDescent="0.2">
      <c r="A81" s="3386" t="s">
        <v>3380</v>
      </c>
      <c r="B81" s="155"/>
      <c r="C81" s="1936" t="s">
        <v>3381</v>
      </c>
      <c r="D81" s="2659">
        <v>43152757</v>
      </c>
      <c r="E81" s="1936" t="s">
        <v>30</v>
      </c>
      <c r="F81" s="1936"/>
      <c r="G81" s="1936" t="s">
        <v>285</v>
      </c>
      <c r="H81" s="1912" t="s">
        <v>3324</v>
      </c>
      <c r="I81" s="1912" t="s">
        <v>3325</v>
      </c>
      <c r="J81" s="1936" t="s">
        <v>3326</v>
      </c>
      <c r="K81" s="1912" t="s">
        <v>3327</v>
      </c>
      <c r="L81" s="1912" t="s">
        <v>1721</v>
      </c>
      <c r="M81" s="1912" t="s">
        <v>3328</v>
      </c>
      <c r="N81" s="1912" t="s">
        <v>3329</v>
      </c>
      <c r="O81" s="1861"/>
      <c r="P81" s="1861"/>
      <c r="Q81" s="1912" t="s">
        <v>3330</v>
      </c>
      <c r="R81" s="1912" t="s">
        <v>3331</v>
      </c>
      <c r="S81" s="1912" t="s">
        <v>705</v>
      </c>
      <c r="T81" s="1912" t="s">
        <v>3332</v>
      </c>
      <c r="U81" s="1912" t="s">
        <v>3333</v>
      </c>
      <c r="V81" s="1719" t="s">
        <v>3334</v>
      </c>
      <c r="W81" s="1861" t="s">
        <v>3335</v>
      </c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6"/>
      <c r="CO81" s="66"/>
      <c r="CP81" s="66"/>
      <c r="CQ81" s="66"/>
    </row>
    <row r="82" spans="1:95" s="1862" customFormat="1" ht="27" customHeight="1" x14ac:dyDescent="0.2">
      <c r="A82" s="3386"/>
      <c r="B82" s="155"/>
      <c r="C82" s="1936"/>
      <c r="D82" s="2659"/>
      <c r="E82" s="1936"/>
      <c r="F82" s="1936"/>
      <c r="G82" s="1936"/>
      <c r="H82" s="1912" t="s">
        <v>3324</v>
      </c>
      <c r="I82" s="1912" t="s">
        <v>3325</v>
      </c>
      <c r="J82" s="1936"/>
      <c r="K82" s="1861"/>
      <c r="L82" s="1861"/>
      <c r="M82" s="1861"/>
      <c r="N82" s="1861"/>
      <c r="O82" s="1861"/>
      <c r="P82" s="1861"/>
      <c r="Q82" s="1861"/>
      <c r="R82" s="1861"/>
      <c r="S82" s="1861"/>
      <c r="T82" s="1861"/>
      <c r="U82" s="1861"/>
      <c r="V82" s="1719"/>
      <c r="W82" s="1861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</row>
    <row r="83" spans="1:95" s="1862" customFormat="1" x14ac:dyDescent="0.2">
      <c r="A83" s="1948"/>
      <c r="B83" s="155"/>
      <c r="C83" s="1936"/>
      <c r="D83" s="2659"/>
      <c r="E83" s="1936"/>
      <c r="F83" s="1936"/>
      <c r="G83" s="1936"/>
      <c r="H83" s="170"/>
      <c r="I83" s="170"/>
      <c r="J83" s="1861"/>
      <c r="K83" s="1861"/>
      <c r="L83" s="1861"/>
      <c r="M83" s="1861"/>
      <c r="N83" s="1861"/>
      <c r="O83" s="220"/>
      <c r="P83" s="1861"/>
      <c r="Q83" s="1861"/>
      <c r="R83" s="1861"/>
      <c r="S83" s="1861"/>
      <c r="T83" s="1861"/>
      <c r="U83" s="1861"/>
      <c r="V83" s="1719"/>
      <c r="W83" s="1861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</row>
    <row r="84" spans="1:95" s="1862" customFormat="1" ht="27" customHeight="1" x14ac:dyDescent="0.2">
      <c r="A84" s="3386" t="s">
        <v>3382</v>
      </c>
      <c r="B84" s="155"/>
      <c r="C84" s="2662" t="s">
        <v>3383</v>
      </c>
      <c r="D84" s="2663">
        <v>140000000</v>
      </c>
      <c r="E84" s="2662" t="s">
        <v>30</v>
      </c>
      <c r="F84" s="1936"/>
      <c r="G84" s="1936" t="s">
        <v>285</v>
      </c>
      <c r="H84" s="1912" t="s">
        <v>3324</v>
      </c>
      <c r="I84" s="1912" t="s">
        <v>3325</v>
      </c>
      <c r="J84" s="1936" t="s">
        <v>3326</v>
      </c>
      <c r="K84" s="1912" t="s">
        <v>3327</v>
      </c>
      <c r="L84" s="1912" t="s">
        <v>1721</v>
      </c>
      <c r="M84" s="1912" t="s">
        <v>3328</v>
      </c>
      <c r="N84" s="1912" t="s">
        <v>3329</v>
      </c>
      <c r="O84" s="1861"/>
      <c r="P84" s="1861" t="s">
        <v>297</v>
      </c>
      <c r="Q84" s="1912" t="s">
        <v>3330</v>
      </c>
      <c r="R84" s="1912" t="s">
        <v>3331</v>
      </c>
      <c r="S84" s="1912" t="s">
        <v>705</v>
      </c>
      <c r="T84" s="1912" t="s">
        <v>3332</v>
      </c>
      <c r="U84" s="1912" t="s">
        <v>3333</v>
      </c>
      <c r="V84" s="1719" t="s">
        <v>3334</v>
      </c>
      <c r="W84" s="1861" t="s">
        <v>3335</v>
      </c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</row>
    <row r="85" spans="1:95" s="1862" customFormat="1" ht="30" x14ac:dyDescent="0.2">
      <c r="A85" s="3386"/>
      <c r="B85" s="155"/>
      <c r="C85" s="2662"/>
      <c r="D85" s="2663"/>
      <c r="E85" s="2662"/>
      <c r="F85" s="2662"/>
      <c r="G85" s="2662"/>
      <c r="H85" s="1912" t="s">
        <v>3324</v>
      </c>
      <c r="I85" s="1912" t="s">
        <v>3325</v>
      </c>
      <c r="J85" s="1936"/>
      <c r="K85" s="1861"/>
      <c r="L85" s="1861"/>
      <c r="M85" s="1861"/>
      <c r="N85" s="1861"/>
      <c r="O85" s="1861"/>
      <c r="P85" s="1861"/>
      <c r="Q85" s="1861"/>
      <c r="R85" s="1861"/>
      <c r="S85" s="1861"/>
      <c r="T85" s="1861"/>
      <c r="U85" s="1861"/>
      <c r="V85" s="1719"/>
      <c r="W85" s="1861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</row>
    <row r="86" spans="1:95" s="1862" customFormat="1" x14ac:dyDescent="0.2">
      <c r="A86" s="1948"/>
      <c r="B86" s="155"/>
      <c r="C86" s="1936"/>
      <c r="D86" s="2659"/>
      <c r="E86" s="1936"/>
      <c r="F86" s="1936"/>
      <c r="G86" s="1936"/>
      <c r="H86" s="170"/>
      <c r="I86" s="170"/>
      <c r="J86" s="1861"/>
      <c r="K86" s="1861"/>
      <c r="L86" s="1861"/>
      <c r="M86" s="1861"/>
      <c r="N86" s="1861"/>
      <c r="O86" s="220"/>
      <c r="P86" s="1861"/>
      <c r="Q86" s="1861"/>
      <c r="R86" s="1861"/>
      <c r="S86" s="1861"/>
      <c r="T86" s="1861"/>
      <c r="U86" s="1861"/>
      <c r="V86" s="1719"/>
      <c r="W86" s="1861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</row>
    <row r="87" spans="1:95" s="1862" customFormat="1" ht="27" customHeight="1" x14ac:dyDescent="0.2">
      <c r="A87" s="3386" t="s">
        <v>3384</v>
      </c>
      <c r="B87" s="155"/>
      <c r="C87" s="2662" t="s">
        <v>3385</v>
      </c>
      <c r="D87" s="2663">
        <v>200000000</v>
      </c>
      <c r="E87" s="2662" t="s">
        <v>30</v>
      </c>
      <c r="F87" s="1936"/>
      <c r="G87" s="1936" t="s">
        <v>285</v>
      </c>
      <c r="H87" s="1912" t="s">
        <v>3324</v>
      </c>
      <c r="I87" s="1912" t="s">
        <v>3325</v>
      </c>
      <c r="J87" s="1936" t="s">
        <v>3326</v>
      </c>
      <c r="K87" s="1912" t="s">
        <v>3327</v>
      </c>
      <c r="L87" s="1912" t="s">
        <v>1721</v>
      </c>
      <c r="M87" s="1912" t="s">
        <v>3328</v>
      </c>
      <c r="N87" s="1912" t="s">
        <v>3329</v>
      </c>
      <c r="O87" s="1861"/>
      <c r="P87" s="1861" t="s">
        <v>297</v>
      </c>
      <c r="Q87" s="1912" t="s">
        <v>3330</v>
      </c>
      <c r="R87" s="1912" t="s">
        <v>3331</v>
      </c>
      <c r="S87" s="1912" t="s">
        <v>705</v>
      </c>
      <c r="T87" s="1912" t="s">
        <v>3332</v>
      </c>
      <c r="U87" s="1912" t="s">
        <v>3333</v>
      </c>
      <c r="V87" s="1719" t="s">
        <v>3334</v>
      </c>
      <c r="W87" s="1861" t="s">
        <v>3335</v>
      </c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</row>
    <row r="88" spans="1:95" s="1862" customFormat="1" ht="27" customHeight="1" x14ac:dyDescent="0.2">
      <c r="A88" s="3386"/>
      <c r="B88" s="155"/>
      <c r="C88" s="155"/>
      <c r="D88" s="249"/>
      <c r="E88" s="155"/>
      <c r="F88" s="155"/>
      <c r="G88" s="155"/>
      <c r="H88" s="1912" t="s">
        <v>3324</v>
      </c>
      <c r="I88" s="1912" t="s">
        <v>3325</v>
      </c>
      <c r="J88" s="1936"/>
      <c r="K88" s="1861"/>
      <c r="L88" s="1861"/>
      <c r="M88" s="1861"/>
      <c r="N88" s="1861"/>
      <c r="O88" s="1861"/>
      <c r="P88" s="1861"/>
      <c r="Q88" s="1861"/>
      <c r="R88" s="1861"/>
      <c r="S88" s="1861"/>
      <c r="T88" s="1861"/>
      <c r="U88" s="1861"/>
      <c r="V88" s="1719"/>
      <c r="W88" s="1861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</row>
    <row r="89" spans="1:95" s="1862" customFormat="1" x14ac:dyDescent="0.2">
      <c r="A89" s="1948"/>
      <c r="B89" s="155"/>
      <c r="C89" s="155"/>
      <c r="D89" s="249"/>
      <c r="E89" s="155"/>
      <c r="F89" s="155"/>
      <c r="G89" s="155"/>
      <c r="H89" s="1912"/>
      <c r="I89" s="1912"/>
      <c r="J89" s="1936"/>
      <c r="K89" s="1861"/>
      <c r="L89" s="1861"/>
      <c r="M89" s="1861"/>
      <c r="N89" s="1861"/>
      <c r="O89" s="1861"/>
      <c r="P89" s="1861"/>
      <c r="Q89" s="1861"/>
      <c r="R89" s="1861"/>
      <c r="S89" s="1861"/>
      <c r="T89" s="1861"/>
      <c r="U89" s="1861"/>
      <c r="V89" s="1719"/>
      <c r="W89" s="1861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</row>
    <row r="90" spans="1:95" s="1862" customFormat="1" ht="27" customHeight="1" x14ac:dyDescent="0.2">
      <c r="A90" s="3386" t="s">
        <v>3386</v>
      </c>
      <c r="B90" s="155"/>
      <c r="C90" s="1936" t="s">
        <v>3387</v>
      </c>
      <c r="D90" s="2659">
        <v>40000000</v>
      </c>
      <c r="E90" s="1936" t="s">
        <v>30</v>
      </c>
      <c r="F90" s="1936"/>
      <c r="G90" s="1936" t="s">
        <v>285</v>
      </c>
      <c r="H90" s="1912" t="s">
        <v>3324</v>
      </c>
      <c r="I90" s="1912" t="s">
        <v>3325</v>
      </c>
      <c r="J90" s="1936" t="s">
        <v>3326</v>
      </c>
      <c r="K90" s="1912" t="s">
        <v>3327</v>
      </c>
      <c r="L90" s="1912" t="s">
        <v>1721</v>
      </c>
      <c r="M90" s="1912" t="s">
        <v>3328</v>
      </c>
      <c r="N90" s="1912" t="s">
        <v>3329</v>
      </c>
      <c r="O90" s="1861"/>
      <c r="P90" s="1861" t="s">
        <v>297</v>
      </c>
      <c r="Q90" s="1912" t="s">
        <v>3330</v>
      </c>
      <c r="R90" s="1912" t="s">
        <v>3331</v>
      </c>
      <c r="S90" s="1912" t="s">
        <v>705</v>
      </c>
      <c r="T90" s="1912" t="s">
        <v>3332</v>
      </c>
      <c r="U90" s="1912" t="s">
        <v>3333</v>
      </c>
      <c r="V90" s="1719" t="s">
        <v>3334</v>
      </c>
      <c r="W90" s="1861" t="s">
        <v>3335</v>
      </c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</row>
    <row r="91" spans="1:95" s="1862" customFormat="1" ht="27" customHeight="1" x14ac:dyDescent="0.2">
      <c r="A91" s="3386"/>
      <c r="B91" s="155"/>
      <c r="C91" s="1936"/>
      <c r="D91" s="2659"/>
      <c r="E91" s="1936"/>
      <c r="F91" s="1936"/>
      <c r="G91" s="1936"/>
      <c r="H91" s="1912" t="s">
        <v>3324</v>
      </c>
      <c r="I91" s="1912" t="s">
        <v>3325</v>
      </c>
      <c r="J91" s="1936"/>
      <c r="K91" s="1861"/>
      <c r="L91" s="1861"/>
      <c r="M91" s="1861"/>
      <c r="N91" s="1861"/>
      <c r="O91" s="1861"/>
      <c r="P91" s="1861"/>
      <c r="Q91" s="1861"/>
      <c r="R91" s="1861"/>
      <c r="S91" s="1861"/>
      <c r="T91" s="1861"/>
      <c r="U91" s="1861"/>
      <c r="V91" s="1719"/>
      <c r="W91" s="1861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</row>
    <row r="92" spans="1:95" s="1862" customFormat="1" x14ac:dyDescent="0.2">
      <c r="C92" s="1723"/>
      <c r="D92" s="1723"/>
      <c r="H92" s="1912"/>
      <c r="I92" s="1912"/>
      <c r="O92" s="1723"/>
      <c r="V92" s="69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</row>
    <row r="93" spans="1:95" s="1862" customFormat="1" ht="27" customHeight="1" x14ac:dyDescent="0.2">
      <c r="A93" s="3386" t="s">
        <v>3388</v>
      </c>
      <c r="B93" s="155"/>
      <c r="C93" s="1936" t="s">
        <v>3389</v>
      </c>
      <c r="D93" s="2659">
        <v>30000000</v>
      </c>
      <c r="E93" s="1936" t="s">
        <v>30</v>
      </c>
      <c r="F93" s="1936"/>
      <c r="G93" s="1936" t="s">
        <v>285</v>
      </c>
      <c r="H93" s="1912" t="s">
        <v>3324</v>
      </c>
      <c r="I93" s="1912" t="s">
        <v>3325</v>
      </c>
      <c r="J93" s="1936" t="s">
        <v>3326</v>
      </c>
      <c r="K93" s="1912" t="s">
        <v>3327</v>
      </c>
      <c r="L93" s="1912" t="s">
        <v>1721</v>
      </c>
      <c r="M93" s="1912" t="s">
        <v>3328</v>
      </c>
      <c r="N93" s="1912" t="s">
        <v>3329</v>
      </c>
      <c r="O93" s="220"/>
      <c r="P93" s="1861" t="s">
        <v>297</v>
      </c>
      <c r="Q93" s="1912" t="s">
        <v>3330</v>
      </c>
      <c r="R93" s="1912" t="s">
        <v>3331</v>
      </c>
      <c r="S93" s="1912" t="s">
        <v>705</v>
      </c>
      <c r="T93" s="1912" t="s">
        <v>3332</v>
      </c>
      <c r="U93" s="1912" t="s">
        <v>3333</v>
      </c>
      <c r="V93" s="1719" t="s">
        <v>3334</v>
      </c>
      <c r="W93" s="1861" t="s">
        <v>3335</v>
      </c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</row>
    <row r="94" spans="1:95" s="1862" customFormat="1" ht="27" customHeight="1" x14ac:dyDescent="0.2">
      <c r="A94" s="3386"/>
      <c r="B94" s="155"/>
      <c r="C94" s="1936"/>
      <c r="D94" s="2659"/>
      <c r="E94" s="1936"/>
      <c r="F94" s="1936"/>
      <c r="G94" s="1936"/>
      <c r="H94" s="1912" t="s">
        <v>3324</v>
      </c>
      <c r="I94" s="1912" t="s">
        <v>3325</v>
      </c>
      <c r="J94" s="1936"/>
      <c r="K94" s="1861"/>
      <c r="L94" s="1861"/>
      <c r="M94" s="1861"/>
      <c r="N94" s="1861"/>
      <c r="O94" s="220"/>
      <c r="P94" s="1861"/>
      <c r="Q94" s="1861"/>
      <c r="R94" s="1861"/>
      <c r="S94" s="1861"/>
      <c r="T94" s="1861"/>
      <c r="U94" s="1861"/>
      <c r="V94" s="1719"/>
      <c r="W94" s="1861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</row>
    <row r="95" spans="1:95" s="1862" customFormat="1" x14ac:dyDescent="0.2">
      <c r="A95" s="1948"/>
      <c r="B95" s="155"/>
      <c r="C95" s="1936"/>
      <c r="D95" s="2659"/>
      <c r="E95" s="1936"/>
      <c r="F95" s="1936"/>
      <c r="G95" s="1936"/>
      <c r="H95" s="170"/>
      <c r="I95" s="170"/>
      <c r="J95" s="1861"/>
      <c r="K95" s="1861"/>
      <c r="L95" s="1861"/>
      <c r="M95" s="1861"/>
      <c r="N95" s="1861"/>
      <c r="O95" s="220"/>
      <c r="P95" s="1861"/>
      <c r="Q95" s="1861"/>
      <c r="R95" s="1861"/>
      <c r="S95" s="1861"/>
      <c r="T95" s="1861"/>
      <c r="U95" s="1861"/>
      <c r="V95" s="1719"/>
      <c r="W95" s="1861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  <c r="CP95" s="66"/>
      <c r="CQ95" s="66"/>
    </row>
    <row r="96" spans="1:95" s="1862" customFormat="1" ht="27" customHeight="1" x14ac:dyDescent="0.2">
      <c r="A96" s="3386" t="s">
        <v>3390</v>
      </c>
      <c r="B96" s="155"/>
      <c r="C96" s="1936" t="s">
        <v>3391</v>
      </c>
      <c r="D96" s="2659">
        <v>70000000</v>
      </c>
      <c r="E96" s="1936" t="s">
        <v>30</v>
      </c>
      <c r="F96" s="1936"/>
      <c r="G96" s="1936" t="s">
        <v>285</v>
      </c>
      <c r="H96" s="1912" t="s">
        <v>3324</v>
      </c>
      <c r="I96" s="1912" t="s">
        <v>3325</v>
      </c>
      <c r="J96" s="1936" t="s">
        <v>3326</v>
      </c>
      <c r="K96" s="1912" t="s">
        <v>3327</v>
      </c>
      <c r="L96" s="1912" t="s">
        <v>1721</v>
      </c>
      <c r="M96" s="1912" t="s">
        <v>3328</v>
      </c>
      <c r="N96" s="1912" t="s">
        <v>3329</v>
      </c>
      <c r="O96" s="1861"/>
      <c r="P96" s="1861" t="s">
        <v>297</v>
      </c>
      <c r="Q96" s="1912" t="s">
        <v>3330</v>
      </c>
      <c r="R96" s="1912" t="s">
        <v>3331</v>
      </c>
      <c r="S96" s="1912" t="s">
        <v>705</v>
      </c>
      <c r="T96" s="1912" t="s">
        <v>3332</v>
      </c>
      <c r="U96" s="1912" t="s">
        <v>3333</v>
      </c>
      <c r="V96" s="1719" t="s">
        <v>3334</v>
      </c>
      <c r="W96" s="1861" t="s">
        <v>3335</v>
      </c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  <c r="CM96" s="66"/>
      <c r="CN96" s="66"/>
      <c r="CO96" s="66"/>
      <c r="CP96" s="66"/>
      <c r="CQ96" s="66"/>
    </row>
    <row r="97" spans="1:95" s="1862" customFormat="1" ht="27" customHeight="1" x14ac:dyDescent="0.2">
      <c r="A97" s="3386"/>
      <c r="B97" s="155"/>
      <c r="C97" s="1936"/>
      <c r="D97" s="2659"/>
      <c r="E97" s="1936"/>
      <c r="F97" s="1936"/>
      <c r="G97" s="1936"/>
      <c r="H97" s="1912" t="s">
        <v>3324</v>
      </c>
      <c r="I97" s="1912" t="s">
        <v>3325</v>
      </c>
      <c r="J97" s="1936"/>
      <c r="K97" s="1861"/>
      <c r="L97" s="1861"/>
      <c r="M97" s="1861"/>
      <c r="N97" s="1861"/>
      <c r="O97" s="1861"/>
      <c r="P97" s="1861"/>
      <c r="Q97" s="1861"/>
      <c r="R97" s="1861"/>
      <c r="S97" s="1861"/>
      <c r="T97" s="1861"/>
      <c r="U97" s="1861"/>
      <c r="V97" s="1719"/>
      <c r="W97" s="1861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  <c r="CM97" s="66"/>
      <c r="CN97" s="66"/>
      <c r="CO97" s="66"/>
      <c r="CP97" s="66"/>
      <c r="CQ97" s="66"/>
    </row>
    <row r="98" spans="1:95" s="1862" customFormat="1" x14ac:dyDescent="0.2">
      <c r="A98" s="1948"/>
      <c r="B98" s="155"/>
      <c r="C98" s="1936"/>
      <c r="D98" s="2659"/>
      <c r="E98" s="1936"/>
      <c r="F98" s="1936"/>
      <c r="G98" s="1936"/>
      <c r="H98" s="170"/>
      <c r="I98" s="170"/>
      <c r="J98" s="1861"/>
      <c r="K98" s="1861"/>
      <c r="L98" s="1861"/>
      <c r="M98" s="1861"/>
      <c r="N98" s="1861"/>
      <c r="O98" s="220"/>
      <c r="P98" s="1861"/>
      <c r="Q98" s="1861"/>
      <c r="R98" s="1861"/>
      <c r="S98" s="1861"/>
      <c r="T98" s="1861"/>
      <c r="U98" s="1861"/>
      <c r="V98" s="1719"/>
      <c r="W98" s="1861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</row>
    <row r="99" spans="1:95" s="1862" customFormat="1" ht="27" customHeight="1" x14ac:dyDescent="0.2">
      <c r="A99" s="3386" t="s">
        <v>3392</v>
      </c>
      <c r="B99" s="155"/>
      <c r="C99" s="2662" t="s">
        <v>3393</v>
      </c>
      <c r="D99" s="2663">
        <v>50000000</v>
      </c>
      <c r="E99" s="2662" t="s">
        <v>30</v>
      </c>
      <c r="F99" s="1936"/>
      <c r="G99" s="1936" t="s">
        <v>285</v>
      </c>
      <c r="H99" s="1912" t="s">
        <v>3324</v>
      </c>
      <c r="I99" s="1912" t="s">
        <v>3325</v>
      </c>
      <c r="J99" s="1936" t="s">
        <v>3326</v>
      </c>
      <c r="K99" s="1912" t="s">
        <v>3327</v>
      </c>
      <c r="L99" s="1912" t="s">
        <v>1721</v>
      </c>
      <c r="M99" s="1912" t="s">
        <v>3328</v>
      </c>
      <c r="N99" s="1912" t="s">
        <v>3329</v>
      </c>
      <c r="O99" s="1861"/>
      <c r="P99" s="1861" t="s">
        <v>297</v>
      </c>
      <c r="Q99" s="1912" t="s">
        <v>3330</v>
      </c>
      <c r="R99" s="1912" t="s">
        <v>3331</v>
      </c>
      <c r="S99" s="1912" t="s">
        <v>705</v>
      </c>
      <c r="T99" s="1912" t="s">
        <v>3332</v>
      </c>
      <c r="U99" s="1912" t="s">
        <v>3333</v>
      </c>
      <c r="V99" s="1719" t="s">
        <v>3334</v>
      </c>
      <c r="W99" s="1861" t="s">
        <v>3335</v>
      </c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  <c r="CG99" s="66"/>
      <c r="CH99" s="66"/>
      <c r="CI99" s="66"/>
      <c r="CJ99" s="66"/>
      <c r="CK99" s="66"/>
      <c r="CL99" s="66"/>
      <c r="CM99" s="66"/>
      <c r="CN99" s="66"/>
      <c r="CO99" s="66"/>
      <c r="CP99" s="66"/>
      <c r="CQ99" s="66"/>
    </row>
    <row r="100" spans="1:95" s="1862" customFormat="1" ht="27" customHeight="1" x14ac:dyDescent="0.2">
      <c r="A100" s="3386"/>
      <c r="B100" s="155"/>
      <c r="C100" s="2662"/>
      <c r="D100" s="2663"/>
      <c r="E100" s="2662"/>
      <c r="F100" s="2662"/>
      <c r="G100" s="2662"/>
      <c r="H100" s="1912" t="s">
        <v>3324</v>
      </c>
      <c r="I100" s="1912" t="s">
        <v>3325</v>
      </c>
      <c r="J100" s="1936"/>
      <c r="K100" s="1861"/>
      <c r="L100" s="1861"/>
      <c r="M100" s="1861"/>
      <c r="N100" s="1861"/>
      <c r="O100" s="1861"/>
      <c r="P100" s="1861"/>
      <c r="Q100" s="1861"/>
      <c r="R100" s="1861"/>
      <c r="S100" s="1861"/>
      <c r="T100" s="1861"/>
      <c r="U100" s="1861"/>
      <c r="V100" s="1719"/>
      <c r="W100" s="1861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</row>
    <row r="101" spans="1:95" s="1862" customFormat="1" x14ac:dyDescent="0.2">
      <c r="A101" s="1948"/>
      <c r="B101" s="155"/>
      <c r="C101" s="1936"/>
      <c r="D101" s="2659"/>
      <c r="E101" s="1936"/>
      <c r="F101" s="1936"/>
      <c r="G101" s="1936"/>
      <c r="H101" s="170"/>
      <c r="I101" s="170"/>
      <c r="J101" s="1861"/>
      <c r="K101" s="1861"/>
      <c r="L101" s="1861"/>
      <c r="M101" s="1861"/>
      <c r="N101" s="1861"/>
      <c r="O101" s="220"/>
      <c r="P101" s="1861"/>
      <c r="Q101" s="1861"/>
      <c r="R101" s="1861"/>
      <c r="S101" s="1861"/>
      <c r="T101" s="1861"/>
      <c r="U101" s="1861"/>
      <c r="V101" s="1719"/>
      <c r="W101" s="1861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  <c r="CG101" s="66"/>
      <c r="CH101" s="66"/>
      <c r="CI101" s="66"/>
      <c r="CJ101" s="66"/>
      <c r="CK101" s="66"/>
      <c r="CL101" s="66"/>
      <c r="CM101" s="66"/>
      <c r="CN101" s="66"/>
      <c r="CO101" s="66"/>
      <c r="CP101" s="66"/>
      <c r="CQ101" s="66"/>
    </row>
    <row r="102" spans="1:95" s="1862" customFormat="1" ht="27" customHeight="1" x14ac:dyDescent="0.2">
      <c r="A102" s="3386" t="s">
        <v>3394</v>
      </c>
      <c r="B102" s="155"/>
      <c r="C102" s="2664" t="s">
        <v>3395</v>
      </c>
      <c r="D102" s="2663">
        <v>120000000</v>
      </c>
      <c r="E102" s="2662" t="s">
        <v>30</v>
      </c>
      <c r="F102" s="1936"/>
      <c r="G102" s="1936" t="s">
        <v>285</v>
      </c>
      <c r="H102" s="1912" t="s">
        <v>3324</v>
      </c>
      <c r="I102" s="1912" t="s">
        <v>3325</v>
      </c>
      <c r="J102" s="1936" t="s">
        <v>3326</v>
      </c>
      <c r="K102" s="1912" t="s">
        <v>3327</v>
      </c>
      <c r="L102" s="1912" t="s">
        <v>1721</v>
      </c>
      <c r="M102" s="1912" t="s">
        <v>3328</v>
      </c>
      <c r="N102" s="1912" t="s">
        <v>3329</v>
      </c>
      <c r="O102" s="1861"/>
      <c r="P102" s="1861" t="s">
        <v>297</v>
      </c>
      <c r="Q102" s="1912" t="s">
        <v>3330</v>
      </c>
      <c r="R102" s="1912" t="s">
        <v>3331</v>
      </c>
      <c r="S102" s="1912" t="s">
        <v>705</v>
      </c>
      <c r="T102" s="1912" t="s">
        <v>3332</v>
      </c>
      <c r="U102" s="1912" t="s">
        <v>3333</v>
      </c>
      <c r="V102" s="1719" t="s">
        <v>3334</v>
      </c>
      <c r="W102" s="1861" t="s">
        <v>3335</v>
      </c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/>
      <c r="CI102" s="66"/>
      <c r="CJ102" s="66"/>
      <c r="CK102" s="66"/>
      <c r="CL102" s="66"/>
      <c r="CM102" s="66"/>
      <c r="CN102" s="66"/>
      <c r="CO102" s="66"/>
      <c r="CP102" s="66"/>
      <c r="CQ102" s="66"/>
    </row>
    <row r="103" spans="1:95" s="1862" customFormat="1" ht="27" customHeight="1" x14ac:dyDescent="0.2">
      <c r="A103" s="3386"/>
      <c r="B103" s="155"/>
      <c r="C103" s="155"/>
      <c r="D103" s="249"/>
      <c r="E103" s="155"/>
      <c r="F103" s="155"/>
      <c r="G103" s="155"/>
      <c r="H103" s="1912" t="s">
        <v>3324</v>
      </c>
      <c r="I103" s="1912" t="s">
        <v>3325</v>
      </c>
      <c r="J103" s="1936"/>
      <c r="K103" s="1861"/>
      <c r="L103" s="1861"/>
      <c r="M103" s="1861"/>
      <c r="N103" s="1861"/>
      <c r="O103" s="1861"/>
      <c r="P103" s="1861"/>
      <c r="Q103" s="1861"/>
      <c r="R103" s="1861"/>
      <c r="S103" s="1861"/>
      <c r="T103" s="1861"/>
      <c r="U103" s="1861"/>
      <c r="V103" s="1719"/>
      <c r="W103" s="1861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</row>
    <row r="104" spans="1:95" s="1862" customFormat="1" x14ac:dyDescent="0.2">
      <c r="C104" s="1723"/>
      <c r="D104" s="1723"/>
      <c r="H104" s="1912"/>
      <c r="I104" s="1912"/>
      <c r="O104" s="1723"/>
      <c r="V104" s="69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</row>
    <row r="105" spans="1:95" s="1862" customFormat="1" ht="27" customHeight="1" x14ac:dyDescent="0.2">
      <c r="A105" s="3386" t="s">
        <v>3396</v>
      </c>
      <c r="B105" s="155"/>
      <c r="C105" s="1936" t="s">
        <v>2910</v>
      </c>
      <c r="D105" s="2659">
        <v>142000000</v>
      </c>
      <c r="E105" s="1936" t="s">
        <v>30</v>
      </c>
      <c r="F105" s="1936"/>
      <c r="G105" s="1936" t="s">
        <v>285</v>
      </c>
      <c r="H105" s="1912" t="s">
        <v>3324</v>
      </c>
      <c r="I105" s="1912" t="s">
        <v>3325</v>
      </c>
      <c r="J105" s="1936" t="s">
        <v>3326</v>
      </c>
      <c r="K105" s="1912" t="s">
        <v>3327</v>
      </c>
      <c r="L105" s="1912" t="s">
        <v>1721</v>
      </c>
      <c r="M105" s="1912" t="s">
        <v>3328</v>
      </c>
      <c r="N105" s="1912" t="s">
        <v>3329</v>
      </c>
      <c r="O105" s="220"/>
      <c r="P105" s="1861" t="s">
        <v>297</v>
      </c>
      <c r="Q105" s="1912" t="s">
        <v>3330</v>
      </c>
      <c r="R105" s="1912" t="s">
        <v>3331</v>
      </c>
      <c r="S105" s="1912" t="s">
        <v>705</v>
      </c>
      <c r="T105" s="1912" t="s">
        <v>3332</v>
      </c>
      <c r="U105" s="1912" t="s">
        <v>3333</v>
      </c>
      <c r="V105" s="1719" t="s">
        <v>3334</v>
      </c>
      <c r="W105" s="1861" t="s">
        <v>3335</v>
      </c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</row>
    <row r="106" spans="1:95" s="1862" customFormat="1" ht="27" customHeight="1" x14ac:dyDescent="0.2">
      <c r="A106" s="3386"/>
      <c r="B106" s="155"/>
      <c r="C106" s="1936"/>
      <c r="D106" s="2659"/>
      <c r="E106" s="1936"/>
      <c r="F106" s="1936"/>
      <c r="G106" s="1936"/>
      <c r="H106" s="1912" t="s">
        <v>3324</v>
      </c>
      <c r="I106" s="1912" t="s">
        <v>3325</v>
      </c>
      <c r="J106" s="1936"/>
      <c r="K106" s="1861"/>
      <c r="L106" s="1861"/>
      <c r="M106" s="1861"/>
      <c r="N106" s="1861"/>
      <c r="O106" s="220"/>
      <c r="P106" s="1861"/>
      <c r="Q106" s="1861"/>
      <c r="R106" s="1861"/>
      <c r="S106" s="1861"/>
      <c r="T106" s="1861"/>
      <c r="U106" s="1861"/>
      <c r="V106" s="1719"/>
      <c r="W106" s="1861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</row>
    <row r="107" spans="1:95" s="1862" customFormat="1" x14ac:dyDescent="0.2">
      <c r="A107" s="1948"/>
      <c r="B107" s="155"/>
      <c r="C107" s="1936"/>
      <c r="D107" s="2659"/>
      <c r="E107" s="1936"/>
      <c r="F107" s="1936"/>
      <c r="G107" s="1936"/>
      <c r="H107" s="1912"/>
      <c r="I107" s="1912"/>
      <c r="J107" s="1936"/>
      <c r="K107" s="1861"/>
      <c r="L107" s="1861"/>
      <c r="M107" s="1861"/>
      <c r="N107" s="1861"/>
      <c r="O107" s="220"/>
      <c r="P107" s="1861"/>
      <c r="Q107" s="1861"/>
      <c r="R107" s="1861"/>
      <c r="S107" s="1861"/>
      <c r="T107" s="1861"/>
      <c r="U107" s="1861"/>
      <c r="V107" s="1719"/>
      <c r="W107" s="1861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</row>
    <row r="108" spans="1:95" s="1862" customFormat="1" ht="27" customHeight="1" x14ac:dyDescent="0.2">
      <c r="A108" s="3386" t="s">
        <v>3397</v>
      </c>
      <c r="B108" s="155"/>
      <c r="C108" s="1936" t="s">
        <v>2912</v>
      </c>
      <c r="D108" s="2659">
        <v>179000000</v>
      </c>
      <c r="E108" s="1936" t="s">
        <v>30</v>
      </c>
      <c r="F108" s="1936"/>
      <c r="G108" s="1936" t="s">
        <v>285</v>
      </c>
      <c r="H108" s="1912" t="s">
        <v>3324</v>
      </c>
      <c r="I108" s="1912" t="s">
        <v>3325</v>
      </c>
      <c r="J108" s="1936" t="s">
        <v>3326</v>
      </c>
      <c r="K108" s="1912" t="s">
        <v>3327</v>
      </c>
      <c r="L108" s="1912" t="s">
        <v>1721</v>
      </c>
      <c r="M108" s="1912" t="s">
        <v>3328</v>
      </c>
      <c r="N108" s="1912" t="s">
        <v>3329</v>
      </c>
      <c r="O108" s="1861"/>
      <c r="P108" s="1861" t="s">
        <v>297</v>
      </c>
      <c r="Q108" s="1912" t="s">
        <v>3330</v>
      </c>
      <c r="R108" s="1912" t="s">
        <v>3331</v>
      </c>
      <c r="S108" s="1912" t="s">
        <v>705</v>
      </c>
      <c r="T108" s="1912" t="s">
        <v>3332</v>
      </c>
      <c r="U108" s="1912" t="s">
        <v>3333</v>
      </c>
      <c r="V108" s="1719" t="s">
        <v>3334</v>
      </c>
      <c r="W108" s="1861" t="s">
        <v>3335</v>
      </c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</row>
    <row r="109" spans="1:95" s="1862" customFormat="1" ht="27" customHeight="1" x14ac:dyDescent="0.2">
      <c r="A109" s="3386"/>
      <c r="B109" s="155"/>
      <c r="C109" s="1936"/>
      <c r="D109" s="2659"/>
      <c r="E109" s="1936"/>
      <c r="F109" s="1936"/>
      <c r="G109" s="1936"/>
      <c r="H109" s="1912" t="s">
        <v>3324</v>
      </c>
      <c r="I109" s="1912" t="s">
        <v>3325</v>
      </c>
      <c r="J109" s="1936"/>
      <c r="K109" s="1861"/>
      <c r="L109" s="1861"/>
      <c r="M109" s="1861"/>
      <c r="N109" s="1861"/>
      <c r="O109" s="1861"/>
      <c r="P109" s="1861"/>
      <c r="Q109" s="1861"/>
      <c r="R109" s="1861"/>
      <c r="S109" s="1861"/>
      <c r="T109" s="1861"/>
      <c r="U109" s="1861"/>
      <c r="V109" s="1719"/>
      <c r="W109" s="1861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</row>
    <row r="110" spans="1:95" s="1862" customFormat="1" x14ac:dyDescent="0.2">
      <c r="A110" s="1948"/>
      <c r="B110" s="155"/>
      <c r="C110" s="1936"/>
      <c r="D110" s="2659"/>
      <c r="E110" s="1936"/>
      <c r="F110" s="1936"/>
      <c r="G110" s="1936"/>
      <c r="H110" s="170"/>
      <c r="I110" s="170"/>
      <c r="J110" s="1861"/>
      <c r="K110" s="1861"/>
      <c r="L110" s="1861"/>
      <c r="M110" s="1861"/>
      <c r="N110" s="1861"/>
      <c r="O110" s="220"/>
      <c r="P110" s="1861"/>
      <c r="Q110" s="1861"/>
      <c r="R110" s="1861"/>
      <c r="S110" s="1861"/>
      <c r="T110" s="1861"/>
      <c r="U110" s="1861"/>
      <c r="V110" s="1719"/>
      <c r="W110" s="1861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</row>
    <row r="111" spans="1:95" s="1862" customFormat="1" ht="27" customHeight="1" x14ac:dyDescent="0.2">
      <c r="A111" s="3386" t="s">
        <v>3398</v>
      </c>
      <c r="B111" s="155"/>
      <c r="C111" s="2662" t="s">
        <v>2914</v>
      </c>
      <c r="D111" s="2663">
        <v>145000000</v>
      </c>
      <c r="E111" s="2662" t="s">
        <v>30</v>
      </c>
      <c r="F111" s="1936"/>
      <c r="G111" s="1936" t="s">
        <v>285</v>
      </c>
      <c r="H111" s="1912" t="s">
        <v>3324</v>
      </c>
      <c r="I111" s="1912" t="s">
        <v>3325</v>
      </c>
      <c r="J111" s="1936" t="s">
        <v>3326</v>
      </c>
      <c r="K111" s="1912" t="s">
        <v>3327</v>
      </c>
      <c r="L111" s="1912" t="s">
        <v>1721</v>
      </c>
      <c r="M111" s="1912" t="s">
        <v>3328</v>
      </c>
      <c r="N111" s="1912" t="s">
        <v>3329</v>
      </c>
      <c r="O111" s="1861"/>
      <c r="P111" s="1861" t="s">
        <v>297</v>
      </c>
      <c r="Q111" s="1912" t="s">
        <v>3330</v>
      </c>
      <c r="R111" s="1912" t="s">
        <v>3331</v>
      </c>
      <c r="S111" s="1912" t="s">
        <v>705</v>
      </c>
      <c r="T111" s="1912" t="s">
        <v>3332</v>
      </c>
      <c r="U111" s="1912" t="s">
        <v>3333</v>
      </c>
      <c r="V111" s="1719" t="s">
        <v>3334</v>
      </c>
      <c r="W111" s="1861" t="s">
        <v>3335</v>
      </c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</row>
    <row r="112" spans="1:95" s="1862" customFormat="1" ht="27" customHeight="1" x14ac:dyDescent="0.2">
      <c r="A112" s="3386"/>
      <c r="B112" s="155"/>
      <c r="C112" s="2662"/>
      <c r="D112" s="2663"/>
      <c r="E112" s="2662"/>
      <c r="F112" s="2662"/>
      <c r="G112" s="2662"/>
      <c r="H112" s="1912" t="s">
        <v>3324</v>
      </c>
      <c r="I112" s="1912" t="s">
        <v>3325</v>
      </c>
      <c r="J112" s="1936"/>
      <c r="K112" s="1861"/>
      <c r="L112" s="1861"/>
      <c r="M112" s="1861"/>
      <c r="N112" s="1861"/>
      <c r="O112" s="1861"/>
      <c r="P112" s="1861"/>
      <c r="Q112" s="1861"/>
      <c r="R112" s="1861"/>
      <c r="S112" s="1861"/>
      <c r="T112" s="1861"/>
      <c r="U112" s="1861"/>
      <c r="V112" s="1719"/>
      <c r="W112" s="1861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</row>
    <row r="113" spans="1:95" s="1862" customFormat="1" x14ac:dyDescent="0.2">
      <c r="A113" s="1948"/>
      <c r="B113" s="155"/>
      <c r="C113" s="1936"/>
      <c r="D113" s="2659"/>
      <c r="E113" s="1936"/>
      <c r="F113" s="1936"/>
      <c r="G113" s="1936"/>
      <c r="H113" s="170"/>
      <c r="I113" s="170"/>
      <c r="J113" s="1861"/>
      <c r="K113" s="1861"/>
      <c r="L113" s="1861"/>
      <c r="M113" s="1861"/>
      <c r="N113" s="1861"/>
      <c r="O113" s="220"/>
      <c r="P113" s="1861"/>
      <c r="Q113" s="1861"/>
      <c r="R113" s="1861"/>
      <c r="S113" s="1861"/>
      <c r="T113" s="1861"/>
      <c r="U113" s="1861"/>
      <c r="V113" s="1719"/>
      <c r="W113" s="1861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</row>
    <row r="114" spans="1:95" s="1862" customFormat="1" ht="27" customHeight="1" x14ac:dyDescent="0.2">
      <c r="A114" s="3386" t="s">
        <v>3399</v>
      </c>
      <c r="B114" s="155"/>
      <c r="C114" s="2662" t="s">
        <v>3400</v>
      </c>
      <c r="D114" s="2663">
        <v>200000000</v>
      </c>
      <c r="E114" s="2662" t="s">
        <v>30</v>
      </c>
      <c r="F114" s="1936"/>
      <c r="G114" s="1936" t="s">
        <v>285</v>
      </c>
      <c r="H114" s="1912" t="s">
        <v>3324</v>
      </c>
      <c r="I114" s="1912" t="s">
        <v>3325</v>
      </c>
      <c r="J114" s="1936" t="s">
        <v>3326</v>
      </c>
      <c r="K114" s="1912" t="s">
        <v>3327</v>
      </c>
      <c r="L114" s="1912" t="s">
        <v>1721</v>
      </c>
      <c r="M114" s="1912" t="s">
        <v>3328</v>
      </c>
      <c r="N114" s="1912" t="s">
        <v>3329</v>
      </c>
      <c r="O114" s="1861"/>
      <c r="P114" s="1861" t="s">
        <v>297</v>
      </c>
      <c r="Q114" s="1912" t="s">
        <v>3330</v>
      </c>
      <c r="R114" s="1912" t="s">
        <v>3331</v>
      </c>
      <c r="S114" s="1912" t="s">
        <v>705</v>
      </c>
      <c r="T114" s="1912" t="s">
        <v>3332</v>
      </c>
      <c r="U114" s="1912" t="s">
        <v>3333</v>
      </c>
      <c r="V114" s="1719" t="s">
        <v>3334</v>
      </c>
      <c r="W114" s="1861" t="s">
        <v>3335</v>
      </c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</row>
    <row r="115" spans="1:95" s="1862" customFormat="1" ht="27" customHeight="1" x14ac:dyDescent="0.2">
      <c r="A115" s="3386"/>
      <c r="B115" s="155"/>
      <c r="C115" s="155"/>
      <c r="D115" s="249"/>
      <c r="E115" s="155"/>
      <c r="F115" s="155"/>
      <c r="G115" s="155"/>
      <c r="H115" s="1912" t="s">
        <v>3324</v>
      </c>
      <c r="I115" s="1912" t="s">
        <v>3325</v>
      </c>
      <c r="J115" s="1936"/>
      <c r="K115" s="1861"/>
      <c r="L115" s="1861"/>
      <c r="M115" s="1861"/>
      <c r="N115" s="1861"/>
      <c r="O115" s="1861"/>
      <c r="P115" s="1861"/>
      <c r="Q115" s="1861"/>
      <c r="R115" s="1861"/>
      <c r="S115" s="1861"/>
      <c r="T115" s="1861"/>
      <c r="U115" s="1861"/>
      <c r="V115" s="1719"/>
      <c r="W115" s="1861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</row>
    <row r="116" spans="1:95" s="1862" customFormat="1" x14ac:dyDescent="0.2">
      <c r="C116" s="1723"/>
      <c r="D116" s="1723"/>
      <c r="H116" s="1912"/>
      <c r="I116" s="1912"/>
      <c r="O116" s="1723"/>
      <c r="V116" s="69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</row>
    <row r="117" spans="1:95" s="1862" customFormat="1" ht="27" customHeight="1" x14ac:dyDescent="0.2">
      <c r="A117" s="3386" t="s">
        <v>3401</v>
      </c>
      <c r="B117" s="155"/>
      <c r="C117" s="1936" t="s">
        <v>3402</v>
      </c>
      <c r="D117" s="2659">
        <v>145000000</v>
      </c>
      <c r="E117" s="1936" t="s">
        <v>30</v>
      </c>
      <c r="F117" s="1936"/>
      <c r="G117" s="1936" t="s">
        <v>285</v>
      </c>
      <c r="H117" s="1912" t="s">
        <v>3324</v>
      </c>
      <c r="I117" s="1912" t="s">
        <v>3325</v>
      </c>
      <c r="J117" s="1936" t="s">
        <v>3326</v>
      </c>
      <c r="K117" s="1912" t="s">
        <v>3327</v>
      </c>
      <c r="L117" s="1912" t="s">
        <v>1721</v>
      </c>
      <c r="M117" s="1912" t="s">
        <v>3328</v>
      </c>
      <c r="N117" s="1912" t="s">
        <v>3329</v>
      </c>
      <c r="O117" s="220"/>
      <c r="P117" s="1861" t="s">
        <v>297</v>
      </c>
      <c r="Q117" s="1912" t="s">
        <v>3330</v>
      </c>
      <c r="R117" s="1912" t="s">
        <v>3331</v>
      </c>
      <c r="S117" s="1912" t="s">
        <v>705</v>
      </c>
      <c r="T117" s="1912" t="s">
        <v>3332</v>
      </c>
      <c r="U117" s="1912" t="s">
        <v>3333</v>
      </c>
      <c r="V117" s="1719" t="s">
        <v>3334</v>
      </c>
      <c r="W117" s="1861" t="s">
        <v>3335</v>
      </c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</row>
    <row r="118" spans="1:95" s="1862" customFormat="1" ht="27" customHeight="1" x14ac:dyDescent="0.2">
      <c r="A118" s="3386"/>
      <c r="B118" s="155"/>
      <c r="C118" s="1936"/>
      <c r="D118" s="2659"/>
      <c r="E118" s="1936"/>
      <c r="F118" s="1936"/>
      <c r="G118" s="1936"/>
      <c r="H118" s="1912" t="s">
        <v>3324</v>
      </c>
      <c r="I118" s="1912" t="s">
        <v>3325</v>
      </c>
      <c r="J118" s="1936"/>
      <c r="K118" s="1861"/>
      <c r="L118" s="1861"/>
      <c r="M118" s="1861"/>
      <c r="N118" s="1861"/>
      <c r="O118" s="220"/>
      <c r="P118" s="1861"/>
      <c r="Q118" s="1861"/>
      <c r="R118" s="1861"/>
      <c r="S118" s="1861"/>
      <c r="T118" s="1861"/>
      <c r="U118" s="1861"/>
      <c r="V118" s="1719"/>
      <c r="W118" s="1861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</row>
    <row r="119" spans="1:95" s="1862" customFormat="1" x14ac:dyDescent="0.2">
      <c r="A119" s="1948"/>
      <c r="B119" s="155"/>
      <c r="C119" s="1936"/>
      <c r="D119" s="2659"/>
      <c r="E119" s="1936"/>
      <c r="F119" s="1936"/>
      <c r="G119" s="1936"/>
      <c r="H119" s="170"/>
      <c r="I119" s="170"/>
      <c r="J119" s="1861"/>
      <c r="K119" s="1861"/>
      <c r="L119" s="1861"/>
      <c r="M119" s="1861"/>
      <c r="N119" s="1861"/>
      <c r="O119" s="220"/>
      <c r="P119" s="1861"/>
      <c r="Q119" s="1861"/>
      <c r="R119" s="1861"/>
      <c r="S119" s="1861"/>
      <c r="T119" s="1861"/>
      <c r="U119" s="1861"/>
      <c r="V119" s="1719"/>
      <c r="W119" s="1861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</row>
    <row r="120" spans="1:95" s="1862" customFormat="1" ht="27" customHeight="1" x14ac:dyDescent="0.2">
      <c r="A120" s="3386" t="s">
        <v>3403</v>
      </c>
      <c r="B120" s="155"/>
      <c r="C120" s="1936" t="s">
        <v>3404</v>
      </c>
      <c r="D120" s="2659">
        <v>100000000</v>
      </c>
      <c r="E120" s="1936" t="s">
        <v>30</v>
      </c>
      <c r="F120" s="1936"/>
      <c r="G120" s="1936" t="s">
        <v>285</v>
      </c>
      <c r="H120" s="1912" t="s">
        <v>3324</v>
      </c>
      <c r="I120" s="1912" t="s">
        <v>3325</v>
      </c>
      <c r="J120" s="1936" t="s">
        <v>3326</v>
      </c>
      <c r="K120" s="1912" t="s">
        <v>3327</v>
      </c>
      <c r="L120" s="1912" t="s">
        <v>1721</v>
      </c>
      <c r="M120" s="1912" t="s">
        <v>3328</v>
      </c>
      <c r="N120" s="1912" t="s">
        <v>3329</v>
      </c>
      <c r="O120" s="1861"/>
      <c r="P120" s="1861" t="s">
        <v>297</v>
      </c>
      <c r="Q120" s="1912" t="s">
        <v>3330</v>
      </c>
      <c r="R120" s="1912" t="s">
        <v>3331</v>
      </c>
      <c r="S120" s="1912" t="s">
        <v>705</v>
      </c>
      <c r="T120" s="1912" t="s">
        <v>3332</v>
      </c>
      <c r="U120" s="1912" t="s">
        <v>3333</v>
      </c>
      <c r="V120" s="1719" t="s">
        <v>3334</v>
      </c>
      <c r="W120" s="1861" t="s">
        <v>3335</v>
      </c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</row>
    <row r="121" spans="1:95" s="1862" customFormat="1" ht="27" customHeight="1" x14ac:dyDescent="0.2">
      <c r="A121" s="3386"/>
      <c r="B121" s="155"/>
      <c r="C121" s="1936"/>
      <c r="D121" s="2659"/>
      <c r="E121" s="1936"/>
      <c r="F121" s="1936"/>
      <c r="G121" s="1936"/>
      <c r="H121" s="1912" t="s">
        <v>3324</v>
      </c>
      <c r="I121" s="1912" t="s">
        <v>3325</v>
      </c>
      <c r="J121" s="1936"/>
      <c r="K121" s="1861"/>
      <c r="L121" s="1861"/>
      <c r="M121" s="1861"/>
      <c r="N121" s="1861"/>
      <c r="O121" s="1861"/>
      <c r="P121" s="1861"/>
      <c r="Q121" s="1861"/>
      <c r="R121" s="1861"/>
      <c r="S121" s="1861"/>
      <c r="T121" s="1861"/>
      <c r="U121" s="1861"/>
      <c r="V121" s="1719"/>
      <c r="W121" s="1861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</row>
    <row r="122" spans="1:95" s="1862" customFormat="1" x14ac:dyDescent="0.2">
      <c r="A122" s="1948"/>
      <c r="B122" s="155"/>
      <c r="C122" s="1936"/>
      <c r="D122" s="2659"/>
      <c r="E122" s="1936"/>
      <c r="F122" s="1936"/>
      <c r="G122" s="1936"/>
      <c r="H122" s="170"/>
      <c r="I122" s="170"/>
      <c r="J122" s="1861"/>
      <c r="K122" s="1861"/>
      <c r="L122" s="1861"/>
      <c r="M122" s="1861"/>
      <c r="N122" s="1861"/>
      <c r="O122" s="220"/>
      <c r="P122" s="1861"/>
      <c r="Q122" s="1861"/>
      <c r="R122" s="1861"/>
      <c r="S122" s="1861"/>
      <c r="T122" s="1861"/>
      <c r="U122" s="1861"/>
      <c r="V122" s="1719"/>
      <c r="W122" s="1861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</row>
    <row r="123" spans="1:95" s="1862" customFormat="1" ht="27" customHeight="1" x14ac:dyDescent="0.2">
      <c r="A123" s="3386" t="s">
        <v>3405</v>
      </c>
      <c r="B123" s="155"/>
      <c r="C123" s="2662" t="s">
        <v>3406</v>
      </c>
      <c r="D123" s="2663">
        <v>225000000</v>
      </c>
      <c r="E123" s="2662" t="s">
        <v>30</v>
      </c>
      <c r="F123" s="1936"/>
      <c r="G123" s="1936" t="s">
        <v>285</v>
      </c>
      <c r="H123" s="1912" t="s">
        <v>3324</v>
      </c>
      <c r="I123" s="1912" t="s">
        <v>3325</v>
      </c>
      <c r="J123" s="1936" t="s">
        <v>3326</v>
      </c>
      <c r="K123" s="1912" t="s">
        <v>3327</v>
      </c>
      <c r="L123" s="1912" t="s">
        <v>1721</v>
      </c>
      <c r="M123" s="1912" t="s">
        <v>3328</v>
      </c>
      <c r="N123" s="1912" t="s">
        <v>3329</v>
      </c>
      <c r="O123" s="1861"/>
      <c r="P123" s="1861" t="s">
        <v>297</v>
      </c>
      <c r="Q123" s="1912" t="s">
        <v>3330</v>
      </c>
      <c r="R123" s="1912" t="s">
        <v>3331</v>
      </c>
      <c r="S123" s="1912" t="s">
        <v>705</v>
      </c>
      <c r="T123" s="1912" t="s">
        <v>3332</v>
      </c>
      <c r="U123" s="1912" t="s">
        <v>3333</v>
      </c>
      <c r="V123" s="1719" t="s">
        <v>3334</v>
      </c>
      <c r="W123" s="1861" t="s">
        <v>3335</v>
      </c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</row>
    <row r="124" spans="1:95" s="1862" customFormat="1" ht="27" customHeight="1" x14ac:dyDescent="0.2">
      <c r="A124" s="3386"/>
      <c r="B124" s="155"/>
      <c r="C124" s="2662"/>
      <c r="D124" s="2663"/>
      <c r="E124" s="2662"/>
      <c r="F124" s="2662"/>
      <c r="G124" s="2662"/>
      <c r="H124" s="1912" t="s">
        <v>3324</v>
      </c>
      <c r="I124" s="1912" t="s">
        <v>3325</v>
      </c>
      <c r="J124" s="1936"/>
      <c r="K124" s="1861"/>
      <c r="L124" s="1861"/>
      <c r="M124" s="1861"/>
      <c r="N124" s="1861"/>
      <c r="O124" s="1861"/>
      <c r="P124" s="1861"/>
      <c r="Q124" s="1861"/>
      <c r="R124" s="1861"/>
      <c r="S124" s="1861"/>
      <c r="T124" s="1861"/>
      <c r="U124" s="1861"/>
      <c r="V124" s="1719"/>
      <c r="W124" s="1861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</row>
    <row r="125" spans="1:95" s="1862" customFormat="1" x14ac:dyDescent="0.2">
      <c r="A125" s="1948"/>
      <c r="B125" s="155"/>
      <c r="C125" s="2662"/>
      <c r="D125" s="2663"/>
      <c r="E125" s="2662"/>
      <c r="F125" s="2662"/>
      <c r="G125" s="2662"/>
      <c r="H125" s="1912"/>
      <c r="I125" s="1912"/>
      <c r="J125" s="1936"/>
      <c r="K125" s="1861"/>
      <c r="L125" s="1861"/>
      <c r="M125" s="1861"/>
      <c r="N125" s="1861"/>
      <c r="O125" s="1861"/>
      <c r="P125" s="1861"/>
      <c r="Q125" s="1861"/>
      <c r="R125" s="1861"/>
      <c r="S125" s="1861"/>
      <c r="T125" s="1861"/>
      <c r="U125" s="1861"/>
      <c r="V125" s="1719"/>
      <c r="W125" s="1861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</row>
    <row r="126" spans="1:95" s="1862" customFormat="1" ht="27" customHeight="1" x14ac:dyDescent="0.2">
      <c r="A126" s="3386" t="s">
        <v>3407</v>
      </c>
      <c r="B126" s="155"/>
      <c r="C126" s="1936" t="s">
        <v>3408</v>
      </c>
      <c r="D126" s="2659">
        <v>189999999</v>
      </c>
      <c r="E126" s="1936" t="s">
        <v>30</v>
      </c>
      <c r="F126" s="1936"/>
      <c r="G126" s="1936" t="s">
        <v>285</v>
      </c>
      <c r="H126" s="1912" t="s">
        <v>3324</v>
      </c>
      <c r="I126" s="1912" t="s">
        <v>3325</v>
      </c>
      <c r="J126" s="1936" t="s">
        <v>3326</v>
      </c>
      <c r="K126" s="1912" t="s">
        <v>3327</v>
      </c>
      <c r="L126" s="1912" t="s">
        <v>1721</v>
      </c>
      <c r="M126" s="1912" t="s">
        <v>3328</v>
      </c>
      <c r="N126" s="1912" t="s">
        <v>3329</v>
      </c>
      <c r="O126" s="1861"/>
      <c r="P126" s="1861" t="s">
        <v>297</v>
      </c>
      <c r="Q126" s="1912" t="s">
        <v>3330</v>
      </c>
      <c r="R126" s="1912" t="s">
        <v>3331</v>
      </c>
      <c r="S126" s="1912" t="s">
        <v>705</v>
      </c>
      <c r="T126" s="1912" t="s">
        <v>3332</v>
      </c>
      <c r="U126" s="1912" t="s">
        <v>3333</v>
      </c>
      <c r="V126" s="1719" t="s">
        <v>3334</v>
      </c>
      <c r="W126" s="1861" t="s">
        <v>3335</v>
      </c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</row>
    <row r="127" spans="1:95" s="1862" customFormat="1" ht="27" customHeight="1" x14ac:dyDescent="0.2">
      <c r="A127" s="3386"/>
      <c r="B127" s="155"/>
      <c r="C127" s="1936"/>
      <c r="D127" s="2659"/>
      <c r="E127" s="1936"/>
      <c r="F127" s="1936"/>
      <c r="G127" s="1936" t="s">
        <v>3409</v>
      </c>
      <c r="H127" s="1912" t="s">
        <v>3324</v>
      </c>
      <c r="I127" s="1912" t="s">
        <v>3325</v>
      </c>
      <c r="J127" s="1936"/>
      <c r="K127" s="1861"/>
      <c r="L127" s="1861"/>
      <c r="M127" s="1861"/>
      <c r="N127" s="1861"/>
      <c r="O127" s="1861"/>
      <c r="P127" s="1861"/>
      <c r="Q127" s="1861"/>
      <c r="R127" s="1861"/>
      <c r="S127" s="1861"/>
      <c r="T127" s="1861"/>
      <c r="U127" s="1861"/>
      <c r="V127" s="1719"/>
      <c r="W127" s="1861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</row>
    <row r="128" spans="1:95" s="1862" customFormat="1" x14ac:dyDescent="0.2">
      <c r="A128" s="2665" t="s">
        <v>6452</v>
      </c>
      <c r="C128" s="220"/>
      <c r="D128" s="2666">
        <f>SUM(D9:D127)</f>
        <v>3141374838</v>
      </c>
      <c r="F128" s="227"/>
      <c r="H128" s="1912"/>
      <c r="I128" s="1912"/>
      <c r="O128" s="220"/>
      <c r="V128" s="69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</row>
    <row r="129" spans="1:95" s="226" customFormat="1" x14ac:dyDescent="0.2">
      <c r="C129" s="357"/>
      <c r="D129" s="357"/>
      <c r="F129" s="227"/>
      <c r="H129" s="166"/>
      <c r="I129" s="166"/>
      <c r="O129" s="357"/>
      <c r="V129" s="79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</row>
    <row r="130" spans="1:95" s="1906" customFormat="1" x14ac:dyDescent="0.2">
      <c r="V130" s="1973"/>
      <c r="X130" s="448"/>
      <c r="Y130" s="448"/>
      <c r="Z130" s="448"/>
      <c r="AA130" s="448"/>
      <c r="AB130" s="448"/>
      <c r="AC130" s="448"/>
      <c r="AD130" s="448"/>
      <c r="AE130" s="448"/>
      <c r="AF130" s="448"/>
      <c r="AG130" s="448"/>
      <c r="AH130" s="448"/>
      <c r="AI130" s="448"/>
      <c r="AJ130" s="448"/>
      <c r="AK130" s="448"/>
      <c r="AL130" s="448"/>
      <c r="AM130" s="448"/>
      <c r="AN130" s="448"/>
      <c r="AO130" s="448"/>
      <c r="AP130" s="448"/>
      <c r="AQ130" s="448"/>
      <c r="AR130" s="448"/>
      <c r="AS130" s="448"/>
      <c r="AT130" s="448"/>
      <c r="AU130" s="448"/>
      <c r="AV130" s="448"/>
      <c r="AW130" s="448"/>
      <c r="AX130" s="448"/>
      <c r="AY130" s="448"/>
      <c r="AZ130" s="448"/>
      <c r="BA130" s="448"/>
      <c r="BB130" s="448"/>
      <c r="BC130" s="448"/>
      <c r="BD130" s="448"/>
      <c r="BE130" s="448"/>
      <c r="BF130" s="448"/>
      <c r="BG130" s="448"/>
      <c r="BH130" s="448"/>
      <c r="BI130" s="448"/>
      <c r="BJ130" s="448"/>
      <c r="BK130" s="448"/>
      <c r="BL130" s="448"/>
      <c r="BM130" s="448"/>
      <c r="BN130" s="448"/>
      <c r="BO130" s="448"/>
      <c r="BP130" s="448"/>
      <c r="BQ130" s="448"/>
      <c r="BR130" s="448"/>
      <c r="BS130" s="448"/>
      <c r="BT130" s="448"/>
      <c r="BU130" s="448"/>
      <c r="BV130" s="448"/>
      <c r="BW130" s="448"/>
      <c r="BX130" s="448"/>
      <c r="BY130" s="448"/>
      <c r="BZ130" s="448"/>
      <c r="CA130" s="448"/>
      <c r="CB130" s="448"/>
      <c r="CC130" s="448"/>
      <c r="CD130" s="448"/>
      <c r="CE130" s="448"/>
      <c r="CF130" s="448"/>
      <c r="CG130" s="448"/>
      <c r="CH130" s="448"/>
      <c r="CI130" s="448"/>
      <c r="CJ130" s="448"/>
      <c r="CK130" s="448"/>
      <c r="CL130" s="448"/>
      <c r="CM130" s="448"/>
      <c r="CN130" s="448"/>
      <c r="CO130" s="448"/>
      <c r="CP130" s="448"/>
      <c r="CQ130" s="448"/>
    </row>
    <row r="131" spans="1:95" x14ac:dyDescent="0.2">
      <c r="W131" s="2476"/>
    </row>
    <row r="132" spans="1:95" x14ac:dyDescent="0.2">
      <c r="W132" s="2476"/>
    </row>
    <row r="133" spans="1:95" s="19" customFormat="1" x14ac:dyDescent="0.25">
      <c r="A133" s="1892" t="s">
        <v>3307</v>
      </c>
      <c r="B133" s="78"/>
      <c r="W133" s="367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</row>
    <row r="134" spans="1:95" s="19" customFormat="1" x14ac:dyDescent="0.25">
      <c r="A134" s="431" t="s">
        <v>6374</v>
      </c>
      <c r="B134" s="344"/>
      <c r="H134" s="2888" t="s">
        <v>3308</v>
      </c>
      <c r="I134" s="2958"/>
      <c r="J134" s="79" t="s">
        <v>148</v>
      </c>
      <c r="K134" s="80"/>
      <c r="L134" s="81"/>
      <c r="V134" s="18"/>
      <c r="W134" s="367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s="19" customFormat="1" ht="30" x14ac:dyDescent="0.25">
      <c r="A135" s="370" t="s">
        <v>571</v>
      </c>
      <c r="B135" s="67"/>
      <c r="C135" s="2915" t="s">
        <v>149</v>
      </c>
      <c r="D135" s="2916"/>
      <c r="E135" s="2916"/>
      <c r="F135" s="2916"/>
      <c r="G135" s="2917"/>
      <c r="H135" s="2959"/>
      <c r="I135" s="2960"/>
      <c r="J135" s="432" t="s">
        <v>150</v>
      </c>
      <c r="K135" s="2916" t="s">
        <v>151</v>
      </c>
      <c r="L135" s="2917"/>
      <c r="M135" s="2915" t="s">
        <v>152</v>
      </c>
      <c r="N135" s="2917"/>
      <c r="O135" s="2915" t="s">
        <v>84</v>
      </c>
      <c r="P135" s="2916"/>
      <c r="Q135" s="2916"/>
      <c r="R135" s="2916"/>
      <c r="S135" s="1872"/>
      <c r="T135" s="1871" t="s">
        <v>85</v>
      </c>
      <c r="U135" s="1873"/>
      <c r="V135" s="1871"/>
      <c r="W135" s="1852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</row>
    <row r="136" spans="1:95" s="19" customFormat="1" ht="60.75" thickBot="1" x14ac:dyDescent="0.3">
      <c r="A136" s="433" t="s">
        <v>512</v>
      </c>
      <c r="B136" s="434" t="s">
        <v>3309</v>
      </c>
      <c r="C136" s="434" t="s">
        <v>3310</v>
      </c>
      <c r="D136" s="434" t="s">
        <v>3311</v>
      </c>
      <c r="E136" s="434" t="s">
        <v>3312</v>
      </c>
      <c r="F136" s="434" t="s">
        <v>157</v>
      </c>
      <c r="G136" s="435" t="s">
        <v>158</v>
      </c>
      <c r="H136" s="436" t="s">
        <v>92</v>
      </c>
      <c r="I136" s="437" t="s">
        <v>3313</v>
      </c>
      <c r="J136" s="434" t="s">
        <v>3314</v>
      </c>
      <c r="K136" s="434" t="s">
        <v>3315</v>
      </c>
      <c r="L136" s="434" t="s">
        <v>3316</v>
      </c>
      <c r="M136" s="434" t="s">
        <v>162</v>
      </c>
      <c r="N136" s="436" t="s">
        <v>3317</v>
      </c>
      <c r="O136" s="436" t="s">
        <v>164</v>
      </c>
      <c r="P136" s="436" t="s">
        <v>3318</v>
      </c>
      <c r="Q136" s="436" t="s">
        <v>165</v>
      </c>
      <c r="R136" s="438" t="s">
        <v>166</v>
      </c>
      <c r="S136" s="439" t="s">
        <v>167</v>
      </c>
      <c r="T136" s="439" t="s">
        <v>3319</v>
      </c>
      <c r="U136" s="439" t="s">
        <v>169</v>
      </c>
      <c r="V136" s="2667" t="s">
        <v>3320</v>
      </c>
      <c r="W136" s="439" t="s">
        <v>113</v>
      </c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</row>
    <row r="137" spans="1:95" s="19" customFormat="1" ht="15.75" thickTop="1" x14ac:dyDescent="0.25">
      <c r="A137" s="2918" t="s">
        <v>114</v>
      </c>
      <c r="B137" s="355"/>
      <c r="C137" s="354"/>
      <c r="D137" s="354"/>
      <c r="E137" s="355"/>
      <c r="F137" s="355" t="s">
        <v>170</v>
      </c>
      <c r="G137" s="355"/>
      <c r="H137" s="355" t="s">
        <v>171</v>
      </c>
      <c r="I137" s="355" t="s">
        <v>116</v>
      </c>
      <c r="J137" s="355" t="s">
        <v>117</v>
      </c>
      <c r="K137" s="440" t="s">
        <v>172</v>
      </c>
      <c r="L137" s="440" t="s">
        <v>173</v>
      </c>
      <c r="M137" s="440" t="s">
        <v>117</v>
      </c>
      <c r="N137" s="440" t="s">
        <v>116</v>
      </c>
      <c r="O137" s="354"/>
      <c r="P137" s="440" t="s">
        <v>117</v>
      </c>
      <c r="Q137" s="440" t="s">
        <v>116</v>
      </c>
      <c r="R137" s="440" t="s">
        <v>117</v>
      </c>
      <c r="S137" s="440" t="s">
        <v>171</v>
      </c>
      <c r="T137" s="440" t="s">
        <v>174</v>
      </c>
      <c r="U137" s="440" t="s">
        <v>117</v>
      </c>
      <c r="V137" s="2668"/>
      <c r="W137" s="440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</row>
    <row r="138" spans="1:95" s="19" customFormat="1" x14ac:dyDescent="0.25">
      <c r="A138" s="2919"/>
      <c r="B138" s="353"/>
      <c r="C138" s="357"/>
      <c r="D138" s="357"/>
      <c r="E138" s="353"/>
      <c r="F138" s="355" t="s">
        <v>175</v>
      </c>
      <c r="G138" s="353"/>
      <c r="H138" s="355"/>
      <c r="I138" s="353"/>
      <c r="J138" s="353"/>
      <c r="K138" s="353"/>
      <c r="L138" s="353"/>
      <c r="M138" s="353"/>
      <c r="N138" s="353"/>
      <c r="O138" s="357"/>
      <c r="P138" s="353"/>
      <c r="Q138" s="353"/>
      <c r="R138" s="353"/>
      <c r="S138" s="355"/>
      <c r="T138" s="355"/>
      <c r="U138" s="355"/>
      <c r="V138" s="2040"/>
      <c r="W138" s="355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</row>
    <row r="139" spans="1:95" s="19" customFormat="1" x14ac:dyDescent="0.25">
      <c r="A139" s="446" t="s">
        <v>121</v>
      </c>
      <c r="B139" s="2313"/>
      <c r="C139" s="2314"/>
      <c r="D139" s="2314"/>
      <c r="E139" s="2313"/>
      <c r="F139" s="2313"/>
      <c r="G139" s="2313"/>
      <c r="H139" s="2313"/>
      <c r="I139" s="2313"/>
      <c r="J139" s="2316"/>
      <c r="K139" s="2316"/>
      <c r="L139" s="2313"/>
      <c r="M139" s="2313"/>
      <c r="N139" s="2313"/>
      <c r="O139" s="2314"/>
      <c r="P139" s="2313"/>
      <c r="Q139" s="2313"/>
      <c r="R139" s="2313"/>
      <c r="S139" s="2313"/>
      <c r="T139" s="2313"/>
      <c r="U139" s="2313"/>
      <c r="V139" s="2316"/>
      <c r="W139" s="2313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</row>
    <row r="140" spans="1:95" s="1862" customFormat="1" ht="27" customHeight="1" x14ac:dyDescent="0.2">
      <c r="A140" s="3386" t="s">
        <v>3410</v>
      </c>
      <c r="B140" s="155"/>
      <c r="C140" s="1936" t="s">
        <v>3411</v>
      </c>
      <c r="D140" s="2659"/>
      <c r="E140" s="1936" t="s">
        <v>3323</v>
      </c>
      <c r="F140" s="1936" t="s">
        <v>1762</v>
      </c>
      <c r="G140" s="1936" t="s">
        <v>285</v>
      </c>
      <c r="H140" s="1912" t="s">
        <v>3324</v>
      </c>
      <c r="I140" s="1912" t="s">
        <v>3325</v>
      </c>
      <c r="J140" s="1936" t="s">
        <v>3326</v>
      </c>
      <c r="K140" s="1912" t="s">
        <v>3327</v>
      </c>
      <c r="L140" s="1912" t="s">
        <v>1721</v>
      </c>
      <c r="M140" s="1912" t="s">
        <v>3328</v>
      </c>
      <c r="N140" s="1912" t="s">
        <v>3329</v>
      </c>
      <c r="O140" s="220"/>
      <c r="P140" s="1861" t="s">
        <v>297</v>
      </c>
      <c r="Q140" s="1912" t="s">
        <v>3330</v>
      </c>
      <c r="R140" s="1912" t="s">
        <v>3331</v>
      </c>
      <c r="S140" s="1912" t="s">
        <v>705</v>
      </c>
      <c r="T140" s="1912" t="s">
        <v>3332</v>
      </c>
      <c r="U140" s="1912" t="s">
        <v>3333</v>
      </c>
      <c r="V140" s="1719" t="s">
        <v>3334</v>
      </c>
      <c r="W140" s="1861" t="s">
        <v>3335</v>
      </c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</row>
    <row r="141" spans="1:95" s="1862" customFormat="1" ht="27" customHeight="1" x14ac:dyDescent="0.2">
      <c r="A141" s="3386"/>
      <c r="B141" s="155"/>
      <c r="C141" s="1936"/>
      <c r="D141" s="2659">
        <v>19890000</v>
      </c>
      <c r="E141" s="1936"/>
      <c r="F141" s="1936"/>
      <c r="G141" s="1936"/>
      <c r="H141" s="1912" t="s">
        <v>3324</v>
      </c>
      <c r="I141" s="1912" t="s">
        <v>3325</v>
      </c>
      <c r="J141" s="1936"/>
      <c r="K141" s="1912"/>
      <c r="L141" s="1912"/>
      <c r="M141" s="1912"/>
      <c r="N141" s="1912"/>
      <c r="O141" s="220"/>
      <c r="P141" s="1861"/>
      <c r="Q141" s="1912"/>
      <c r="R141" s="1912"/>
      <c r="S141" s="1861"/>
      <c r="T141" s="1861"/>
      <c r="U141" s="1861"/>
      <c r="V141" s="1719"/>
      <c r="W141" s="1861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</row>
    <row r="142" spans="1:95" s="1862" customFormat="1" x14ac:dyDescent="0.2">
      <c r="C142" s="1723"/>
      <c r="D142" s="1723"/>
      <c r="H142" s="170"/>
      <c r="I142" s="170"/>
      <c r="J142" s="170"/>
      <c r="K142" s="170"/>
      <c r="L142" s="170"/>
      <c r="M142" s="170"/>
      <c r="N142" s="170"/>
      <c r="O142" s="1723"/>
      <c r="Q142" s="170"/>
      <c r="R142" s="170"/>
      <c r="V142" s="69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</row>
    <row r="143" spans="1:95" s="1862" customFormat="1" ht="27" customHeight="1" x14ac:dyDescent="0.2">
      <c r="A143" s="3386" t="s">
        <v>3412</v>
      </c>
      <c r="B143" s="155"/>
      <c r="C143" s="1936" t="s">
        <v>3413</v>
      </c>
      <c r="D143" s="2659">
        <v>23800000</v>
      </c>
      <c r="E143" s="1936" t="s">
        <v>30</v>
      </c>
      <c r="F143" s="1936"/>
      <c r="G143" s="1936" t="s">
        <v>285</v>
      </c>
      <c r="H143" s="1912" t="s">
        <v>3324</v>
      </c>
      <c r="I143" s="1912" t="s">
        <v>3325</v>
      </c>
      <c r="J143" s="1936" t="s">
        <v>3326</v>
      </c>
      <c r="K143" s="1912" t="s">
        <v>3327</v>
      </c>
      <c r="L143" s="1912" t="s">
        <v>1721</v>
      </c>
      <c r="M143" s="1912" t="s">
        <v>3328</v>
      </c>
      <c r="N143" s="1912" t="s">
        <v>3329</v>
      </c>
      <c r="O143" s="220"/>
      <c r="P143" s="1861" t="s">
        <v>297</v>
      </c>
      <c r="Q143" s="1912" t="s">
        <v>3330</v>
      </c>
      <c r="R143" s="1912" t="s">
        <v>3331</v>
      </c>
      <c r="S143" s="1912" t="s">
        <v>705</v>
      </c>
      <c r="T143" s="1912" t="s">
        <v>3332</v>
      </c>
      <c r="U143" s="1912" t="s">
        <v>3333</v>
      </c>
      <c r="V143" s="1719" t="s">
        <v>3334</v>
      </c>
      <c r="W143" s="1861" t="s">
        <v>3335</v>
      </c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</row>
    <row r="144" spans="1:95" s="1862" customFormat="1" ht="27" customHeight="1" x14ac:dyDescent="0.2">
      <c r="A144" s="3386"/>
      <c r="B144" s="155"/>
      <c r="C144" s="1936"/>
      <c r="D144" s="2659"/>
      <c r="E144" s="1936"/>
      <c r="F144" s="1936"/>
      <c r="G144" s="1936"/>
      <c r="H144" s="1912" t="s">
        <v>3324</v>
      </c>
      <c r="I144" s="1912" t="s">
        <v>3325</v>
      </c>
      <c r="J144" s="1936"/>
      <c r="K144" s="1912"/>
      <c r="L144" s="1912"/>
      <c r="M144" s="1912"/>
      <c r="N144" s="1912"/>
      <c r="O144" s="220"/>
      <c r="P144" s="1861"/>
      <c r="Q144" s="1912"/>
      <c r="R144" s="1912"/>
      <c r="S144" s="1861"/>
      <c r="T144" s="1861"/>
      <c r="U144" s="1861"/>
      <c r="V144" s="1719"/>
      <c r="W144" s="1861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</row>
    <row r="145" spans="1:95" s="1862" customFormat="1" x14ac:dyDescent="0.2">
      <c r="C145" s="1723"/>
      <c r="D145" s="1723"/>
      <c r="H145" s="170"/>
      <c r="I145" s="170"/>
      <c r="J145" s="170"/>
      <c r="K145" s="170"/>
      <c r="L145" s="170"/>
      <c r="M145" s="170"/>
      <c r="N145" s="170"/>
      <c r="O145" s="1723"/>
      <c r="Q145" s="170"/>
      <c r="R145" s="170"/>
      <c r="V145" s="69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</row>
    <row r="146" spans="1:95" s="1862" customFormat="1" ht="27" customHeight="1" x14ac:dyDescent="0.2">
      <c r="A146" s="3386" t="s">
        <v>3414</v>
      </c>
      <c r="B146" s="155"/>
      <c r="C146" s="1936" t="s">
        <v>3415</v>
      </c>
      <c r="D146" s="2659">
        <v>45000000</v>
      </c>
      <c r="E146" s="1936" t="s">
        <v>30</v>
      </c>
      <c r="F146" s="1936"/>
      <c r="G146" s="1936" t="s">
        <v>285</v>
      </c>
      <c r="H146" s="1912" t="s">
        <v>3324</v>
      </c>
      <c r="I146" s="1912" t="s">
        <v>3325</v>
      </c>
      <c r="J146" s="1936" t="s">
        <v>3326</v>
      </c>
      <c r="K146" s="1912" t="s">
        <v>3327</v>
      </c>
      <c r="L146" s="1912" t="s">
        <v>1721</v>
      </c>
      <c r="M146" s="1912" t="s">
        <v>3328</v>
      </c>
      <c r="N146" s="1912" t="s">
        <v>3329</v>
      </c>
      <c r="O146" s="220"/>
      <c r="P146" s="1861" t="s">
        <v>297</v>
      </c>
      <c r="Q146" s="1912" t="s">
        <v>3330</v>
      </c>
      <c r="R146" s="1912" t="s">
        <v>3331</v>
      </c>
      <c r="S146" s="1912" t="s">
        <v>705</v>
      </c>
      <c r="T146" s="1912" t="s">
        <v>3332</v>
      </c>
      <c r="U146" s="1912" t="s">
        <v>3333</v>
      </c>
      <c r="V146" s="1719" t="s">
        <v>3334</v>
      </c>
      <c r="W146" s="1861" t="s">
        <v>3335</v>
      </c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</row>
    <row r="147" spans="1:95" s="1862" customFormat="1" ht="27" customHeight="1" x14ac:dyDescent="0.2">
      <c r="A147" s="3386"/>
      <c r="B147" s="155"/>
      <c r="C147" s="1936"/>
      <c r="D147" s="2659"/>
      <c r="E147" s="1936"/>
      <c r="F147" s="1936"/>
      <c r="G147" s="1936"/>
      <c r="H147" s="1912" t="s">
        <v>3324</v>
      </c>
      <c r="I147" s="1912" t="s">
        <v>3325</v>
      </c>
      <c r="J147" s="1936"/>
      <c r="K147" s="1912"/>
      <c r="L147" s="1912"/>
      <c r="M147" s="1912"/>
      <c r="N147" s="1912"/>
      <c r="O147" s="220"/>
      <c r="P147" s="1861"/>
      <c r="Q147" s="170"/>
      <c r="R147" s="170"/>
      <c r="S147" s="1861"/>
      <c r="T147" s="1861"/>
      <c r="U147" s="1861"/>
      <c r="V147" s="1719"/>
      <c r="W147" s="1861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</row>
    <row r="148" spans="1:95" s="1862" customFormat="1" x14ac:dyDescent="0.2">
      <c r="C148" s="1723"/>
      <c r="D148" s="1723"/>
      <c r="H148" s="1912"/>
      <c r="I148" s="1912"/>
      <c r="J148" s="1912"/>
      <c r="K148" s="1912"/>
      <c r="L148" s="1912"/>
      <c r="M148" s="1912"/>
      <c r="N148" s="1912"/>
      <c r="O148" s="1723"/>
      <c r="Q148" s="1912"/>
      <c r="R148" s="1912"/>
      <c r="V148" s="69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</row>
    <row r="149" spans="1:95" s="1862" customFormat="1" ht="27" customHeight="1" x14ac:dyDescent="0.2">
      <c r="A149" s="3386" t="s">
        <v>3416</v>
      </c>
      <c r="B149" s="155"/>
      <c r="C149" s="1936" t="s">
        <v>3417</v>
      </c>
      <c r="D149" s="2659">
        <v>200000000</v>
      </c>
      <c r="E149" s="1936" t="s">
        <v>30</v>
      </c>
      <c r="F149" s="1936"/>
      <c r="G149" s="1936" t="s">
        <v>285</v>
      </c>
      <c r="H149" s="1912" t="s">
        <v>3324</v>
      </c>
      <c r="I149" s="1912" t="s">
        <v>3325</v>
      </c>
      <c r="J149" s="1936" t="s">
        <v>3326</v>
      </c>
      <c r="K149" s="1912" t="s">
        <v>3327</v>
      </c>
      <c r="L149" s="1912" t="s">
        <v>1721</v>
      </c>
      <c r="M149" s="1912" t="s">
        <v>3328</v>
      </c>
      <c r="N149" s="1912" t="s">
        <v>3329</v>
      </c>
      <c r="O149" s="220"/>
      <c r="P149" s="1861" t="s">
        <v>297</v>
      </c>
      <c r="Q149" s="1912" t="s">
        <v>3330</v>
      </c>
      <c r="R149" s="1912" t="s">
        <v>3331</v>
      </c>
      <c r="S149" s="1912" t="s">
        <v>705</v>
      </c>
      <c r="T149" s="1912" t="s">
        <v>3332</v>
      </c>
      <c r="U149" s="1912" t="s">
        <v>3333</v>
      </c>
      <c r="V149" s="1719" t="s">
        <v>3334</v>
      </c>
      <c r="W149" s="1861" t="s">
        <v>3335</v>
      </c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</row>
    <row r="150" spans="1:95" s="1862" customFormat="1" ht="27" customHeight="1" x14ac:dyDescent="0.2">
      <c r="A150" s="3386"/>
      <c r="B150" s="155"/>
      <c r="C150" s="1936"/>
      <c r="D150" s="2659"/>
      <c r="E150" s="1936"/>
      <c r="F150" s="1936"/>
      <c r="G150" s="1936"/>
      <c r="H150" s="1912" t="s">
        <v>3324</v>
      </c>
      <c r="I150" s="1912" t="s">
        <v>3325</v>
      </c>
      <c r="J150" s="1936"/>
      <c r="K150" s="1912"/>
      <c r="L150" s="1912"/>
      <c r="M150" s="1912"/>
      <c r="N150" s="1912"/>
      <c r="O150" s="220"/>
      <c r="P150" s="1861"/>
      <c r="Q150" s="1912"/>
      <c r="R150" s="1912"/>
      <c r="S150" s="1861"/>
      <c r="T150" s="1861"/>
      <c r="U150" s="1861"/>
      <c r="V150" s="1719"/>
      <c r="W150" s="1861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</row>
    <row r="151" spans="1:95" s="1862" customFormat="1" x14ac:dyDescent="0.2">
      <c r="C151" s="1723"/>
      <c r="D151" s="1723"/>
      <c r="H151" s="170"/>
      <c r="I151" s="170"/>
      <c r="J151" s="170"/>
      <c r="K151" s="170"/>
      <c r="L151" s="170"/>
      <c r="M151" s="170"/>
      <c r="N151" s="170"/>
      <c r="O151" s="1723"/>
      <c r="Q151" s="170"/>
      <c r="R151" s="170"/>
      <c r="V151" s="69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</row>
    <row r="152" spans="1:95" s="1862" customFormat="1" ht="27" customHeight="1" x14ac:dyDescent="0.2">
      <c r="A152" s="3386" t="s">
        <v>3418</v>
      </c>
      <c r="B152" s="155"/>
      <c r="C152" s="1936" t="s">
        <v>3419</v>
      </c>
      <c r="D152" s="2659">
        <v>95000000</v>
      </c>
      <c r="E152" s="1936" t="s">
        <v>30</v>
      </c>
      <c r="F152" s="1936"/>
      <c r="G152" s="1936" t="s">
        <v>285</v>
      </c>
      <c r="H152" s="1912" t="s">
        <v>3324</v>
      </c>
      <c r="I152" s="1912" t="s">
        <v>3325</v>
      </c>
      <c r="J152" s="1936" t="s">
        <v>3326</v>
      </c>
      <c r="K152" s="1912" t="s">
        <v>3327</v>
      </c>
      <c r="L152" s="1912" t="s">
        <v>1721</v>
      </c>
      <c r="M152" s="1912" t="s">
        <v>3328</v>
      </c>
      <c r="N152" s="1912" t="s">
        <v>3329</v>
      </c>
      <c r="O152" s="220"/>
      <c r="P152" s="1861" t="s">
        <v>297</v>
      </c>
      <c r="Q152" s="1912" t="s">
        <v>3330</v>
      </c>
      <c r="R152" s="1912" t="s">
        <v>3331</v>
      </c>
      <c r="S152" s="1912" t="s">
        <v>705</v>
      </c>
      <c r="T152" s="1912" t="s">
        <v>3332</v>
      </c>
      <c r="U152" s="1912" t="s">
        <v>3333</v>
      </c>
      <c r="V152" s="1719" t="s">
        <v>3334</v>
      </c>
      <c r="W152" s="1861" t="s">
        <v>3335</v>
      </c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</row>
    <row r="153" spans="1:95" s="1862" customFormat="1" ht="27" customHeight="1" x14ac:dyDescent="0.2">
      <c r="A153" s="3386"/>
      <c r="B153" s="155"/>
      <c r="C153" s="1936"/>
      <c r="D153" s="2659"/>
      <c r="E153" s="1936"/>
      <c r="F153" s="1936"/>
      <c r="G153" s="1936"/>
      <c r="H153" s="1912" t="s">
        <v>3324</v>
      </c>
      <c r="I153" s="1912" t="s">
        <v>3325</v>
      </c>
      <c r="J153" s="1936"/>
      <c r="K153" s="1912"/>
      <c r="L153" s="1912"/>
      <c r="M153" s="1912"/>
      <c r="N153" s="1912"/>
      <c r="O153" s="220"/>
      <c r="P153" s="1861"/>
      <c r="Q153" s="1912"/>
      <c r="R153" s="1912"/>
      <c r="S153" s="1861"/>
      <c r="T153" s="1861"/>
      <c r="U153" s="1861"/>
      <c r="V153" s="1719"/>
      <c r="W153" s="1861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</row>
    <row r="154" spans="1:95" s="1862" customFormat="1" x14ac:dyDescent="0.2">
      <c r="C154" s="1723"/>
      <c r="D154" s="1723"/>
      <c r="H154" s="170"/>
      <c r="I154" s="170"/>
      <c r="J154" s="170"/>
      <c r="K154" s="170"/>
      <c r="L154" s="170"/>
      <c r="M154" s="170"/>
      <c r="N154" s="170"/>
      <c r="O154" s="1723"/>
      <c r="Q154" s="170"/>
      <c r="R154" s="170"/>
      <c r="V154" s="69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</row>
    <row r="155" spans="1:95" s="1862" customFormat="1" ht="27" customHeight="1" x14ac:dyDescent="0.2">
      <c r="A155" s="3386" t="s">
        <v>3420</v>
      </c>
      <c r="B155" s="155"/>
      <c r="C155" s="1936" t="s">
        <v>3421</v>
      </c>
      <c r="D155" s="2659">
        <v>25000000</v>
      </c>
      <c r="E155" s="1936"/>
      <c r="F155" s="1936"/>
      <c r="G155" s="1936" t="s">
        <v>285</v>
      </c>
      <c r="H155" s="1912" t="s">
        <v>3324</v>
      </c>
      <c r="I155" s="1912" t="s">
        <v>3325</v>
      </c>
      <c r="J155" s="1936" t="s">
        <v>3326</v>
      </c>
      <c r="K155" s="1912" t="s">
        <v>3327</v>
      </c>
      <c r="L155" s="1912" t="s">
        <v>1721</v>
      </c>
      <c r="M155" s="1912" t="s">
        <v>3328</v>
      </c>
      <c r="N155" s="1912" t="s">
        <v>3329</v>
      </c>
      <c r="O155" s="220"/>
      <c r="P155" s="1861" t="s">
        <v>297</v>
      </c>
      <c r="Q155" s="1912" t="s">
        <v>3330</v>
      </c>
      <c r="R155" s="1912" t="s">
        <v>3331</v>
      </c>
      <c r="S155" s="1912" t="s">
        <v>705</v>
      </c>
      <c r="T155" s="1912" t="s">
        <v>3332</v>
      </c>
      <c r="U155" s="1912" t="s">
        <v>3333</v>
      </c>
      <c r="V155" s="1719" t="s">
        <v>3334</v>
      </c>
      <c r="W155" s="1861" t="s">
        <v>3335</v>
      </c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</row>
    <row r="156" spans="1:95" s="1862" customFormat="1" ht="27" customHeight="1" x14ac:dyDescent="0.2">
      <c r="A156" s="3386"/>
      <c r="B156" s="155"/>
      <c r="C156" s="1936"/>
      <c r="D156" s="2659"/>
      <c r="E156" s="1936"/>
      <c r="F156" s="1936"/>
      <c r="G156" s="1936"/>
      <c r="H156" s="1912" t="s">
        <v>3324</v>
      </c>
      <c r="I156" s="1912" t="s">
        <v>3325</v>
      </c>
      <c r="J156" s="1936"/>
      <c r="K156" s="1912"/>
      <c r="L156" s="1912"/>
      <c r="M156" s="1912"/>
      <c r="N156" s="1912"/>
      <c r="O156" s="220"/>
      <c r="P156" s="1861"/>
      <c r="Q156" s="1912"/>
      <c r="R156" s="1912"/>
      <c r="S156" s="1861"/>
      <c r="T156" s="1861"/>
      <c r="U156" s="1861"/>
      <c r="V156" s="1719"/>
      <c r="W156" s="1861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</row>
    <row r="157" spans="1:95" s="1862" customFormat="1" x14ac:dyDescent="0.2">
      <c r="C157" s="1723"/>
      <c r="D157" s="1723"/>
      <c r="H157" s="170"/>
      <c r="I157" s="170"/>
      <c r="J157" s="170"/>
      <c r="K157" s="170"/>
      <c r="L157" s="170"/>
      <c r="M157" s="170"/>
      <c r="N157" s="170"/>
      <c r="O157" s="1723"/>
      <c r="Q157" s="170"/>
      <c r="R157" s="170"/>
      <c r="V157" s="69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</row>
    <row r="158" spans="1:95" s="1862" customFormat="1" ht="27" customHeight="1" x14ac:dyDescent="0.2">
      <c r="A158" s="3386" t="s">
        <v>3422</v>
      </c>
      <c r="B158" s="155"/>
      <c r="C158" s="1936" t="s">
        <v>3423</v>
      </c>
      <c r="D158" s="2659">
        <v>25000000</v>
      </c>
      <c r="E158" s="1936" t="s">
        <v>30</v>
      </c>
      <c r="F158" s="1936"/>
      <c r="G158" s="1936" t="s">
        <v>285</v>
      </c>
      <c r="H158" s="1912" t="s">
        <v>3324</v>
      </c>
      <c r="I158" s="1912" t="s">
        <v>3325</v>
      </c>
      <c r="J158" s="1936" t="s">
        <v>3326</v>
      </c>
      <c r="K158" s="1912" t="s">
        <v>3327</v>
      </c>
      <c r="L158" s="1912" t="s">
        <v>1721</v>
      </c>
      <c r="M158" s="1912" t="s">
        <v>3328</v>
      </c>
      <c r="N158" s="1912" t="s">
        <v>3329</v>
      </c>
      <c r="O158" s="220"/>
      <c r="P158" s="1861" t="s">
        <v>297</v>
      </c>
      <c r="Q158" s="1912" t="s">
        <v>3330</v>
      </c>
      <c r="R158" s="1912" t="s">
        <v>3331</v>
      </c>
      <c r="S158" s="1912" t="s">
        <v>705</v>
      </c>
      <c r="T158" s="1912" t="s">
        <v>3332</v>
      </c>
      <c r="U158" s="1912" t="s">
        <v>3333</v>
      </c>
      <c r="V158" s="1719" t="s">
        <v>3334</v>
      </c>
      <c r="W158" s="1861" t="s">
        <v>3335</v>
      </c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</row>
    <row r="159" spans="1:95" s="1862" customFormat="1" ht="27" customHeight="1" x14ac:dyDescent="0.2">
      <c r="A159" s="3386"/>
      <c r="B159" s="155"/>
      <c r="C159" s="1936"/>
      <c r="D159" s="2659"/>
      <c r="E159" s="1936"/>
      <c r="F159" s="1936"/>
      <c r="G159" s="1936"/>
      <c r="H159" s="1912" t="s">
        <v>3324</v>
      </c>
      <c r="I159" s="1912" t="s">
        <v>3325</v>
      </c>
      <c r="J159" s="1936"/>
      <c r="K159" s="1912"/>
      <c r="L159" s="1912"/>
      <c r="M159" s="1912"/>
      <c r="N159" s="1912"/>
      <c r="O159" s="220"/>
      <c r="P159" s="1861"/>
      <c r="Q159" s="1912"/>
      <c r="R159" s="1912"/>
      <c r="S159" s="1861"/>
      <c r="T159" s="1861"/>
      <c r="U159" s="1861"/>
      <c r="V159" s="1719"/>
      <c r="W159" s="1861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</row>
    <row r="160" spans="1:95" s="1862" customFormat="1" x14ac:dyDescent="0.2">
      <c r="C160" s="1723"/>
      <c r="D160" s="1723"/>
      <c r="H160" s="170"/>
      <c r="I160" s="170"/>
      <c r="J160" s="170"/>
      <c r="K160" s="170"/>
      <c r="L160" s="170"/>
      <c r="M160" s="170"/>
      <c r="N160" s="170"/>
      <c r="O160" s="1723"/>
      <c r="Q160" s="170"/>
      <c r="R160" s="170"/>
      <c r="V160" s="69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</row>
    <row r="161" spans="1:95" s="1862" customFormat="1" ht="27" customHeight="1" x14ac:dyDescent="0.2">
      <c r="A161" s="3386" t="s">
        <v>3424</v>
      </c>
      <c r="B161" s="155"/>
      <c r="C161" s="1936" t="s">
        <v>3425</v>
      </c>
      <c r="D161" s="2659">
        <v>30000000</v>
      </c>
      <c r="E161" s="1936" t="s">
        <v>30</v>
      </c>
      <c r="F161" s="1936"/>
      <c r="G161" s="1936" t="s">
        <v>285</v>
      </c>
      <c r="H161" s="1912" t="s">
        <v>3324</v>
      </c>
      <c r="I161" s="1912" t="s">
        <v>3325</v>
      </c>
      <c r="J161" s="1936" t="s">
        <v>3326</v>
      </c>
      <c r="K161" s="1912" t="s">
        <v>3327</v>
      </c>
      <c r="L161" s="1912" t="s">
        <v>1721</v>
      </c>
      <c r="M161" s="1912" t="s">
        <v>3328</v>
      </c>
      <c r="N161" s="1912" t="s">
        <v>3329</v>
      </c>
      <c r="O161" s="220"/>
      <c r="P161" s="1861" t="s">
        <v>297</v>
      </c>
      <c r="Q161" s="1912" t="s">
        <v>3330</v>
      </c>
      <c r="R161" s="1912" t="s">
        <v>3331</v>
      </c>
      <c r="S161" s="1912" t="s">
        <v>705</v>
      </c>
      <c r="T161" s="1912" t="s">
        <v>3332</v>
      </c>
      <c r="U161" s="1912" t="s">
        <v>3333</v>
      </c>
      <c r="V161" s="1719" t="s">
        <v>3334</v>
      </c>
      <c r="W161" s="1861" t="s">
        <v>3335</v>
      </c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</row>
    <row r="162" spans="1:95" s="1862" customFormat="1" ht="27" customHeight="1" x14ac:dyDescent="0.2">
      <c r="A162" s="3386"/>
      <c r="B162" s="155"/>
      <c r="C162" s="1936"/>
      <c r="D162" s="2659"/>
      <c r="E162" s="1936"/>
      <c r="F162" s="1936"/>
      <c r="G162" s="1936"/>
      <c r="H162" s="1912" t="s">
        <v>3324</v>
      </c>
      <c r="I162" s="1912" t="s">
        <v>3325</v>
      </c>
      <c r="J162" s="1936"/>
      <c r="K162" s="1912"/>
      <c r="L162" s="1912"/>
      <c r="M162" s="1912"/>
      <c r="N162" s="1912"/>
      <c r="O162" s="220"/>
      <c r="P162" s="1861"/>
      <c r="Q162" s="1912"/>
      <c r="R162" s="1912"/>
      <c r="S162" s="1861"/>
      <c r="T162" s="1861"/>
      <c r="U162" s="1861"/>
      <c r="V162" s="1719"/>
      <c r="W162" s="1861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</row>
    <row r="163" spans="1:95" s="1862" customFormat="1" x14ac:dyDescent="0.2">
      <c r="C163" s="1723"/>
      <c r="D163" s="1723"/>
      <c r="H163" s="170"/>
      <c r="I163" s="170"/>
      <c r="J163" s="170"/>
      <c r="K163" s="170"/>
      <c r="L163" s="170"/>
      <c r="M163" s="170"/>
      <c r="N163" s="170"/>
      <c r="O163" s="1723"/>
      <c r="Q163" s="170"/>
      <c r="R163" s="170"/>
      <c r="V163" s="69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</row>
    <row r="164" spans="1:95" s="1862" customFormat="1" ht="27" customHeight="1" x14ac:dyDescent="0.2">
      <c r="A164" s="3387" t="s">
        <v>3426</v>
      </c>
      <c r="B164" s="155"/>
      <c r="C164" s="1936" t="s">
        <v>3427</v>
      </c>
      <c r="D164" s="2659">
        <v>30000000</v>
      </c>
      <c r="E164" s="1936" t="s">
        <v>30</v>
      </c>
      <c r="F164" s="1936"/>
      <c r="G164" s="1936" t="s">
        <v>285</v>
      </c>
      <c r="H164" s="1912" t="s">
        <v>3324</v>
      </c>
      <c r="I164" s="1912" t="s">
        <v>3325</v>
      </c>
      <c r="J164" s="1936" t="s">
        <v>3326</v>
      </c>
      <c r="K164" s="1912" t="s">
        <v>3327</v>
      </c>
      <c r="L164" s="1912" t="s">
        <v>1721</v>
      </c>
      <c r="M164" s="1912" t="s">
        <v>3328</v>
      </c>
      <c r="N164" s="1912" t="s">
        <v>3329</v>
      </c>
      <c r="O164" s="1861"/>
      <c r="P164" s="1861" t="s">
        <v>297</v>
      </c>
      <c r="Q164" s="1912" t="s">
        <v>3330</v>
      </c>
      <c r="R164" s="1912" t="s">
        <v>3331</v>
      </c>
      <c r="S164" s="1912" t="s">
        <v>705</v>
      </c>
      <c r="T164" s="1912" t="s">
        <v>3332</v>
      </c>
      <c r="U164" s="1912" t="s">
        <v>3333</v>
      </c>
      <c r="V164" s="1719" t="s">
        <v>3334</v>
      </c>
      <c r="W164" s="1861" t="s">
        <v>3335</v>
      </c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</row>
    <row r="165" spans="1:95" s="1862" customFormat="1" ht="27" customHeight="1" x14ac:dyDescent="0.2">
      <c r="A165" s="3387"/>
      <c r="B165" s="155"/>
      <c r="C165" s="1936"/>
      <c r="D165" s="2659"/>
      <c r="E165" s="1936"/>
      <c r="F165" s="1936"/>
      <c r="G165" s="1936"/>
      <c r="H165" s="1912" t="s">
        <v>3324</v>
      </c>
      <c r="I165" s="1912" t="s">
        <v>3325</v>
      </c>
      <c r="J165" s="1936"/>
      <c r="K165" s="1912"/>
      <c r="L165" s="1912"/>
      <c r="M165" s="1912"/>
      <c r="N165" s="1912"/>
      <c r="O165" s="1861"/>
      <c r="P165" s="1861"/>
      <c r="Q165" s="1912"/>
      <c r="R165" s="1912"/>
      <c r="S165" s="1861"/>
      <c r="T165" s="1861"/>
      <c r="U165" s="1861"/>
      <c r="V165" s="1719"/>
      <c r="W165" s="1861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</row>
    <row r="166" spans="1:95" s="1862" customFormat="1" x14ac:dyDescent="0.2">
      <c r="C166" s="1723"/>
      <c r="D166" s="1723"/>
      <c r="H166" s="170"/>
      <c r="I166" s="170"/>
      <c r="J166" s="170"/>
      <c r="K166" s="170"/>
      <c r="L166" s="170"/>
      <c r="M166" s="170"/>
      <c r="N166" s="170"/>
      <c r="O166" s="1723"/>
      <c r="Q166" s="170"/>
      <c r="R166" s="170"/>
      <c r="V166" s="69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</row>
    <row r="167" spans="1:95" s="1862" customFormat="1" ht="27" customHeight="1" x14ac:dyDescent="0.2">
      <c r="A167" s="3386" t="s">
        <v>3428</v>
      </c>
      <c r="B167" s="155"/>
      <c r="C167" s="1936" t="s">
        <v>3429</v>
      </c>
      <c r="D167" s="2659">
        <v>15000000</v>
      </c>
      <c r="E167" s="1936" t="s">
        <v>30</v>
      </c>
      <c r="F167" s="1936"/>
      <c r="G167" s="1936" t="s">
        <v>285</v>
      </c>
      <c r="H167" s="1912" t="s">
        <v>3324</v>
      </c>
      <c r="I167" s="1912" t="s">
        <v>3325</v>
      </c>
      <c r="J167" s="1936" t="s">
        <v>3326</v>
      </c>
      <c r="K167" s="1912" t="s">
        <v>3327</v>
      </c>
      <c r="L167" s="1912" t="s">
        <v>1721</v>
      </c>
      <c r="M167" s="1912" t="s">
        <v>3328</v>
      </c>
      <c r="N167" s="1912" t="s">
        <v>3329</v>
      </c>
      <c r="O167" s="1861"/>
      <c r="P167" s="1861" t="s">
        <v>297</v>
      </c>
      <c r="Q167" s="1912" t="s">
        <v>3330</v>
      </c>
      <c r="R167" s="1912" t="s">
        <v>3331</v>
      </c>
      <c r="S167" s="1912" t="s">
        <v>705</v>
      </c>
      <c r="T167" s="1912" t="s">
        <v>3332</v>
      </c>
      <c r="U167" s="1912" t="s">
        <v>3333</v>
      </c>
      <c r="V167" s="1719" t="s">
        <v>3334</v>
      </c>
      <c r="W167" s="1861" t="s">
        <v>3335</v>
      </c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</row>
    <row r="168" spans="1:95" s="1862" customFormat="1" ht="27" customHeight="1" x14ac:dyDescent="0.2">
      <c r="A168" s="3386"/>
      <c r="B168" s="155"/>
      <c r="C168" s="1936"/>
      <c r="D168" s="2659"/>
      <c r="E168" s="1936"/>
      <c r="F168" s="1936"/>
      <c r="G168" s="1936"/>
      <c r="H168" s="1912" t="s">
        <v>3324</v>
      </c>
      <c r="I168" s="1912" t="s">
        <v>3325</v>
      </c>
      <c r="J168" s="1936"/>
      <c r="K168" s="1912"/>
      <c r="L168" s="1912"/>
      <c r="M168" s="1912"/>
      <c r="N168" s="1912"/>
      <c r="O168" s="1861"/>
      <c r="P168" s="1861"/>
      <c r="Q168" s="1912"/>
      <c r="R168" s="1912"/>
      <c r="S168" s="1861"/>
      <c r="T168" s="1861"/>
      <c r="U168" s="1861"/>
      <c r="V168" s="1719"/>
      <c r="W168" s="1861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</row>
    <row r="169" spans="1:95" s="1862" customFormat="1" x14ac:dyDescent="0.2">
      <c r="C169" s="1723"/>
      <c r="D169" s="1723"/>
      <c r="H169" s="170"/>
      <c r="I169" s="170"/>
      <c r="J169" s="170"/>
      <c r="K169" s="170"/>
      <c r="L169" s="170"/>
      <c r="M169" s="170"/>
      <c r="N169" s="170"/>
      <c r="O169" s="1723"/>
      <c r="Q169" s="170"/>
      <c r="R169" s="170"/>
      <c r="V169" s="69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</row>
    <row r="170" spans="1:95" s="1862" customFormat="1" ht="27" customHeight="1" x14ac:dyDescent="0.2">
      <c r="A170" s="3386" t="s">
        <v>3430</v>
      </c>
      <c r="B170" s="155"/>
      <c r="C170" s="1936" t="s">
        <v>3431</v>
      </c>
      <c r="D170" s="2659">
        <v>375000000</v>
      </c>
      <c r="E170" s="1936" t="s">
        <v>30</v>
      </c>
      <c r="F170" s="1936"/>
      <c r="G170" s="1936" t="s">
        <v>285</v>
      </c>
      <c r="H170" s="1912" t="s">
        <v>3324</v>
      </c>
      <c r="I170" s="1912" t="s">
        <v>3325</v>
      </c>
      <c r="J170" s="1936" t="s">
        <v>3326</v>
      </c>
      <c r="K170" s="1912" t="s">
        <v>3327</v>
      </c>
      <c r="L170" s="1912" t="s">
        <v>1721</v>
      </c>
      <c r="M170" s="1912" t="s">
        <v>3328</v>
      </c>
      <c r="N170" s="1912" t="s">
        <v>3329</v>
      </c>
      <c r="O170" s="1861"/>
      <c r="P170" s="1861" t="s">
        <v>297</v>
      </c>
      <c r="Q170" s="1912" t="s">
        <v>3330</v>
      </c>
      <c r="R170" s="1912" t="s">
        <v>3331</v>
      </c>
      <c r="S170" s="1912" t="s">
        <v>705</v>
      </c>
      <c r="T170" s="1912" t="s">
        <v>3332</v>
      </c>
      <c r="U170" s="1912" t="s">
        <v>3333</v>
      </c>
      <c r="V170" s="1719" t="s">
        <v>3334</v>
      </c>
      <c r="W170" s="1861" t="s">
        <v>3335</v>
      </c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</row>
    <row r="171" spans="1:95" s="1862" customFormat="1" ht="27" customHeight="1" x14ac:dyDescent="0.2">
      <c r="A171" s="3386"/>
      <c r="B171" s="155"/>
      <c r="C171" s="1936"/>
      <c r="D171" s="2659"/>
      <c r="E171" s="1936"/>
      <c r="F171" s="1936"/>
      <c r="G171" s="1936"/>
      <c r="H171" s="1912" t="s">
        <v>3324</v>
      </c>
      <c r="I171" s="1912" t="s">
        <v>3325</v>
      </c>
      <c r="J171" s="1936"/>
      <c r="K171" s="1912"/>
      <c r="L171" s="1912"/>
      <c r="M171" s="1912"/>
      <c r="N171" s="1912"/>
      <c r="O171" s="1861"/>
      <c r="P171" s="1861"/>
      <c r="Q171" s="170"/>
      <c r="R171" s="170"/>
      <c r="S171" s="1861"/>
      <c r="T171" s="1861"/>
      <c r="U171" s="1861"/>
      <c r="V171" s="1719"/>
      <c r="W171" s="1861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</row>
    <row r="172" spans="1:95" s="1862" customFormat="1" x14ac:dyDescent="0.2">
      <c r="C172" s="1723"/>
      <c r="D172" s="1723"/>
      <c r="H172" s="170"/>
      <c r="I172" s="170"/>
      <c r="J172" s="170"/>
      <c r="K172" s="170"/>
      <c r="L172" s="170"/>
      <c r="M172" s="170"/>
      <c r="N172" s="170"/>
      <c r="O172" s="1723"/>
      <c r="Q172" s="170"/>
      <c r="R172" s="170"/>
      <c r="V172" s="69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</row>
    <row r="173" spans="1:95" s="1862" customFormat="1" ht="27" customHeight="1" x14ac:dyDescent="0.2">
      <c r="A173" s="3386" t="s">
        <v>3432</v>
      </c>
      <c r="B173" s="155"/>
      <c r="C173" s="1936" t="s">
        <v>3433</v>
      </c>
      <c r="D173" s="2659">
        <v>100000000</v>
      </c>
      <c r="E173" s="1936" t="s">
        <v>30</v>
      </c>
      <c r="F173" s="1936"/>
      <c r="G173" s="1936" t="s">
        <v>285</v>
      </c>
      <c r="H173" s="1912" t="s">
        <v>3324</v>
      </c>
      <c r="I173" s="1912" t="s">
        <v>3325</v>
      </c>
      <c r="J173" s="1936" t="s">
        <v>3326</v>
      </c>
      <c r="K173" s="1912" t="s">
        <v>3327</v>
      </c>
      <c r="L173" s="1912" t="s">
        <v>1721</v>
      </c>
      <c r="M173" s="1912" t="s">
        <v>3328</v>
      </c>
      <c r="N173" s="1912" t="s">
        <v>3329</v>
      </c>
      <c r="O173" s="1861"/>
      <c r="P173" s="1861" t="s">
        <v>297</v>
      </c>
      <c r="Q173" s="1912" t="s">
        <v>3330</v>
      </c>
      <c r="R173" s="1912" t="s">
        <v>3331</v>
      </c>
      <c r="S173" s="1912" t="s">
        <v>705</v>
      </c>
      <c r="T173" s="1912" t="s">
        <v>3332</v>
      </c>
      <c r="U173" s="1912" t="s">
        <v>3333</v>
      </c>
      <c r="V173" s="1719" t="s">
        <v>3334</v>
      </c>
      <c r="W173" s="1861" t="s">
        <v>3335</v>
      </c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</row>
    <row r="174" spans="1:95" s="1862" customFormat="1" ht="27" customHeight="1" x14ac:dyDescent="0.2">
      <c r="A174" s="3386"/>
      <c r="B174" s="155"/>
      <c r="C174" s="1936"/>
      <c r="D174" s="2659"/>
      <c r="E174" s="1936"/>
      <c r="F174" s="1936"/>
      <c r="G174" s="1936"/>
      <c r="H174" s="1912" t="s">
        <v>3324</v>
      </c>
      <c r="I174" s="1912" t="s">
        <v>3325</v>
      </c>
      <c r="J174" s="1936"/>
      <c r="K174" s="1912"/>
      <c r="L174" s="1912"/>
      <c r="M174" s="1912"/>
      <c r="N174" s="1912"/>
      <c r="O174" s="1861"/>
      <c r="P174" s="1861"/>
      <c r="Q174" s="170"/>
      <c r="R174" s="170"/>
      <c r="S174" s="1861"/>
      <c r="T174" s="1861"/>
      <c r="U174" s="1861"/>
      <c r="V174" s="1719"/>
      <c r="W174" s="1861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</row>
    <row r="175" spans="1:95" s="1862" customFormat="1" x14ac:dyDescent="0.2">
      <c r="C175" s="1723"/>
      <c r="D175" s="1723"/>
      <c r="H175" s="170"/>
      <c r="I175" s="170"/>
      <c r="J175" s="170"/>
      <c r="K175" s="170"/>
      <c r="L175" s="170"/>
      <c r="M175" s="170"/>
      <c r="N175" s="170"/>
      <c r="O175" s="1723"/>
      <c r="Q175" s="170"/>
      <c r="R175" s="170"/>
      <c r="V175" s="69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</row>
    <row r="176" spans="1:95" s="1862" customFormat="1" ht="27" customHeight="1" x14ac:dyDescent="0.2">
      <c r="A176" s="3386" t="s">
        <v>3434</v>
      </c>
      <c r="B176" s="155"/>
      <c r="C176" s="1936" t="s">
        <v>3435</v>
      </c>
      <c r="D176" s="2659">
        <v>45000000</v>
      </c>
      <c r="E176" s="1936" t="s">
        <v>30</v>
      </c>
      <c r="F176" s="1936"/>
      <c r="G176" s="1936" t="s">
        <v>285</v>
      </c>
      <c r="H176" s="1912" t="s">
        <v>3324</v>
      </c>
      <c r="I176" s="1912" t="s">
        <v>3325</v>
      </c>
      <c r="J176" s="1936" t="s">
        <v>3326</v>
      </c>
      <c r="K176" s="1912" t="s">
        <v>3327</v>
      </c>
      <c r="L176" s="1912" t="s">
        <v>1721</v>
      </c>
      <c r="M176" s="1912" t="s">
        <v>3328</v>
      </c>
      <c r="N176" s="1912" t="s">
        <v>3329</v>
      </c>
      <c r="O176" s="1861"/>
      <c r="P176" s="1861" t="s">
        <v>297</v>
      </c>
      <c r="Q176" s="1912" t="s">
        <v>3330</v>
      </c>
      <c r="R176" s="1912" t="s">
        <v>3331</v>
      </c>
      <c r="S176" s="1912" t="s">
        <v>705</v>
      </c>
      <c r="T176" s="1912" t="s">
        <v>3332</v>
      </c>
      <c r="U176" s="1912" t="s">
        <v>3333</v>
      </c>
      <c r="V176" s="1719" t="s">
        <v>3334</v>
      </c>
      <c r="W176" s="1861" t="s">
        <v>3335</v>
      </c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</row>
    <row r="177" spans="1:95" s="1862" customFormat="1" ht="27" customHeight="1" x14ac:dyDescent="0.2">
      <c r="A177" s="3386"/>
      <c r="B177" s="155"/>
      <c r="C177" s="1936"/>
      <c r="D177" s="2659"/>
      <c r="E177" s="1936"/>
      <c r="F177" s="1936"/>
      <c r="G177" s="1936"/>
      <c r="H177" s="1912" t="s">
        <v>3324</v>
      </c>
      <c r="I177" s="1912" t="s">
        <v>3325</v>
      </c>
      <c r="J177" s="1936"/>
      <c r="K177" s="1912"/>
      <c r="L177" s="1912"/>
      <c r="M177" s="1912"/>
      <c r="N177" s="1912"/>
      <c r="O177" s="1861"/>
      <c r="P177" s="1861"/>
      <c r="Q177" s="170"/>
      <c r="R177" s="170"/>
      <c r="S177" s="1861"/>
      <c r="T177" s="1861"/>
      <c r="U177" s="1861"/>
      <c r="V177" s="1719"/>
      <c r="W177" s="1861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</row>
    <row r="178" spans="1:95" s="1862" customFormat="1" x14ac:dyDescent="0.2">
      <c r="C178" s="1723"/>
      <c r="D178" s="1723"/>
      <c r="H178" s="170"/>
      <c r="I178" s="170"/>
      <c r="J178" s="170"/>
      <c r="K178" s="170"/>
      <c r="L178" s="170"/>
      <c r="M178" s="170"/>
      <c r="N178" s="170"/>
      <c r="O178" s="1723"/>
      <c r="Q178" s="170"/>
      <c r="R178" s="170"/>
      <c r="V178" s="69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</row>
    <row r="179" spans="1:95" s="1862" customFormat="1" ht="27" customHeight="1" x14ac:dyDescent="0.2">
      <c r="A179" s="3386" t="s">
        <v>3436</v>
      </c>
      <c r="B179" s="155"/>
      <c r="C179" s="1936" t="s">
        <v>2843</v>
      </c>
      <c r="D179" s="2659">
        <v>27000000</v>
      </c>
      <c r="E179" s="1936" t="s">
        <v>30</v>
      </c>
      <c r="F179" s="1936"/>
      <c r="G179" s="1936" t="s">
        <v>285</v>
      </c>
      <c r="H179" s="1912" t="s">
        <v>3324</v>
      </c>
      <c r="I179" s="1912" t="s">
        <v>3325</v>
      </c>
      <c r="J179" s="1936" t="s">
        <v>3326</v>
      </c>
      <c r="K179" s="1912" t="s">
        <v>3327</v>
      </c>
      <c r="L179" s="1912" t="s">
        <v>1721</v>
      </c>
      <c r="M179" s="1912" t="s">
        <v>3328</v>
      </c>
      <c r="N179" s="1912" t="s">
        <v>3329</v>
      </c>
      <c r="O179" s="1861"/>
      <c r="P179" s="1861" t="s">
        <v>297</v>
      </c>
      <c r="Q179" s="1912" t="s">
        <v>3330</v>
      </c>
      <c r="R179" s="1912" t="s">
        <v>3331</v>
      </c>
      <c r="S179" s="1912" t="s">
        <v>705</v>
      </c>
      <c r="T179" s="1912" t="s">
        <v>3332</v>
      </c>
      <c r="U179" s="1912" t="s">
        <v>3333</v>
      </c>
      <c r="V179" s="1719" t="s">
        <v>3334</v>
      </c>
      <c r="W179" s="1861" t="s">
        <v>3335</v>
      </c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</row>
    <row r="180" spans="1:95" s="1862" customFormat="1" ht="27" customHeight="1" x14ac:dyDescent="0.2">
      <c r="A180" s="3386"/>
      <c r="B180" s="155"/>
      <c r="C180" s="1936"/>
      <c r="D180" s="2659"/>
      <c r="E180" s="1936"/>
      <c r="F180" s="1936"/>
      <c r="G180" s="1936"/>
      <c r="H180" s="1912" t="s">
        <v>3324</v>
      </c>
      <c r="I180" s="1912" t="s">
        <v>3325</v>
      </c>
      <c r="J180" s="1936"/>
      <c r="K180" s="1861"/>
      <c r="L180" s="1861"/>
      <c r="M180" s="1861"/>
      <c r="N180" s="1861"/>
      <c r="O180" s="1861"/>
      <c r="P180" s="1861"/>
      <c r="Q180" s="1861"/>
      <c r="R180" s="1861"/>
      <c r="S180" s="1861"/>
      <c r="T180" s="1861"/>
      <c r="U180" s="1861"/>
      <c r="V180" s="1719"/>
      <c r="W180" s="1861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</row>
    <row r="181" spans="1:95" s="1862" customFormat="1" x14ac:dyDescent="0.25">
      <c r="C181" s="1723"/>
      <c r="D181" s="1723"/>
      <c r="O181" s="1723"/>
      <c r="V181" s="69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</row>
    <row r="182" spans="1:95" s="1862" customFormat="1" ht="27" customHeight="1" x14ac:dyDescent="0.2">
      <c r="A182" s="3386" t="s">
        <v>3437</v>
      </c>
      <c r="B182" s="155"/>
      <c r="C182" s="1936" t="s">
        <v>2845</v>
      </c>
      <c r="D182" s="2659">
        <v>150000000</v>
      </c>
      <c r="E182" s="1936" t="s">
        <v>30</v>
      </c>
      <c r="F182" s="1936"/>
      <c r="G182" s="1936" t="s">
        <v>285</v>
      </c>
      <c r="H182" s="1912" t="s">
        <v>3324</v>
      </c>
      <c r="I182" s="1912" t="s">
        <v>3325</v>
      </c>
      <c r="J182" s="1936" t="s">
        <v>3326</v>
      </c>
      <c r="K182" s="1912" t="s">
        <v>3327</v>
      </c>
      <c r="L182" s="1912" t="s">
        <v>1721</v>
      </c>
      <c r="M182" s="1912" t="s">
        <v>3328</v>
      </c>
      <c r="N182" s="1912" t="s">
        <v>3329</v>
      </c>
      <c r="O182" s="1861"/>
      <c r="P182" s="1861"/>
      <c r="Q182" s="1912" t="s">
        <v>3330</v>
      </c>
      <c r="R182" s="1912" t="s">
        <v>3331</v>
      </c>
      <c r="S182" s="1912" t="s">
        <v>705</v>
      </c>
      <c r="T182" s="1912" t="s">
        <v>3332</v>
      </c>
      <c r="U182" s="1912" t="s">
        <v>3333</v>
      </c>
      <c r="V182" s="1719" t="s">
        <v>3334</v>
      </c>
      <c r="W182" s="1861" t="s">
        <v>3335</v>
      </c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</row>
    <row r="183" spans="1:95" s="1862" customFormat="1" ht="27" customHeight="1" x14ac:dyDescent="0.2">
      <c r="A183" s="3386"/>
      <c r="B183" s="155"/>
      <c r="C183" s="1936"/>
      <c r="D183" s="2659"/>
      <c r="E183" s="1936"/>
      <c r="F183" s="1936"/>
      <c r="G183" s="1936"/>
      <c r="H183" s="1912" t="s">
        <v>3324</v>
      </c>
      <c r="I183" s="1912" t="s">
        <v>3325</v>
      </c>
      <c r="J183" s="1936"/>
      <c r="K183" s="1861"/>
      <c r="L183" s="1861"/>
      <c r="M183" s="1861"/>
      <c r="N183" s="1861"/>
      <c r="O183" s="1861"/>
      <c r="P183" s="1861"/>
      <c r="Q183" s="1861"/>
      <c r="R183" s="1861"/>
      <c r="S183" s="1861"/>
      <c r="T183" s="1861"/>
      <c r="U183" s="1861"/>
      <c r="V183" s="1719"/>
      <c r="W183" s="1861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</row>
    <row r="184" spans="1:95" s="1862" customFormat="1" x14ac:dyDescent="0.2">
      <c r="C184" s="1723"/>
      <c r="D184" s="1723"/>
      <c r="H184" s="170"/>
      <c r="I184" s="170"/>
      <c r="O184" s="1723"/>
      <c r="V184" s="69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</row>
    <row r="185" spans="1:95" s="1862" customFormat="1" ht="27" customHeight="1" x14ac:dyDescent="0.2">
      <c r="A185" s="3386" t="s">
        <v>3438</v>
      </c>
      <c r="B185" s="155"/>
      <c r="C185" s="1936" t="s">
        <v>2847</v>
      </c>
      <c r="D185" s="2659">
        <v>310000000</v>
      </c>
      <c r="E185" s="1936" t="s">
        <v>30</v>
      </c>
      <c r="F185" s="1936"/>
      <c r="G185" s="1936" t="s">
        <v>285</v>
      </c>
      <c r="H185" s="1912" t="s">
        <v>3324</v>
      </c>
      <c r="I185" s="1912" t="s">
        <v>3325</v>
      </c>
      <c r="J185" s="1936" t="s">
        <v>3326</v>
      </c>
      <c r="K185" s="1912" t="s">
        <v>3327</v>
      </c>
      <c r="L185" s="1912" t="s">
        <v>1721</v>
      </c>
      <c r="M185" s="1912" t="s">
        <v>3328</v>
      </c>
      <c r="N185" s="1912" t="s">
        <v>3329</v>
      </c>
      <c r="O185" s="1861"/>
      <c r="P185" s="1861" t="s">
        <v>297</v>
      </c>
      <c r="Q185" s="1912" t="s">
        <v>3330</v>
      </c>
      <c r="R185" s="1912" t="s">
        <v>3331</v>
      </c>
      <c r="S185" s="1912" t="s">
        <v>705</v>
      </c>
      <c r="T185" s="1912" t="s">
        <v>3332</v>
      </c>
      <c r="U185" s="1912" t="s">
        <v>3333</v>
      </c>
      <c r="V185" s="1719" t="s">
        <v>3334</v>
      </c>
      <c r="W185" s="1861" t="s">
        <v>3335</v>
      </c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</row>
    <row r="186" spans="1:95" s="1862" customFormat="1" ht="27" customHeight="1" x14ac:dyDescent="0.2">
      <c r="A186" s="3386"/>
      <c r="B186" s="155"/>
      <c r="C186" s="1936"/>
      <c r="D186" s="2659"/>
      <c r="E186" s="1936"/>
      <c r="F186" s="1936"/>
      <c r="G186" s="1936"/>
      <c r="H186" s="1912" t="s">
        <v>3324</v>
      </c>
      <c r="I186" s="1912" t="s">
        <v>3325</v>
      </c>
      <c r="J186" s="1936"/>
      <c r="K186" s="1861"/>
      <c r="L186" s="1861"/>
      <c r="M186" s="1861"/>
      <c r="N186" s="1861"/>
      <c r="O186" s="1861"/>
      <c r="P186" s="1861"/>
      <c r="Q186" s="1861"/>
      <c r="R186" s="1861"/>
      <c r="S186" s="1861"/>
      <c r="T186" s="1861"/>
      <c r="U186" s="1861"/>
      <c r="V186" s="1719"/>
      <c r="W186" s="1861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</row>
    <row r="187" spans="1:95" s="1862" customFormat="1" x14ac:dyDescent="0.2">
      <c r="C187" s="1723"/>
      <c r="D187" s="1723"/>
      <c r="H187" s="170"/>
      <c r="I187" s="170"/>
      <c r="O187" s="1723"/>
      <c r="V187" s="69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</row>
    <row r="188" spans="1:95" s="1862" customFormat="1" ht="27" customHeight="1" x14ac:dyDescent="0.2">
      <c r="A188" s="3386" t="s">
        <v>3439</v>
      </c>
      <c r="B188" s="155"/>
      <c r="C188" s="1936" t="s">
        <v>3440</v>
      </c>
      <c r="D188" s="2659">
        <v>40000000</v>
      </c>
      <c r="E188" s="1936" t="s">
        <v>30</v>
      </c>
      <c r="F188" s="1936"/>
      <c r="G188" s="1936" t="s">
        <v>285</v>
      </c>
      <c r="H188" s="1912" t="s">
        <v>3324</v>
      </c>
      <c r="I188" s="1912" t="s">
        <v>3325</v>
      </c>
      <c r="J188" s="1936" t="s">
        <v>3326</v>
      </c>
      <c r="K188" s="1912" t="s">
        <v>3327</v>
      </c>
      <c r="L188" s="1912" t="s">
        <v>1721</v>
      </c>
      <c r="M188" s="1912" t="s">
        <v>3328</v>
      </c>
      <c r="N188" s="1912" t="s">
        <v>3329</v>
      </c>
      <c r="O188" s="1861"/>
      <c r="P188" s="1861" t="s">
        <v>297</v>
      </c>
      <c r="Q188" s="1912" t="s">
        <v>3330</v>
      </c>
      <c r="R188" s="1912" t="s">
        <v>3331</v>
      </c>
      <c r="S188" s="1912" t="s">
        <v>705</v>
      </c>
      <c r="T188" s="1912" t="s">
        <v>3332</v>
      </c>
      <c r="U188" s="1912" t="s">
        <v>3333</v>
      </c>
      <c r="V188" s="1719" t="s">
        <v>3334</v>
      </c>
      <c r="W188" s="1861" t="s">
        <v>3335</v>
      </c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</row>
    <row r="189" spans="1:95" s="1862" customFormat="1" ht="27" customHeight="1" x14ac:dyDescent="0.2">
      <c r="A189" s="3386"/>
      <c r="B189" s="155"/>
      <c r="C189" s="1936"/>
      <c r="D189" s="2659"/>
      <c r="E189" s="1936"/>
      <c r="F189" s="1936"/>
      <c r="G189" s="1936"/>
      <c r="H189" s="1912" t="s">
        <v>3324</v>
      </c>
      <c r="I189" s="1912" t="s">
        <v>3325</v>
      </c>
      <c r="J189" s="1936"/>
      <c r="K189" s="1861"/>
      <c r="L189" s="1861"/>
      <c r="M189" s="1861"/>
      <c r="N189" s="1861"/>
      <c r="O189" s="1861"/>
      <c r="P189" s="1861"/>
      <c r="Q189" s="1861"/>
      <c r="R189" s="1861"/>
      <c r="S189" s="1861"/>
      <c r="T189" s="1861"/>
      <c r="U189" s="1861"/>
      <c r="V189" s="1719"/>
      <c r="W189" s="1861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</row>
    <row r="190" spans="1:95" s="1862" customFormat="1" x14ac:dyDescent="0.2">
      <c r="C190" s="1723"/>
      <c r="D190" s="1723"/>
      <c r="H190" s="1912"/>
      <c r="I190" s="1912"/>
      <c r="O190" s="1723"/>
      <c r="V190" s="69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</row>
    <row r="191" spans="1:95" s="1862" customFormat="1" ht="27" customHeight="1" x14ac:dyDescent="0.2">
      <c r="A191" s="3386" t="s">
        <v>3441</v>
      </c>
      <c r="B191" s="155"/>
      <c r="C191" s="1936" t="s">
        <v>3442</v>
      </c>
      <c r="D191" s="2659">
        <v>200000000</v>
      </c>
      <c r="E191" s="1936" t="s">
        <v>30</v>
      </c>
      <c r="F191" s="1936"/>
      <c r="G191" s="1936" t="s">
        <v>285</v>
      </c>
      <c r="H191" s="1912" t="s">
        <v>3324</v>
      </c>
      <c r="I191" s="1912" t="s">
        <v>3325</v>
      </c>
      <c r="J191" s="1936" t="s">
        <v>3326</v>
      </c>
      <c r="K191" s="1912" t="s">
        <v>3327</v>
      </c>
      <c r="L191" s="1912" t="s">
        <v>1721</v>
      </c>
      <c r="M191" s="1912" t="s">
        <v>3328</v>
      </c>
      <c r="N191" s="1912" t="s">
        <v>3329</v>
      </c>
      <c r="O191" s="220"/>
      <c r="P191" s="1861" t="s">
        <v>297</v>
      </c>
      <c r="Q191" s="1912" t="s">
        <v>3330</v>
      </c>
      <c r="R191" s="1912" t="s">
        <v>3331</v>
      </c>
      <c r="S191" s="1912" t="s">
        <v>705</v>
      </c>
      <c r="T191" s="1912" t="s">
        <v>3332</v>
      </c>
      <c r="U191" s="1912" t="s">
        <v>3333</v>
      </c>
      <c r="V191" s="1719" t="s">
        <v>3334</v>
      </c>
      <c r="W191" s="1861" t="s">
        <v>3335</v>
      </c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</row>
    <row r="192" spans="1:95" s="1862" customFormat="1" ht="27" customHeight="1" x14ac:dyDescent="0.2">
      <c r="A192" s="3386"/>
      <c r="B192" s="155"/>
      <c r="C192" s="1936"/>
      <c r="D192" s="2659"/>
      <c r="E192" s="1936"/>
      <c r="F192" s="1936"/>
      <c r="G192" s="1936"/>
      <c r="H192" s="1912" t="s">
        <v>3324</v>
      </c>
      <c r="I192" s="1912" t="s">
        <v>3325</v>
      </c>
      <c r="J192" s="1936"/>
      <c r="K192" s="1861"/>
      <c r="L192" s="1861"/>
      <c r="M192" s="1861"/>
      <c r="N192" s="1861"/>
      <c r="O192" s="220"/>
      <c r="P192" s="1861"/>
      <c r="Q192" s="1861"/>
      <c r="R192" s="1861"/>
      <c r="S192" s="1861"/>
      <c r="T192" s="1861"/>
      <c r="U192" s="1861"/>
      <c r="V192" s="1719"/>
      <c r="W192" s="1861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</row>
    <row r="193" spans="1:95" s="1862" customFormat="1" x14ac:dyDescent="0.2">
      <c r="A193" s="1948"/>
      <c r="B193" s="155"/>
      <c r="C193" s="1936"/>
      <c r="D193" s="2659"/>
      <c r="E193" s="1936"/>
      <c r="F193" s="1936"/>
      <c r="G193" s="1936"/>
      <c r="H193" s="170"/>
      <c r="I193" s="170"/>
      <c r="J193" s="1861"/>
      <c r="K193" s="1861"/>
      <c r="L193" s="1861"/>
      <c r="M193" s="1861"/>
      <c r="N193" s="1861"/>
      <c r="O193" s="220"/>
      <c r="P193" s="1861"/>
      <c r="Q193" s="1861"/>
      <c r="R193" s="1861"/>
      <c r="S193" s="1861"/>
      <c r="T193" s="1861"/>
      <c r="U193" s="1861"/>
      <c r="V193" s="1719"/>
      <c r="W193" s="1861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</row>
    <row r="194" spans="1:95" s="1862" customFormat="1" ht="27" customHeight="1" x14ac:dyDescent="0.2">
      <c r="A194" s="3386" t="s">
        <v>3443</v>
      </c>
      <c r="B194" s="155"/>
      <c r="C194" s="1936" t="s">
        <v>3444</v>
      </c>
      <c r="D194" s="2659">
        <v>150000000</v>
      </c>
      <c r="E194" s="1936" t="s">
        <v>30</v>
      </c>
      <c r="F194" s="1936"/>
      <c r="G194" s="1936" t="s">
        <v>285</v>
      </c>
      <c r="H194" s="1912" t="s">
        <v>3324</v>
      </c>
      <c r="I194" s="1912" t="s">
        <v>3325</v>
      </c>
      <c r="J194" s="1936" t="s">
        <v>3326</v>
      </c>
      <c r="K194" s="1912" t="s">
        <v>3327</v>
      </c>
      <c r="L194" s="1912" t="s">
        <v>1721</v>
      </c>
      <c r="M194" s="1912" t="s">
        <v>3328</v>
      </c>
      <c r="N194" s="1912" t="s">
        <v>3329</v>
      </c>
      <c r="O194" s="1861"/>
      <c r="P194" s="1861"/>
      <c r="Q194" s="1912" t="s">
        <v>3330</v>
      </c>
      <c r="R194" s="1912" t="s">
        <v>3331</v>
      </c>
      <c r="S194" s="1912" t="s">
        <v>705</v>
      </c>
      <c r="T194" s="1912" t="s">
        <v>3332</v>
      </c>
      <c r="U194" s="1912" t="s">
        <v>3333</v>
      </c>
      <c r="V194" s="1719" t="s">
        <v>3334</v>
      </c>
      <c r="W194" s="1861" t="s">
        <v>3335</v>
      </c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</row>
    <row r="195" spans="1:95" s="1862" customFormat="1" ht="27" customHeight="1" x14ac:dyDescent="0.2">
      <c r="A195" s="3386"/>
      <c r="B195" s="155"/>
      <c r="C195" s="1936"/>
      <c r="D195" s="2659"/>
      <c r="E195" s="1936"/>
      <c r="F195" s="1936"/>
      <c r="G195" s="1936"/>
      <c r="H195" s="1912" t="s">
        <v>3324</v>
      </c>
      <c r="I195" s="1912" t="s">
        <v>3325</v>
      </c>
      <c r="J195" s="1936"/>
      <c r="K195" s="1861"/>
      <c r="L195" s="1861"/>
      <c r="M195" s="1861"/>
      <c r="N195" s="1861"/>
      <c r="O195" s="1861"/>
      <c r="P195" s="1861"/>
      <c r="Q195" s="1861"/>
      <c r="R195" s="1861"/>
      <c r="S195" s="1861"/>
      <c r="T195" s="1861"/>
      <c r="U195" s="1861"/>
      <c r="V195" s="1719"/>
      <c r="W195" s="1861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</row>
    <row r="196" spans="1:95" s="1862" customFormat="1" x14ac:dyDescent="0.2">
      <c r="A196" s="1948"/>
      <c r="B196" s="155"/>
      <c r="C196" s="1936"/>
      <c r="D196" s="2659"/>
      <c r="E196" s="1936"/>
      <c r="F196" s="1936"/>
      <c r="G196" s="1936"/>
      <c r="H196" s="170"/>
      <c r="I196" s="170"/>
      <c r="J196" s="1861"/>
      <c r="K196" s="1861"/>
      <c r="L196" s="1861"/>
      <c r="M196" s="1861"/>
      <c r="N196" s="1861"/>
      <c r="O196" s="220"/>
      <c r="P196" s="1861"/>
      <c r="Q196" s="1861"/>
      <c r="R196" s="1861"/>
      <c r="S196" s="1861"/>
      <c r="T196" s="1861"/>
      <c r="U196" s="1861"/>
      <c r="V196" s="1719"/>
      <c r="W196" s="1861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</row>
    <row r="197" spans="1:95" s="1862" customFormat="1" ht="27" customHeight="1" x14ac:dyDescent="0.2">
      <c r="A197" s="3386" t="s">
        <v>3445</v>
      </c>
      <c r="B197" s="155"/>
      <c r="C197" s="2662" t="s">
        <v>3446</v>
      </c>
      <c r="D197" s="2663">
        <v>40000000</v>
      </c>
      <c r="E197" s="2662" t="s">
        <v>30</v>
      </c>
      <c r="F197" s="1936"/>
      <c r="G197" s="1936" t="s">
        <v>285</v>
      </c>
      <c r="H197" s="1912" t="s">
        <v>3324</v>
      </c>
      <c r="I197" s="1912" t="s">
        <v>3325</v>
      </c>
      <c r="J197" s="1936" t="s">
        <v>3326</v>
      </c>
      <c r="K197" s="1912" t="s">
        <v>3327</v>
      </c>
      <c r="L197" s="1912" t="s">
        <v>1721</v>
      </c>
      <c r="M197" s="1912" t="s">
        <v>3328</v>
      </c>
      <c r="N197" s="1912" t="s">
        <v>3329</v>
      </c>
      <c r="O197" s="1861"/>
      <c r="P197" s="1861" t="s">
        <v>297</v>
      </c>
      <c r="Q197" s="1912" t="s">
        <v>3330</v>
      </c>
      <c r="R197" s="1912" t="s">
        <v>3331</v>
      </c>
      <c r="S197" s="1912" t="s">
        <v>705</v>
      </c>
      <c r="T197" s="1912" t="s">
        <v>3332</v>
      </c>
      <c r="U197" s="1912" t="s">
        <v>3333</v>
      </c>
      <c r="V197" s="1719" t="s">
        <v>3334</v>
      </c>
      <c r="W197" s="1861" t="s">
        <v>3335</v>
      </c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</row>
    <row r="198" spans="1:95" s="1862" customFormat="1" ht="27" customHeight="1" x14ac:dyDescent="0.2">
      <c r="A198" s="3386"/>
      <c r="B198" s="155"/>
      <c r="C198" s="2662"/>
      <c r="D198" s="2663"/>
      <c r="E198" s="2662"/>
      <c r="F198" s="2662"/>
      <c r="G198" s="2662"/>
      <c r="H198" s="1912" t="s">
        <v>3324</v>
      </c>
      <c r="I198" s="1912" t="s">
        <v>3325</v>
      </c>
      <c r="J198" s="1936"/>
      <c r="K198" s="1861"/>
      <c r="L198" s="1861"/>
      <c r="M198" s="1861"/>
      <c r="N198" s="1861"/>
      <c r="O198" s="1861"/>
      <c r="P198" s="1861"/>
      <c r="Q198" s="1861"/>
      <c r="R198" s="1861"/>
      <c r="S198" s="1861"/>
      <c r="T198" s="1861"/>
      <c r="U198" s="1861"/>
      <c r="V198" s="1719"/>
      <c r="W198" s="1861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</row>
    <row r="199" spans="1:95" s="1862" customFormat="1" x14ac:dyDescent="0.2">
      <c r="A199" s="1948"/>
      <c r="B199" s="155"/>
      <c r="C199" s="1936"/>
      <c r="D199" s="2659"/>
      <c r="E199" s="1936"/>
      <c r="F199" s="1936"/>
      <c r="G199" s="1936"/>
      <c r="H199" s="170"/>
      <c r="I199" s="170"/>
      <c r="J199" s="1861"/>
      <c r="K199" s="1861"/>
      <c r="L199" s="1861"/>
      <c r="M199" s="1861"/>
      <c r="N199" s="1861"/>
      <c r="O199" s="220"/>
      <c r="P199" s="1861"/>
      <c r="Q199" s="1861"/>
      <c r="R199" s="1861"/>
      <c r="S199" s="1861"/>
      <c r="T199" s="1861"/>
      <c r="U199" s="1861"/>
      <c r="V199" s="1719"/>
      <c r="W199" s="1861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</row>
    <row r="200" spans="1:95" s="1862" customFormat="1" ht="27" customHeight="1" x14ac:dyDescent="0.2">
      <c r="A200" s="3386" t="s">
        <v>3447</v>
      </c>
      <c r="B200" s="155"/>
      <c r="C200" s="2662" t="s">
        <v>3448</v>
      </c>
      <c r="D200" s="2663">
        <v>100000000</v>
      </c>
      <c r="E200" s="2662" t="s">
        <v>30</v>
      </c>
      <c r="F200" s="1936"/>
      <c r="G200" s="1936" t="s">
        <v>285</v>
      </c>
      <c r="H200" s="1912" t="s">
        <v>3324</v>
      </c>
      <c r="I200" s="1912" t="s">
        <v>3325</v>
      </c>
      <c r="J200" s="1936" t="s">
        <v>3326</v>
      </c>
      <c r="K200" s="1912" t="s">
        <v>3327</v>
      </c>
      <c r="L200" s="1912" t="s">
        <v>1721</v>
      </c>
      <c r="M200" s="1912" t="s">
        <v>3328</v>
      </c>
      <c r="N200" s="1912" t="s">
        <v>3329</v>
      </c>
      <c r="O200" s="1861"/>
      <c r="P200" s="1861" t="s">
        <v>297</v>
      </c>
      <c r="Q200" s="1912" t="s">
        <v>3330</v>
      </c>
      <c r="R200" s="1912" t="s">
        <v>3331</v>
      </c>
      <c r="S200" s="1912" t="s">
        <v>705</v>
      </c>
      <c r="T200" s="1912" t="s">
        <v>3332</v>
      </c>
      <c r="U200" s="1912" t="s">
        <v>3333</v>
      </c>
      <c r="V200" s="1719" t="s">
        <v>3334</v>
      </c>
      <c r="W200" s="1861" t="s">
        <v>3335</v>
      </c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</row>
    <row r="201" spans="1:95" s="1862" customFormat="1" ht="27" customHeight="1" x14ac:dyDescent="0.2">
      <c r="A201" s="3386"/>
      <c r="B201" s="155"/>
      <c r="C201" s="155"/>
      <c r="D201" s="249"/>
      <c r="E201" s="155"/>
      <c r="F201" s="155"/>
      <c r="G201" s="155"/>
      <c r="H201" s="1912" t="s">
        <v>3324</v>
      </c>
      <c r="I201" s="1912" t="s">
        <v>3325</v>
      </c>
      <c r="J201" s="1936"/>
      <c r="K201" s="1861"/>
      <c r="L201" s="1861"/>
      <c r="M201" s="1861"/>
      <c r="N201" s="1861"/>
      <c r="O201" s="1861"/>
      <c r="P201" s="1861"/>
      <c r="Q201" s="1861"/>
      <c r="R201" s="1861"/>
      <c r="S201" s="1861"/>
      <c r="T201" s="1861"/>
      <c r="U201" s="1861"/>
      <c r="V201" s="1719"/>
      <c r="W201" s="1861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</row>
    <row r="202" spans="1:95" s="1862" customFormat="1" x14ac:dyDescent="0.2">
      <c r="A202" s="1948"/>
      <c r="B202" s="155"/>
      <c r="C202" s="155"/>
      <c r="D202" s="249"/>
      <c r="E202" s="155"/>
      <c r="F202" s="155"/>
      <c r="G202" s="155"/>
      <c r="H202" s="1912"/>
      <c r="I202" s="1912"/>
      <c r="J202" s="1936"/>
      <c r="K202" s="1861"/>
      <c r="L202" s="1861"/>
      <c r="M202" s="1861"/>
      <c r="N202" s="1861"/>
      <c r="O202" s="1861"/>
      <c r="P202" s="1861"/>
      <c r="Q202" s="1861"/>
      <c r="R202" s="1861"/>
      <c r="S202" s="1861"/>
      <c r="T202" s="1861"/>
      <c r="U202" s="1861"/>
      <c r="V202" s="1719"/>
      <c r="W202" s="1861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</row>
    <row r="203" spans="1:95" s="1862" customFormat="1" ht="27" customHeight="1" x14ac:dyDescent="0.2">
      <c r="A203" s="3386" t="s">
        <v>3449</v>
      </c>
      <c r="B203" s="155"/>
      <c r="C203" s="1936" t="s">
        <v>3450</v>
      </c>
      <c r="D203" s="2659">
        <v>160000000</v>
      </c>
      <c r="E203" s="1936" t="s">
        <v>30</v>
      </c>
      <c r="F203" s="1936"/>
      <c r="G203" s="1936" t="s">
        <v>285</v>
      </c>
      <c r="H203" s="1912" t="s">
        <v>3324</v>
      </c>
      <c r="I203" s="1912" t="s">
        <v>3325</v>
      </c>
      <c r="J203" s="1936" t="s">
        <v>3326</v>
      </c>
      <c r="K203" s="1912" t="s">
        <v>3327</v>
      </c>
      <c r="L203" s="1912" t="s">
        <v>1721</v>
      </c>
      <c r="M203" s="1912" t="s">
        <v>3328</v>
      </c>
      <c r="N203" s="1912" t="s">
        <v>3329</v>
      </c>
      <c r="O203" s="1861"/>
      <c r="P203" s="1861" t="s">
        <v>297</v>
      </c>
      <c r="Q203" s="1912" t="s">
        <v>3330</v>
      </c>
      <c r="R203" s="1912" t="s">
        <v>3331</v>
      </c>
      <c r="S203" s="1912" t="s">
        <v>705</v>
      </c>
      <c r="T203" s="1912" t="s">
        <v>3332</v>
      </c>
      <c r="U203" s="1912" t="s">
        <v>3333</v>
      </c>
      <c r="V203" s="1719" t="s">
        <v>3334</v>
      </c>
      <c r="W203" s="1861" t="s">
        <v>3335</v>
      </c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</row>
    <row r="204" spans="1:95" s="1862" customFormat="1" ht="27" customHeight="1" x14ac:dyDescent="0.2">
      <c r="A204" s="3386"/>
      <c r="B204" s="155"/>
      <c r="C204" s="1936"/>
      <c r="D204" s="2659"/>
      <c r="E204" s="1936"/>
      <c r="F204" s="1936"/>
      <c r="G204" s="1936"/>
      <c r="H204" s="1912" t="s">
        <v>3324</v>
      </c>
      <c r="I204" s="1912" t="s">
        <v>3325</v>
      </c>
      <c r="J204" s="1936"/>
      <c r="K204" s="1861"/>
      <c r="L204" s="1861"/>
      <c r="M204" s="1861"/>
      <c r="N204" s="1861"/>
      <c r="O204" s="1861"/>
      <c r="P204" s="1861"/>
      <c r="Q204" s="1861"/>
      <c r="R204" s="1861"/>
      <c r="S204" s="1861"/>
      <c r="T204" s="1861"/>
      <c r="U204" s="1861"/>
      <c r="V204" s="1719"/>
      <c r="W204" s="1861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</row>
    <row r="205" spans="1:95" s="1862" customFormat="1" x14ac:dyDescent="0.2">
      <c r="C205" s="1723"/>
      <c r="D205" s="1723"/>
      <c r="H205" s="170"/>
      <c r="I205" s="170"/>
      <c r="O205" s="1723"/>
      <c r="V205" s="69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</row>
    <row r="206" spans="1:95" s="1862" customFormat="1" ht="27" customHeight="1" x14ac:dyDescent="0.2">
      <c r="A206" s="3386" t="s">
        <v>3451</v>
      </c>
      <c r="B206" s="155"/>
      <c r="C206" s="1936" t="s">
        <v>3452</v>
      </c>
      <c r="D206" s="2659">
        <v>200000000</v>
      </c>
      <c r="E206" s="1936" t="s">
        <v>30</v>
      </c>
      <c r="F206" s="1936"/>
      <c r="G206" s="1936" t="s">
        <v>285</v>
      </c>
      <c r="H206" s="1912" t="s">
        <v>3324</v>
      </c>
      <c r="I206" s="1912" t="s">
        <v>3325</v>
      </c>
      <c r="J206" s="1936" t="s">
        <v>3326</v>
      </c>
      <c r="K206" s="1912" t="s">
        <v>3327</v>
      </c>
      <c r="L206" s="1912" t="s">
        <v>1721</v>
      </c>
      <c r="M206" s="1912" t="s">
        <v>3328</v>
      </c>
      <c r="N206" s="1912" t="s">
        <v>3329</v>
      </c>
      <c r="O206" s="1861"/>
      <c r="P206" s="1861" t="s">
        <v>297</v>
      </c>
      <c r="Q206" s="1912" t="s">
        <v>3330</v>
      </c>
      <c r="R206" s="1912" t="s">
        <v>3331</v>
      </c>
      <c r="S206" s="1912" t="s">
        <v>705</v>
      </c>
      <c r="T206" s="1912" t="s">
        <v>3332</v>
      </c>
      <c r="U206" s="1912" t="s">
        <v>3333</v>
      </c>
      <c r="V206" s="1719" t="s">
        <v>3334</v>
      </c>
      <c r="W206" s="1861" t="s">
        <v>3335</v>
      </c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</row>
    <row r="207" spans="1:95" s="1862" customFormat="1" ht="27" customHeight="1" x14ac:dyDescent="0.2">
      <c r="A207" s="3386"/>
      <c r="B207" s="155"/>
      <c r="C207" s="1936"/>
      <c r="D207" s="2659"/>
      <c r="E207" s="1936"/>
      <c r="F207" s="1936"/>
      <c r="G207" s="1936"/>
      <c r="H207" s="1912" t="s">
        <v>3324</v>
      </c>
      <c r="I207" s="1912" t="s">
        <v>3325</v>
      </c>
      <c r="J207" s="1936"/>
      <c r="K207" s="1861"/>
      <c r="L207" s="1861"/>
      <c r="M207" s="1861"/>
      <c r="N207" s="1861"/>
      <c r="O207" s="1861"/>
      <c r="P207" s="1861"/>
      <c r="Q207" s="1861"/>
      <c r="R207" s="1861"/>
      <c r="S207" s="1861"/>
      <c r="T207" s="1861"/>
      <c r="U207" s="1861"/>
      <c r="V207" s="1719"/>
      <c r="W207" s="1861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</row>
    <row r="208" spans="1:95" s="1862" customFormat="1" x14ac:dyDescent="0.2">
      <c r="C208" s="1723"/>
      <c r="D208" s="1723"/>
      <c r="H208" s="1912"/>
      <c r="I208" s="1912"/>
      <c r="O208" s="1723"/>
      <c r="V208" s="69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</row>
    <row r="209" spans="1:95" s="1862" customFormat="1" ht="27" customHeight="1" x14ac:dyDescent="0.2">
      <c r="A209" s="3386" t="s">
        <v>3453</v>
      </c>
      <c r="B209" s="155"/>
      <c r="C209" s="1936" t="s">
        <v>3454</v>
      </c>
      <c r="D209" s="2659">
        <v>85000000</v>
      </c>
      <c r="E209" s="1936" t="s">
        <v>30</v>
      </c>
      <c r="F209" s="1936"/>
      <c r="G209" s="1936" t="s">
        <v>285</v>
      </c>
      <c r="H209" s="1912" t="s">
        <v>3324</v>
      </c>
      <c r="I209" s="1912" t="s">
        <v>3325</v>
      </c>
      <c r="J209" s="1936" t="s">
        <v>3326</v>
      </c>
      <c r="K209" s="1912" t="s">
        <v>3327</v>
      </c>
      <c r="L209" s="1912" t="s">
        <v>1721</v>
      </c>
      <c r="M209" s="1912" t="s">
        <v>3328</v>
      </c>
      <c r="N209" s="1912" t="s">
        <v>3329</v>
      </c>
      <c r="O209" s="220"/>
      <c r="P209" s="1861" t="s">
        <v>297</v>
      </c>
      <c r="Q209" s="1912" t="s">
        <v>3330</v>
      </c>
      <c r="R209" s="1912" t="s">
        <v>3331</v>
      </c>
      <c r="S209" s="1912" t="s">
        <v>705</v>
      </c>
      <c r="T209" s="1912" t="s">
        <v>3332</v>
      </c>
      <c r="U209" s="1912" t="s">
        <v>3333</v>
      </c>
      <c r="V209" s="1719" t="s">
        <v>3334</v>
      </c>
      <c r="W209" s="1861" t="s">
        <v>3335</v>
      </c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</row>
    <row r="210" spans="1:95" s="1862" customFormat="1" ht="27" customHeight="1" x14ac:dyDescent="0.2">
      <c r="A210" s="3386"/>
      <c r="B210" s="155"/>
      <c r="C210" s="1936"/>
      <c r="D210" s="2659"/>
      <c r="E210" s="1936"/>
      <c r="F210" s="1936"/>
      <c r="G210" s="1936"/>
      <c r="H210" s="1912" t="s">
        <v>3324</v>
      </c>
      <c r="I210" s="1912" t="s">
        <v>3325</v>
      </c>
      <c r="J210" s="1936"/>
      <c r="K210" s="1861"/>
      <c r="L210" s="1861"/>
      <c r="M210" s="1861"/>
      <c r="N210" s="1861"/>
      <c r="O210" s="220"/>
      <c r="P210" s="1861"/>
      <c r="Q210" s="1861"/>
      <c r="R210" s="1861"/>
      <c r="S210" s="1861"/>
      <c r="T210" s="1861"/>
      <c r="U210" s="1861"/>
      <c r="V210" s="1719"/>
      <c r="W210" s="1861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</row>
    <row r="211" spans="1:95" s="1862" customFormat="1" x14ac:dyDescent="0.2">
      <c r="A211" s="1948"/>
      <c r="B211" s="155"/>
      <c r="C211" s="1936"/>
      <c r="D211" s="2659"/>
      <c r="E211" s="1936"/>
      <c r="F211" s="1936"/>
      <c r="G211" s="1936"/>
      <c r="H211" s="170"/>
      <c r="I211" s="170"/>
      <c r="J211" s="1861"/>
      <c r="K211" s="1861"/>
      <c r="L211" s="1861"/>
      <c r="M211" s="1861"/>
      <c r="N211" s="1861"/>
      <c r="O211" s="220"/>
      <c r="P211" s="1861"/>
      <c r="Q211" s="1861"/>
      <c r="R211" s="1861"/>
      <c r="S211" s="1861"/>
      <c r="T211" s="1861"/>
      <c r="U211" s="1861"/>
      <c r="V211" s="1719"/>
      <c r="W211" s="1861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</row>
    <row r="212" spans="1:95" s="1862" customFormat="1" ht="27" customHeight="1" x14ac:dyDescent="0.2">
      <c r="A212" s="3386" t="s">
        <v>3455</v>
      </c>
      <c r="B212" s="155"/>
      <c r="C212" s="1936" t="s">
        <v>2900</v>
      </c>
      <c r="D212" s="2659">
        <v>50000000</v>
      </c>
      <c r="E212" s="1936" t="s">
        <v>30</v>
      </c>
      <c r="F212" s="1936"/>
      <c r="G212" s="1936" t="s">
        <v>285</v>
      </c>
      <c r="H212" s="1912" t="s">
        <v>3324</v>
      </c>
      <c r="I212" s="1912" t="s">
        <v>3325</v>
      </c>
      <c r="J212" s="1936" t="s">
        <v>3326</v>
      </c>
      <c r="K212" s="1912" t="s">
        <v>3327</v>
      </c>
      <c r="L212" s="1912" t="s">
        <v>1721</v>
      </c>
      <c r="M212" s="1912" t="s">
        <v>3328</v>
      </c>
      <c r="N212" s="1912" t="s">
        <v>3329</v>
      </c>
      <c r="O212" s="1861"/>
      <c r="P212" s="1861"/>
      <c r="Q212" s="1912" t="s">
        <v>3330</v>
      </c>
      <c r="R212" s="1912" t="s">
        <v>3331</v>
      </c>
      <c r="S212" s="1912" t="s">
        <v>705</v>
      </c>
      <c r="T212" s="1912" t="s">
        <v>3332</v>
      </c>
      <c r="U212" s="1912" t="s">
        <v>3333</v>
      </c>
      <c r="V212" s="1719" t="s">
        <v>3334</v>
      </c>
      <c r="W212" s="1861" t="s">
        <v>3335</v>
      </c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</row>
    <row r="213" spans="1:95" s="1862" customFormat="1" ht="27" customHeight="1" x14ac:dyDescent="0.2">
      <c r="A213" s="3386"/>
      <c r="B213" s="155"/>
      <c r="C213" s="1936"/>
      <c r="D213" s="2659"/>
      <c r="E213" s="1936"/>
      <c r="F213" s="1936"/>
      <c r="G213" s="1936"/>
      <c r="H213" s="1912" t="s">
        <v>3324</v>
      </c>
      <c r="I213" s="1912" t="s">
        <v>3325</v>
      </c>
      <c r="J213" s="1936"/>
      <c r="K213" s="1861"/>
      <c r="L213" s="1861"/>
      <c r="M213" s="1861"/>
      <c r="N213" s="1861"/>
      <c r="O213" s="1861"/>
      <c r="P213" s="1861"/>
      <c r="Q213" s="1861"/>
      <c r="R213" s="1861"/>
      <c r="S213" s="1861"/>
      <c r="T213" s="1861"/>
      <c r="U213" s="1861"/>
      <c r="V213" s="1719"/>
      <c r="W213" s="1861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</row>
    <row r="214" spans="1:95" s="1862" customFormat="1" x14ac:dyDescent="0.2">
      <c r="A214" s="1948"/>
      <c r="B214" s="155"/>
      <c r="C214" s="1936"/>
      <c r="D214" s="2659"/>
      <c r="E214" s="1936"/>
      <c r="F214" s="1936"/>
      <c r="G214" s="1936"/>
      <c r="H214" s="170"/>
      <c r="I214" s="170"/>
      <c r="J214" s="1861"/>
      <c r="K214" s="1861"/>
      <c r="L214" s="1861"/>
      <c r="M214" s="1861"/>
      <c r="N214" s="1861"/>
      <c r="O214" s="220"/>
      <c r="P214" s="1861"/>
      <c r="Q214" s="1861"/>
      <c r="R214" s="1861"/>
      <c r="S214" s="1861"/>
      <c r="T214" s="1861"/>
      <c r="U214" s="1861"/>
      <c r="V214" s="1719"/>
      <c r="W214" s="1861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</row>
    <row r="215" spans="1:95" s="1862" customFormat="1" ht="27" customHeight="1" x14ac:dyDescent="0.2">
      <c r="A215" s="3386" t="s">
        <v>3456</v>
      </c>
      <c r="B215" s="155"/>
      <c r="C215" s="2662" t="s">
        <v>3457</v>
      </c>
      <c r="D215" s="2663">
        <v>31705850</v>
      </c>
      <c r="E215" s="2662" t="s">
        <v>30</v>
      </c>
      <c r="F215" s="1936"/>
      <c r="G215" s="1936" t="s">
        <v>285</v>
      </c>
      <c r="H215" s="1912" t="s">
        <v>3324</v>
      </c>
      <c r="I215" s="1912" t="s">
        <v>3325</v>
      </c>
      <c r="J215" s="1936" t="s">
        <v>3326</v>
      </c>
      <c r="K215" s="1912" t="s">
        <v>3327</v>
      </c>
      <c r="L215" s="1912" t="s">
        <v>1721</v>
      </c>
      <c r="M215" s="1912" t="s">
        <v>3328</v>
      </c>
      <c r="N215" s="1912" t="s">
        <v>3329</v>
      </c>
      <c r="O215" s="1861"/>
      <c r="P215" s="1861" t="s">
        <v>297</v>
      </c>
      <c r="Q215" s="1912" t="s">
        <v>3330</v>
      </c>
      <c r="R215" s="1912" t="s">
        <v>3331</v>
      </c>
      <c r="S215" s="1912" t="s">
        <v>705</v>
      </c>
      <c r="T215" s="1912" t="s">
        <v>3332</v>
      </c>
      <c r="U215" s="1912" t="s">
        <v>3333</v>
      </c>
      <c r="V215" s="1719" t="s">
        <v>3334</v>
      </c>
      <c r="W215" s="1861" t="s">
        <v>3335</v>
      </c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</row>
    <row r="216" spans="1:95" s="1862" customFormat="1" ht="30" x14ac:dyDescent="0.2">
      <c r="A216" s="3386"/>
      <c r="B216" s="155"/>
      <c r="C216" s="2662"/>
      <c r="D216" s="2663"/>
      <c r="E216" s="2662"/>
      <c r="F216" s="2662"/>
      <c r="G216" s="2662"/>
      <c r="H216" s="1912" t="s">
        <v>3324</v>
      </c>
      <c r="I216" s="1912" t="s">
        <v>3325</v>
      </c>
      <c r="J216" s="1936"/>
      <c r="K216" s="1861"/>
      <c r="L216" s="1861"/>
      <c r="M216" s="1861"/>
      <c r="N216" s="1861"/>
      <c r="O216" s="1861"/>
      <c r="P216" s="1861"/>
      <c r="Q216" s="1861"/>
      <c r="R216" s="1861"/>
      <c r="S216" s="1861"/>
      <c r="T216" s="1861"/>
      <c r="U216" s="1861"/>
      <c r="V216" s="1719"/>
      <c r="W216" s="1861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</row>
    <row r="217" spans="1:95" s="1862" customFormat="1" x14ac:dyDescent="0.2">
      <c r="A217" s="1948"/>
      <c r="B217" s="155"/>
      <c r="C217" s="1936"/>
      <c r="D217" s="2659"/>
      <c r="E217" s="1936"/>
      <c r="F217" s="1936"/>
      <c r="G217" s="1936"/>
      <c r="H217" s="170"/>
      <c r="I217" s="170"/>
      <c r="J217" s="1861"/>
      <c r="K217" s="1861"/>
      <c r="L217" s="1861"/>
      <c r="M217" s="1861"/>
      <c r="N217" s="1861"/>
      <c r="O217" s="220"/>
      <c r="P217" s="1861"/>
      <c r="Q217" s="1861"/>
      <c r="R217" s="1861"/>
      <c r="S217" s="1861"/>
      <c r="T217" s="1861"/>
      <c r="U217" s="1861"/>
      <c r="V217" s="1719"/>
      <c r="W217" s="1861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</row>
    <row r="218" spans="1:95" s="1862" customFormat="1" ht="27" customHeight="1" x14ac:dyDescent="0.2">
      <c r="A218" s="3386" t="s">
        <v>3458</v>
      </c>
      <c r="B218" s="155"/>
      <c r="C218" s="2662" t="s">
        <v>3459</v>
      </c>
      <c r="D218" s="2663">
        <v>8438181</v>
      </c>
      <c r="E218" s="2662" t="s">
        <v>30</v>
      </c>
      <c r="F218" s="1936"/>
      <c r="G218" s="1936" t="s">
        <v>285</v>
      </c>
      <c r="H218" s="1912" t="s">
        <v>3324</v>
      </c>
      <c r="I218" s="1912" t="s">
        <v>3325</v>
      </c>
      <c r="J218" s="1936" t="s">
        <v>3326</v>
      </c>
      <c r="K218" s="1912" t="s">
        <v>3327</v>
      </c>
      <c r="L218" s="1912" t="s">
        <v>1721</v>
      </c>
      <c r="M218" s="1912" t="s">
        <v>3328</v>
      </c>
      <c r="N218" s="1912" t="s">
        <v>3329</v>
      </c>
      <c r="O218" s="1861"/>
      <c r="P218" s="1861" t="s">
        <v>297</v>
      </c>
      <c r="Q218" s="1912" t="s">
        <v>3330</v>
      </c>
      <c r="R218" s="1912" t="s">
        <v>3331</v>
      </c>
      <c r="S218" s="1912" t="s">
        <v>705</v>
      </c>
      <c r="T218" s="1912" t="s">
        <v>3332</v>
      </c>
      <c r="U218" s="1912" t="s">
        <v>3333</v>
      </c>
      <c r="V218" s="1719" t="s">
        <v>3334</v>
      </c>
      <c r="W218" s="1861" t="s">
        <v>3335</v>
      </c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</row>
    <row r="219" spans="1:95" s="1862" customFormat="1" ht="27" customHeight="1" x14ac:dyDescent="0.2">
      <c r="A219" s="3386"/>
      <c r="B219" s="155"/>
      <c r="C219" s="155"/>
      <c r="D219" s="249"/>
      <c r="E219" s="155"/>
      <c r="F219" s="155"/>
      <c r="G219" s="155"/>
      <c r="H219" s="1912" t="s">
        <v>3324</v>
      </c>
      <c r="I219" s="1912" t="s">
        <v>3325</v>
      </c>
      <c r="J219" s="1936"/>
      <c r="K219" s="1861"/>
      <c r="L219" s="1861"/>
      <c r="M219" s="1861"/>
      <c r="N219" s="1861"/>
      <c r="O219" s="1861"/>
      <c r="P219" s="1861"/>
      <c r="Q219" s="1861"/>
      <c r="R219" s="1861"/>
      <c r="S219" s="1861"/>
      <c r="T219" s="1861"/>
      <c r="U219" s="1861"/>
      <c r="V219" s="1719"/>
      <c r="W219" s="1861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</row>
    <row r="220" spans="1:95" s="1862" customFormat="1" x14ac:dyDescent="0.2">
      <c r="A220" s="1948"/>
      <c r="B220" s="155"/>
      <c r="C220" s="155"/>
      <c r="D220" s="249"/>
      <c r="E220" s="155"/>
      <c r="F220" s="155"/>
      <c r="G220" s="155"/>
      <c r="H220" s="1912"/>
      <c r="I220" s="1912"/>
      <c r="J220" s="1936"/>
      <c r="K220" s="1861"/>
      <c r="L220" s="1861"/>
      <c r="M220" s="1861"/>
      <c r="N220" s="1861"/>
      <c r="O220" s="1861"/>
      <c r="P220" s="1861"/>
      <c r="Q220" s="1861"/>
      <c r="R220" s="1861"/>
      <c r="S220" s="1861"/>
      <c r="T220" s="1861"/>
      <c r="U220" s="1861"/>
      <c r="V220" s="1719"/>
      <c r="W220" s="1861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</row>
    <row r="221" spans="1:95" s="1862" customFormat="1" ht="27" customHeight="1" x14ac:dyDescent="0.2">
      <c r="A221" s="3386" t="s">
        <v>3460</v>
      </c>
      <c r="B221" s="155"/>
      <c r="C221" s="1936" t="s">
        <v>3461</v>
      </c>
      <c r="D221" s="2659">
        <v>100000000</v>
      </c>
      <c r="E221" s="1936" t="s">
        <v>30</v>
      </c>
      <c r="F221" s="1936"/>
      <c r="G221" s="1936" t="s">
        <v>285</v>
      </c>
      <c r="H221" s="1912" t="s">
        <v>3324</v>
      </c>
      <c r="I221" s="1912" t="s">
        <v>3325</v>
      </c>
      <c r="J221" s="1936" t="s">
        <v>3326</v>
      </c>
      <c r="K221" s="1912" t="s">
        <v>3327</v>
      </c>
      <c r="L221" s="1912" t="s">
        <v>1721</v>
      </c>
      <c r="M221" s="1912" t="s">
        <v>3328</v>
      </c>
      <c r="N221" s="1912" t="s">
        <v>3329</v>
      </c>
      <c r="O221" s="1861"/>
      <c r="P221" s="1861" t="s">
        <v>297</v>
      </c>
      <c r="Q221" s="1912" t="s">
        <v>3330</v>
      </c>
      <c r="R221" s="1912" t="s">
        <v>3331</v>
      </c>
      <c r="S221" s="1912" t="s">
        <v>705</v>
      </c>
      <c r="T221" s="1912" t="s">
        <v>3332</v>
      </c>
      <c r="U221" s="1912" t="s">
        <v>3333</v>
      </c>
      <c r="V221" s="1719" t="s">
        <v>3334</v>
      </c>
      <c r="W221" s="1861" t="s">
        <v>3335</v>
      </c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</row>
    <row r="222" spans="1:95" s="1862" customFormat="1" ht="27" customHeight="1" x14ac:dyDescent="0.2">
      <c r="A222" s="3386"/>
      <c r="B222" s="155"/>
      <c r="C222" s="1936"/>
      <c r="D222" s="2659"/>
      <c r="E222" s="1936"/>
      <c r="F222" s="1936"/>
      <c r="G222" s="1936"/>
      <c r="H222" s="1912" t="s">
        <v>3324</v>
      </c>
      <c r="I222" s="1912" t="s">
        <v>3325</v>
      </c>
      <c r="J222" s="1936"/>
      <c r="K222" s="1861"/>
      <c r="L222" s="1861"/>
      <c r="M222" s="1861"/>
      <c r="N222" s="1861"/>
      <c r="O222" s="1861"/>
      <c r="P222" s="1861"/>
      <c r="Q222" s="1861"/>
      <c r="R222" s="1861"/>
      <c r="S222" s="1861"/>
      <c r="T222" s="1861"/>
      <c r="U222" s="1861"/>
      <c r="V222" s="1719"/>
      <c r="W222" s="1861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</row>
    <row r="223" spans="1:95" s="1862" customFormat="1" x14ac:dyDescent="0.2">
      <c r="C223" s="1723"/>
      <c r="D223" s="1723"/>
      <c r="H223" s="1912"/>
      <c r="I223" s="1912"/>
      <c r="O223" s="1723"/>
      <c r="V223" s="69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</row>
    <row r="224" spans="1:95" s="1862" customFormat="1" ht="27" customHeight="1" x14ac:dyDescent="0.2">
      <c r="A224" s="3386" t="s">
        <v>3462</v>
      </c>
      <c r="B224" s="155"/>
      <c r="C224" s="1936" t="s">
        <v>3463</v>
      </c>
      <c r="D224" s="2659">
        <v>120000000</v>
      </c>
      <c r="E224" s="1936" t="s">
        <v>30</v>
      </c>
      <c r="F224" s="1936"/>
      <c r="G224" s="1936" t="s">
        <v>285</v>
      </c>
      <c r="H224" s="1912" t="s">
        <v>3324</v>
      </c>
      <c r="I224" s="1912" t="s">
        <v>3325</v>
      </c>
      <c r="J224" s="1936" t="s">
        <v>3326</v>
      </c>
      <c r="K224" s="1912" t="s">
        <v>3327</v>
      </c>
      <c r="L224" s="1912" t="s">
        <v>1721</v>
      </c>
      <c r="M224" s="1912" t="s">
        <v>3328</v>
      </c>
      <c r="N224" s="1912" t="s">
        <v>3329</v>
      </c>
      <c r="O224" s="220"/>
      <c r="P224" s="1861" t="s">
        <v>297</v>
      </c>
      <c r="Q224" s="1912" t="s">
        <v>3330</v>
      </c>
      <c r="R224" s="1912" t="s">
        <v>3331</v>
      </c>
      <c r="S224" s="1912" t="s">
        <v>705</v>
      </c>
      <c r="T224" s="1912" t="s">
        <v>3332</v>
      </c>
      <c r="U224" s="1912" t="s">
        <v>3333</v>
      </c>
      <c r="V224" s="1719" t="s">
        <v>3334</v>
      </c>
      <c r="W224" s="1861" t="s">
        <v>3335</v>
      </c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</row>
    <row r="225" spans="1:95" s="1862" customFormat="1" ht="27" customHeight="1" x14ac:dyDescent="0.2">
      <c r="A225" s="3386"/>
      <c r="B225" s="155"/>
      <c r="C225" s="1936"/>
      <c r="D225" s="2659"/>
      <c r="E225" s="1936"/>
      <c r="F225" s="1936"/>
      <c r="G225" s="1936"/>
      <c r="H225" s="1912" t="s">
        <v>3324</v>
      </c>
      <c r="I225" s="1912" t="s">
        <v>3325</v>
      </c>
      <c r="J225" s="1936"/>
      <c r="K225" s="1861"/>
      <c r="L225" s="1861"/>
      <c r="M225" s="1861"/>
      <c r="N225" s="1861"/>
      <c r="O225" s="220"/>
      <c r="P225" s="1861"/>
      <c r="Q225" s="1861"/>
      <c r="R225" s="1861"/>
      <c r="S225" s="1861"/>
      <c r="T225" s="1861"/>
      <c r="U225" s="1861"/>
      <c r="V225" s="1719"/>
      <c r="W225" s="1861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</row>
    <row r="226" spans="1:95" s="1862" customFormat="1" x14ac:dyDescent="0.2">
      <c r="A226" s="1948"/>
      <c r="B226" s="155"/>
      <c r="C226" s="1936"/>
      <c r="D226" s="2659"/>
      <c r="E226" s="1936"/>
      <c r="F226" s="1936"/>
      <c r="G226" s="1936"/>
      <c r="H226" s="170"/>
      <c r="I226" s="170"/>
      <c r="J226" s="1861"/>
      <c r="K226" s="1861"/>
      <c r="L226" s="1861"/>
      <c r="M226" s="1861"/>
      <c r="N226" s="1861"/>
      <c r="O226" s="220"/>
      <c r="P226" s="1861"/>
      <c r="Q226" s="1861"/>
      <c r="R226" s="1861"/>
      <c r="S226" s="1861"/>
      <c r="T226" s="1861"/>
      <c r="U226" s="1861"/>
      <c r="V226" s="1719"/>
      <c r="W226" s="1861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</row>
    <row r="227" spans="1:95" s="1862" customFormat="1" ht="27" customHeight="1" x14ac:dyDescent="0.2">
      <c r="A227" s="3386" t="s">
        <v>3464</v>
      </c>
      <c r="B227" s="155"/>
      <c r="C227" s="1936" t="s">
        <v>3465</v>
      </c>
      <c r="D227" s="2659">
        <v>30000000</v>
      </c>
      <c r="E227" s="1936" t="s">
        <v>30</v>
      </c>
      <c r="F227" s="1936"/>
      <c r="G227" s="1936" t="s">
        <v>285</v>
      </c>
      <c r="H227" s="1912" t="s">
        <v>3324</v>
      </c>
      <c r="I227" s="1912" t="s">
        <v>3325</v>
      </c>
      <c r="J227" s="1936" t="s">
        <v>3326</v>
      </c>
      <c r="K227" s="1912" t="s">
        <v>3327</v>
      </c>
      <c r="L227" s="1912" t="s">
        <v>1721</v>
      </c>
      <c r="M227" s="1912" t="s">
        <v>3328</v>
      </c>
      <c r="N227" s="1912" t="s">
        <v>3329</v>
      </c>
      <c r="O227" s="1861"/>
      <c r="P227" s="1861" t="s">
        <v>297</v>
      </c>
      <c r="Q227" s="1912" t="s">
        <v>3330</v>
      </c>
      <c r="R227" s="1912" t="s">
        <v>3331</v>
      </c>
      <c r="S227" s="1912" t="s">
        <v>705</v>
      </c>
      <c r="T227" s="1912" t="s">
        <v>3332</v>
      </c>
      <c r="U227" s="1912" t="s">
        <v>3333</v>
      </c>
      <c r="V227" s="1719" t="s">
        <v>3334</v>
      </c>
      <c r="W227" s="1861" t="s">
        <v>3335</v>
      </c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</row>
    <row r="228" spans="1:95" s="1862" customFormat="1" ht="27" customHeight="1" x14ac:dyDescent="0.2">
      <c r="A228" s="3386"/>
      <c r="B228" s="155"/>
      <c r="C228" s="1936"/>
      <c r="D228" s="2659"/>
      <c r="E228" s="1936"/>
      <c r="F228" s="1936"/>
      <c r="G228" s="1936"/>
      <c r="H228" s="1912" t="s">
        <v>3324</v>
      </c>
      <c r="I228" s="1912" t="s">
        <v>3325</v>
      </c>
      <c r="J228" s="1936"/>
      <c r="K228" s="1861"/>
      <c r="L228" s="1861"/>
      <c r="M228" s="1861"/>
      <c r="N228" s="1861"/>
      <c r="O228" s="1861"/>
      <c r="P228" s="1861"/>
      <c r="Q228" s="1861"/>
      <c r="R228" s="1861"/>
      <c r="S228" s="1861"/>
      <c r="T228" s="1861"/>
      <c r="U228" s="1861"/>
      <c r="V228" s="1719"/>
      <c r="W228" s="1861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</row>
    <row r="229" spans="1:95" s="1862" customFormat="1" x14ac:dyDescent="0.2">
      <c r="A229" s="1948"/>
      <c r="B229" s="155"/>
      <c r="C229" s="1936"/>
      <c r="D229" s="2659"/>
      <c r="E229" s="1936"/>
      <c r="F229" s="1936"/>
      <c r="G229" s="1936"/>
      <c r="H229" s="170"/>
      <c r="I229" s="170"/>
      <c r="J229" s="1861"/>
      <c r="K229" s="1861"/>
      <c r="L229" s="1861"/>
      <c r="M229" s="1861"/>
      <c r="N229" s="1861"/>
      <c r="O229" s="220"/>
      <c r="P229" s="1861"/>
      <c r="Q229" s="1861"/>
      <c r="R229" s="1861"/>
      <c r="S229" s="1861"/>
      <c r="T229" s="1861"/>
      <c r="U229" s="1861"/>
      <c r="V229" s="1719"/>
      <c r="W229" s="1861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</row>
    <row r="230" spans="1:95" s="1862" customFormat="1" ht="27" customHeight="1" x14ac:dyDescent="0.2">
      <c r="A230" s="3386" t="s">
        <v>3466</v>
      </c>
      <c r="B230" s="155"/>
      <c r="C230" s="2662" t="s">
        <v>3467</v>
      </c>
      <c r="D230" s="2663">
        <v>30000000</v>
      </c>
      <c r="E230" s="2662" t="s">
        <v>30</v>
      </c>
      <c r="F230" s="1936"/>
      <c r="G230" s="1936" t="s">
        <v>285</v>
      </c>
      <c r="H230" s="1912" t="s">
        <v>3324</v>
      </c>
      <c r="I230" s="1912" t="s">
        <v>3325</v>
      </c>
      <c r="J230" s="1936" t="s">
        <v>3326</v>
      </c>
      <c r="K230" s="1912" t="s">
        <v>3327</v>
      </c>
      <c r="L230" s="1912" t="s">
        <v>1721</v>
      </c>
      <c r="M230" s="1912" t="s">
        <v>3328</v>
      </c>
      <c r="N230" s="1912" t="s">
        <v>3329</v>
      </c>
      <c r="O230" s="1861"/>
      <c r="P230" s="1861" t="s">
        <v>297</v>
      </c>
      <c r="Q230" s="1912" t="s">
        <v>3330</v>
      </c>
      <c r="R230" s="1912" t="s">
        <v>3331</v>
      </c>
      <c r="S230" s="1912" t="s">
        <v>705</v>
      </c>
      <c r="T230" s="1912" t="s">
        <v>3332</v>
      </c>
      <c r="U230" s="1912" t="s">
        <v>3333</v>
      </c>
      <c r="V230" s="1719" t="s">
        <v>3334</v>
      </c>
      <c r="W230" s="1861" t="s">
        <v>3335</v>
      </c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</row>
    <row r="231" spans="1:95" s="1862" customFormat="1" ht="27" customHeight="1" x14ac:dyDescent="0.2">
      <c r="A231" s="3386"/>
      <c r="B231" s="155"/>
      <c r="C231" s="2662"/>
      <c r="D231" s="2663"/>
      <c r="E231" s="2662"/>
      <c r="F231" s="2662"/>
      <c r="G231" s="2662"/>
      <c r="H231" s="1912" t="s">
        <v>3324</v>
      </c>
      <c r="I231" s="1912" t="s">
        <v>3325</v>
      </c>
      <c r="J231" s="1936"/>
      <c r="K231" s="1861"/>
      <c r="L231" s="1861"/>
      <c r="M231" s="1861"/>
      <c r="N231" s="1861"/>
      <c r="O231" s="1861"/>
      <c r="P231" s="1861"/>
      <c r="Q231" s="1861"/>
      <c r="R231" s="1861"/>
      <c r="S231" s="1861"/>
      <c r="T231" s="1861"/>
      <c r="U231" s="1861"/>
      <c r="V231" s="1719"/>
      <c r="W231" s="1861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</row>
    <row r="232" spans="1:95" s="1862" customFormat="1" x14ac:dyDescent="0.2">
      <c r="A232" s="1948"/>
      <c r="B232" s="155"/>
      <c r="C232" s="1936"/>
      <c r="D232" s="2659"/>
      <c r="E232" s="1936"/>
      <c r="F232" s="1936"/>
      <c r="G232" s="1936"/>
      <c r="H232" s="170"/>
      <c r="I232" s="170"/>
      <c r="J232" s="1861"/>
      <c r="K232" s="1861"/>
      <c r="L232" s="1861"/>
      <c r="M232" s="1861"/>
      <c r="N232" s="1861"/>
      <c r="O232" s="220"/>
      <c r="P232" s="1861"/>
      <c r="Q232" s="1861"/>
      <c r="R232" s="1861"/>
      <c r="S232" s="1861"/>
      <c r="T232" s="1861"/>
      <c r="U232" s="1861"/>
      <c r="V232" s="1719"/>
      <c r="W232" s="1861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</row>
    <row r="233" spans="1:95" s="1862" customFormat="1" ht="27" customHeight="1" x14ac:dyDescent="0.2">
      <c r="A233" s="3386" t="s">
        <v>3468</v>
      </c>
      <c r="B233" s="155"/>
      <c r="C233" s="2662" t="s">
        <v>3469</v>
      </c>
      <c r="D233" s="2663">
        <v>30000000</v>
      </c>
      <c r="E233" s="2662" t="s">
        <v>30</v>
      </c>
      <c r="F233" s="1936"/>
      <c r="G233" s="1936" t="s">
        <v>285</v>
      </c>
      <c r="H233" s="1912" t="s">
        <v>3324</v>
      </c>
      <c r="I233" s="1912" t="s">
        <v>3325</v>
      </c>
      <c r="J233" s="1936" t="s">
        <v>3326</v>
      </c>
      <c r="K233" s="1912" t="s">
        <v>3327</v>
      </c>
      <c r="L233" s="1912" t="s">
        <v>1721</v>
      </c>
      <c r="M233" s="1912" t="s">
        <v>3328</v>
      </c>
      <c r="N233" s="1912" t="s">
        <v>3329</v>
      </c>
      <c r="O233" s="1861"/>
      <c r="P233" s="1861" t="s">
        <v>297</v>
      </c>
      <c r="Q233" s="1912" t="s">
        <v>3330</v>
      </c>
      <c r="R233" s="1912" t="s">
        <v>3331</v>
      </c>
      <c r="S233" s="1912" t="s">
        <v>705</v>
      </c>
      <c r="T233" s="1912" t="s">
        <v>3332</v>
      </c>
      <c r="U233" s="1912" t="s">
        <v>3333</v>
      </c>
      <c r="V233" s="1719" t="s">
        <v>3334</v>
      </c>
      <c r="W233" s="1861" t="s">
        <v>3335</v>
      </c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</row>
    <row r="234" spans="1:95" s="1862" customFormat="1" ht="27" customHeight="1" x14ac:dyDescent="0.2">
      <c r="A234" s="3386"/>
      <c r="B234" s="155"/>
      <c r="C234" s="155"/>
      <c r="D234" s="249"/>
      <c r="E234" s="155"/>
      <c r="F234" s="155"/>
      <c r="G234" s="155"/>
      <c r="H234" s="1912" t="s">
        <v>3324</v>
      </c>
      <c r="I234" s="1912" t="s">
        <v>3325</v>
      </c>
      <c r="J234" s="1936"/>
      <c r="K234" s="1861"/>
      <c r="L234" s="1861"/>
      <c r="M234" s="1861"/>
      <c r="N234" s="1861"/>
      <c r="O234" s="1861"/>
      <c r="P234" s="1861"/>
      <c r="Q234" s="1861"/>
      <c r="R234" s="1861"/>
      <c r="S234" s="1861"/>
      <c r="T234" s="1861"/>
      <c r="U234" s="1861"/>
      <c r="V234" s="1719"/>
      <c r="W234" s="1861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</row>
    <row r="235" spans="1:95" s="1862" customFormat="1" x14ac:dyDescent="0.2">
      <c r="C235" s="1723"/>
      <c r="D235" s="1723"/>
      <c r="H235" s="1912"/>
      <c r="I235" s="1912"/>
      <c r="O235" s="1723"/>
      <c r="V235" s="69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</row>
    <row r="236" spans="1:95" s="1862" customFormat="1" ht="27" customHeight="1" x14ac:dyDescent="0.2">
      <c r="A236" s="3386" t="s">
        <v>3470</v>
      </c>
      <c r="B236" s="155"/>
      <c r="C236" s="1936" t="s">
        <v>3471</v>
      </c>
      <c r="D236" s="2659">
        <v>30000000</v>
      </c>
      <c r="E236" s="1936" t="s">
        <v>30</v>
      </c>
      <c r="F236" s="1936"/>
      <c r="G236" s="1936" t="s">
        <v>285</v>
      </c>
      <c r="H236" s="1912" t="s">
        <v>3324</v>
      </c>
      <c r="I236" s="1912" t="s">
        <v>3325</v>
      </c>
      <c r="J236" s="1936" t="s">
        <v>3326</v>
      </c>
      <c r="K236" s="1912" t="s">
        <v>3327</v>
      </c>
      <c r="L236" s="1912" t="s">
        <v>1721</v>
      </c>
      <c r="M236" s="1912" t="s">
        <v>3328</v>
      </c>
      <c r="N236" s="1912" t="s">
        <v>3329</v>
      </c>
      <c r="O236" s="220"/>
      <c r="P236" s="1861" t="s">
        <v>297</v>
      </c>
      <c r="Q236" s="1912" t="s">
        <v>3330</v>
      </c>
      <c r="R236" s="1912" t="s">
        <v>3331</v>
      </c>
      <c r="S236" s="1912" t="s">
        <v>705</v>
      </c>
      <c r="T236" s="1912" t="s">
        <v>3332</v>
      </c>
      <c r="U236" s="1912" t="s">
        <v>3333</v>
      </c>
      <c r="V236" s="1719" t="s">
        <v>3334</v>
      </c>
      <c r="W236" s="1861" t="s">
        <v>3335</v>
      </c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</row>
    <row r="237" spans="1:95" s="1862" customFormat="1" ht="27" customHeight="1" x14ac:dyDescent="0.2">
      <c r="A237" s="3386"/>
      <c r="B237" s="155"/>
      <c r="C237" s="1936"/>
      <c r="D237" s="2659"/>
      <c r="E237" s="1936"/>
      <c r="F237" s="1936"/>
      <c r="G237" s="1936"/>
      <c r="H237" s="1912" t="s">
        <v>3324</v>
      </c>
      <c r="I237" s="1912" t="s">
        <v>3325</v>
      </c>
      <c r="J237" s="1936"/>
      <c r="K237" s="1861"/>
      <c r="L237" s="1861"/>
      <c r="M237" s="1861"/>
      <c r="N237" s="1861"/>
      <c r="O237" s="220"/>
      <c r="P237" s="1861"/>
      <c r="Q237" s="1861"/>
      <c r="R237" s="1861"/>
      <c r="S237" s="1861"/>
      <c r="T237" s="1861"/>
      <c r="U237" s="1861"/>
      <c r="V237" s="1719"/>
      <c r="W237" s="1861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</row>
    <row r="238" spans="1:95" s="1862" customFormat="1" x14ac:dyDescent="0.2">
      <c r="A238" s="1948"/>
      <c r="B238" s="155"/>
      <c r="C238" s="1936"/>
      <c r="D238" s="2659"/>
      <c r="E238" s="1936"/>
      <c r="F238" s="1936"/>
      <c r="G238" s="1936"/>
      <c r="H238" s="1912"/>
      <c r="I238" s="1912"/>
      <c r="J238" s="1936"/>
      <c r="K238" s="1861"/>
      <c r="L238" s="1861"/>
      <c r="M238" s="1861"/>
      <c r="N238" s="1861"/>
      <c r="O238" s="220"/>
      <c r="P238" s="1861"/>
      <c r="Q238" s="1861"/>
      <c r="R238" s="1861"/>
      <c r="S238" s="1861"/>
      <c r="T238" s="1861"/>
      <c r="U238" s="1861"/>
      <c r="V238" s="1719"/>
      <c r="W238" s="1861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</row>
    <row r="239" spans="1:95" s="1862" customFormat="1" ht="27" customHeight="1" x14ac:dyDescent="0.2">
      <c r="A239" s="3386" t="s">
        <v>3472</v>
      </c>
      <c r="B239" s="155"/>
      <c r="C239" s="1936" t="s">
        <v>3473</v>
      </c>
      <c r="D239" s="2659">
        <v>30000000</v>
      </c>
      <c r="E239" s="1936" t="s">
        <v>30</v>
      </c>
      <c r="F239" s="1936"/>
      <c r="G239" s="1936" t="s">
        <v>285</v>
      </c>
      <c r="H239" s="1912" t="s">
        <v>3324</v>
      </c>
      <c r="I239" s="1912" t="s">
        <v>3325</v>
      </c>
      <c r="J239" s="1936" t="s">
        <v>3326</v>
      </c>
      <c r="K239" s="1912" t="s">
        <v>3327</v>
      </c>
      <c r="L239" s="1912" t="s">
        <v>1721</v>
      </c>
      <c r="M239" s="1912" t="s">
        <v>3328</v>
      </c>
      <c r="N239" s="1912" t="s">
        <v>3329</v>
      </c>
      <c r="O239" s="1861"/>
      <c r="P239" s="1861" t="s">
        <v>297</v>
      </c>
      <c r="Q239" s="1912" t="s">
        <v>3330</v>
      </c>
      <c r="R239" s="1912" t="s">
        <v>3331</v>
      </c>
      <c r="S239" s="1912" t="s">
        <v>705</v>
      </c>
      <c r="T239" s="1912" t="s">
        <v>3332</v>
      </c>
      <c r="U239" s="1912" t="s">
        <v>3333</v>
      </c>
      <c r="V239" s="1719" t="s">
        <v>3334</v>
      </c>
      <c r="W239" s="1861" t="s">
        <v>3335</v>
      </c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</row>
    <row r="240" spans="1:95" s="1862" customFormat="1" ht="27" customHeight="1" x14ac:dyDescent="0.2">
      <c r="A240" s="3386"/>
      <c r="B240" s="155"/>
      <c r="C240" s="1936"/>
      <c r="D240" s="2659"/>
      <c r="E240" s="1936"/>
      <c r="F240" s="1936"/>
      <c r="G240" s="1936"/>
      <c r="H240" s="1912" t="s">
        <v>3324</v>
      </c>
      <c r="I240" s="1912" t="s">
        <v>3325</v>
      </c>
      <c r="J240" s="1936"/>
      <c r="K240" s="1861"/>
      <c r="L240" s="1861"/>
      <c r="M240" s="1861"/>
      <c r="N240" s="1861"/>
      <c r="O240" s="1861"/>
      <c r="P240" s="1861"/>
      <c r="Q240" s="1861"/>
      <c r="R240" s="1861"/>
      <c r="S240" s="1861"/>
      <c r="T240" s="1861"/>
      <c r="U240" s="1861"/>
      <c r="V240" s="1719"/>
      <c r="W240" s="1861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</row>
    <row r="241" spans="1:95" s="1862" customFormat="1" x14ac:dyDescent="0.2">
      <c r="A241" s="1948"/>
      <c r="B241" s="155"/>
      <c r="C241" s="1936"/>
      <c r="D241" s="2659"/>
      <c r="E241" s="1936"/>
      <c r="F241" s="1936"/>
      <c r="G241" s="1936"/>
      <c r="H241" s="170"/>
      <c r="I241" s="170"/>
      <c r="J241" s="1861"/>
      <c r="K241" s="1861"/>
      <c r="L241" s="1861"/>
      <c r="M241" s="1861"/>
      <c r="N241" s="1861"/>
      <c r="O241" s="220"/>
      <c r="P241" s="1861"/>
      <c r="Q241" s="1861"/>
      <c r="R241" s="1861"/>
      <c r="S241" s="1861"/>
      <c r="T241" s="1861"/>
      <c r="U241" s="1861"/>
      <c r="V241" s="1719"/>
      <c r="W241" s="1861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</row>
    <row r="242" spans="1:95" s="1862" customFormat="1" ht="27" customHeight="1" x14ac:dyDescent="0.2">
      <c r="A242" s="3386" t="s">
        <v>3474</v>
      </c>
      <c r="B242" s="155"/>
      <c r="C242" s="2662" t="s">
        <v>3475</v>
      </c>
      <c r="D242" s="2663">
        <v>30000000</v>
      </c>
      <c r="E242" s="2662" t="s">
        <v>30</v>
      </c>
      <c r="F242" s="1936"/>
      <c r="G242" s="1936" t="s">
        <v>285</v>
      </c>
      <c r="H242" s="1912" t="s">
        <v>3324</v>
      </c>
      <c r="I242" s="1912" t="s">
        <v>3325</v>
      </c>
      <c r="J242" s="1936" t="s">
        <v>3326</v>
      </c>
      <c r="K242" s="1912" t="s">
        <v>3327</v>
      </c>
      <c r="L242" s="1912" t="s">
        <v>1721</v>
      </c>
      <c r="M242" s="1912" t="s">
        <v>3328</v>
      </c>
      <c r="N242" s="1912" t="s">
        <v>3329</v>
      </c>
      <c r="O242" s="1861"/>
      <c r="P242" s="1861" t="s">
        <v>297</v>
      </c>
      <c r="Q242" s="1912" t="s">
        <v>3330</v>
      </c>
      <c r="R242" s="1912" t="s">
        <v>3331</v>
      </c>
      <c r="S242" s="1912" t="s">
        <v>705</v>
      </c>
      <c r="T242" s="1912" t="s">
        <v>3332</v>
      </c>
      <c r="U242" s="1912" t="s">
        <v>3333</v>
      </c>
      <c r="V242" s="1719" t="s">
        <v>3334</v>
      </c>
      <c r="W242" s="1861" t="s">
        <v>3335</v>
      </c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</row>
    <row r="243" spans="1:95" s="1862" customFormat="1" ht="27" customHeight="1" x14ac:dyDescent="0.2">
      <c r="A243" s="3386"/>
      <c r="B243" s="155"/>
      <c r="C243" s="2662"/>
      <c r="D243" s="2663"/>
      <c r="E243" s="2662"/>
      <c r="F243" s="2662"/>
      <c r="G243" s="2662"/>
      <c r="H243" s="1912" t="s">
        <v>3324</v>
      </c>
      <c r="I243" s="1912" t="s">
        <v>3325</v>
      </c>
      <c r="J243" s="1936"/>
      <c r="K243" s="1861"/>
      <c r="L243" s="1861"/>
      <c r="M243" s="1861"/>
      <c r="N243" s="1861"/>
      <c r="O243" s="1861"/>
      <c r="P243" s="1861"/>
      <c r="Q243" s="1861"/>
      <c r="R243" s="1861"/>
      <c r="S243" s="1861"/>
      <c r="T243" s="1861"/>
      <c r="U243" s="1861"/>
      <c r="V243" s="1719"/>
      <c r="W243" s="1861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</row>
    <row r="244" spans="1:95" s="1862" customFormat="1" x14ac:dyDescent="0.2">
      <c r="A244" s="1948"/>
      <c r="B244" s="155"/>
      <c r="C244" s="1936"/>
      <c r="D244" s="2659"/>
      <c r="E244" s="1936"/>
      <c r="F244" s="1936"/>
      <c r="G244" s="1936"/>
      <c r="H244" s="170"/>
      <c r="I244" s="170"/>
      <c r="J244" s="1861"/>
      <c r="K244" s="1861"/>
      <c r="L244" s="1861"/>
      <c r="M244" s="1861"/>
      <c r="N244" s="1861"/>
      <c r="O244" s="220"/>
      <c r="P244" s="1861"/>
      <c r="Q244" s="1861"/>
      <c r="R244" s="1861"/>
      <c r="S244" s="1861"/>
      <c r="T244" s="1861"/>
      <c r="U244" s="1861"/>
      <c r="V244" s="1719"/>
      <c r="W244" s="1861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</row>
    <row r="245" spans="1:95" s="1862" customFormat="1" ht="27" customHeight="1" x14ac:dyDescent="0.2">
      <c r="A245" s="3386" t="s">
        <v>3476</v>
      </c>
      <c r="B245" s="155"/>
      <c r="C245" s="2662" t="s">
        <v>3477</v>
      </c>
      <c r="D245" s="2663">
        <v>9999999</v>
      </c>
      <c r="E245" s="2662" t="s">
        <v>30</v>
      </c>
      <c r="F245" s="1936"/>
      <c r="G245" s="1936" t="s">
        <v>285</v>
      </c>
      <c r="H245" s="1912" t="s">
        <v>3324</v>
      </c>
      <c r="I245" s="1912" t="s">
        <v>3325</v>
      </c>
      <c r="J245" s="1936" t="s">
        <v>3326</v>
      </c>
      <c r="K245" s="1912" t="s">
        <v>3327</v>
      </c>
      <c r="L245" s="1912" t="s">
        <v>1721</v>
      </c>
      <c r="M245" s="1912" t="s">
        <v>3328</v>
      </c>
      <c r="N245" s="1912" t="s">
        <v>3329</v>
      </c>
      <c r="O245" s="1861"/>
      <c r="P245" s="1861" t="s">
        <v>297</v>
      </c>
      <c r="Q245" s="1912" t="s">
        <v>3330</v>
      </c>
      <c r="R245" s="1912" t="s">
        <v>3331</v>
      </c>
      <c r="S245" s="1912" t="s">
        <v>705</v>
      </c>
      <c r="T245" s="1912" t="s">
        <v>3332</v>
      </c>
      <c r="U245" s="1912" t="s">
        <v>3333</v>
      </c>
      <c r="V245" s="1719" t="s">
        <v>3334</v>
      </c>
      <c r="W245" s="1861" t="s">
        <v>3335</v>
      </c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</row>
    <row r="246" spans="1:95" s="1862" customFormat="1" ht="27" customHeight="1" x14ac:dyDescent="0.2">
      <c r="A246" s="3386"/>
      <c r="B246" s="155"/>
      <c r="C246" s="155"/>
      <c r="D246" s="249"/>
      <c r="E246" s="155"/>
      <c r="F246" s="155"/>
      <c r="G246" s="155"/>
      <c r="H246" s="1912" t="s">
        <v>3324</v>
      </c>
      <c r="I246" s="1912" t="s">
        <v>3325</v>
      </c>
      <c r="J246" s="1936"/>
      <c r="K246" s="1861"/>
      <c r="L246" s="1861"/>
      <c r="M246" s="1861"/>
      <c r="N246" s="1861"/>
      <c r="O246" s="1861"/>
      <c r="P246" s="1861"/>
      <c r="Q246" s="1861"/>
      <c r="R246" s="1861"/>
      <c r="S246" s="1861"/>
      <c r="T246" s="1861"/>
      <c r="U246" s="1861"/>
      <c r="V246" s="1719"/>
      <c r="W246" s="1861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</row>
    <row r="247" spans="1:95" s="1862" customFormat="1" x14ac:dyDescent="0.2">
      <c r="C247" s="1723"/>
      <c r="D247" s="1723"/>
      <c r="H247" s="1912"/>
      <c r="I247" s="1912"/>
      <c r="O247" s="1723"/>
      <c r="V247" s="69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</row>
    <row r="248" spans="1:95" s="1862" customFormat="1" ht="27" customHeight="1" x14ac:dyDescent="0.2">
      <c r="A248" s="3386" t="s">
        <v>3478</v>
      </c>
      <c r="B248" s="155"/>
      <c r="C248" s="1936" t="s">
        <v>3479</v>
      </c>
      <c r="D248" s="2659">
        <v>6485391</v>
      </c>
      <c r="E248" s="1936" t="s">
        <v>30</v>
      </c>
      <c r="F248" s="1936"/>
      <c r="G248" s="1936" t="s">
        <v>285</v>
      </c>
      <c r="H248" s="1912" t="s">
        <v>3324</v>
      </c>
      <c r="I248" s="1912" t="s">
        <v>3325</v>
      </c>
      <c r="J248" s="1936" t="s">
        <v>3326</v>
      </c>
      <c r="K248" s="1912" t="s">
        <v>3327</v>
      </c>
      <c r="L248" s="1912" t="s">
        <v>1721</v>
      </c>
      <c r="M248" s="1912" t="s">
        <v>3328</v>
      </c>
      <c r="N248" s="1912" t="s">
        <v>3329</v>
      </c>
      <c r="O248" s="220"/>
      <c r="P248" s="1861" t="s">
        <v>297</v>
      </c>
      <c r="Q248" s="1912" t="s">
        <v>3330</v>
      </c>
      <c r="R248" s="1912" t="s">
        <v>3331</v>
      </c>
      <c r="S248" s="1912" t="s">
        <v>705</v>
      </c>
      <c r="T248" s="1912" t="s">
        <v>3332</v>
      </c>
      <c r="U248" s="1912" t="s">
        <v>3333</v>
      </c>
      <c r="V248" s="1719" t="s">
        <v>3334</v>
      </c>
      <c r="W248" s="1861" t="s">
        <v>3335</v>
      </c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</row>
    <row r="249" spans="1:95" s="1862" customFormat="1" ht="27" customHeight="1" x14ac:dyDescent="0.2">
      <c r="A249" s="3386"/>
      <c r="B249" s="155"/>
      <c r="C249" s="1936"/>
      <c r="D249" s="2659"/>
      <c r="E249" s="1936"/>
      <c r="F249" s="1936"/>
      <c r="G249" s="1936"/>
      <c r="H249" s="1912" t="s">
        <v>3324</v>
      </c>
      <c r="I249" s="1912" t="s">
        <v>3325</v>
      </c>
      <c r="J249" s="1936"/>
      <c r="K249" s="1861"/>
      <c r="L249" s="1861"/>
      <c r="M249" s="1861"/>
      <c r="N249" s="1861"/>
      <c r="O249" s="220"/>
      <c r="P249" s="1861"/>
      <c r="Q249" s="1861"/>
      <c r="R249" s="1861"/>
      <c r="S249" s="1861"/>
      <c r="T249" s="1861"/>
      <c r="U249" s="1861"/>
      <c r="V249" s="1719"/>
      <c r="W249" s="1861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</row>
    <row r="250" spans="1:95" s="1862" customFormat="1" x14ac:dyDescent="0.2">
      <c r="A250" s="1948"/>
      <c r="B250" s="155"/>
      <c r="C250" s="1936"/>
      <c r="D250" s="2659"/>
      <c r="E250" s="1936"/>
      <c r="F250" s="1936"/>
      <c r="G250" s="1936"/>
      <c r="H250" s="170"/>
      <c r="I250" s="170"/>
      <c r="J250" s="1861"/>
      <c r="K250" s="1861"/>
      <c r="L250" s="1861"/>
      <c r="M250" s="1861"/>
      <c r="N250" s="1861"/>
      <c r="O250" s="220"/>
      <c r="P250" s="1861"/>
      <c r="Q250" s="1861"/>
      <c r="R250" s="1861"/>
      <c r="S250" s="1861"/>
      <c r="T250" s="1861"/>
      <c r="U250" s="1861"/>
      <c r="V250" s="1719"/>
      <c r="W250" s="1861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</row>
    <row r="251" spans="1:95" s="1862" customFormat="1" ht="27" customHeight="1" x14ac:dyDescent="0.2">
      <c r="A251" s="3386" t="s">
        <v>3480</v>
      </c>
      <c r="B251" s="155"/>
      <c r="C251" s="1936"/>
      <c r="D251" s="2659">
        <v>20753752</v>
      </c>
      <c r="E251" s="1936" t="s">
        <v>30</v>
      </c>
      <c r="F251" s="1936"/>
      <c r="G251" s="1936" t="s">
        <v>285</v>
      </c>
      <c r="H251" s="1912" t="s">
        <v>3324</v>
      </c>
      <c r="I251" s="1912" t="s">
        <v>3325</v>
      </c>
      <c r="J251" s="1936" t="s">
        <v>3326</v>
      </c>
      <c r="K251" s="1912" t="s">
        <v>3327</v>
      </c>
      <c r="L251" s="1912" t="s">
        <v>1721</v>
      </c>
      <c r="M251" s="1912" t="s">
        <v>3328</v>
      </c>
      <c r="N251" s="1912" t="s">
        <v>3329</v>
      </c>
      <c r="O251" s="1861"/>
      <c r="P251" s="1861" t="s">
        <v>297</v>
      </c>
      <c r="Q251" s="1912" t="s">
        <v>3330</v>
      </c>
      <c r="R251" s="1912" t="s">
        <v>3331</v>
      </c>
      <c r="S251" s="1912" t="s">
        <v>705</v>
      </c>
      <c r="T251" s="1912" t="s">
        <v>3332</v>
      </c>
      <c r="U251" s="1912" t="s">
        <v>3333</v>
      </c>
      <c r="V251" s="1719" t="s">
        <v>3334</v>
      </c>
      <c r="W251" s="1861" t="s">
        <v>3335</v>
      </c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/>
      <c r="BX251" s="66"/>
      <c r="BY251" s="66"/>
      <c r="BZ251" s="66"/>
      <c r="CA251" s="66"/>
      <c r="CB251" s="66"/>
      <c r="CC251" s="66"/>
      <c r="CD251" s="66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</row>
    <row r="252" spans="1:95" s="1862" customFormat="1" ht="27" customHeight="1" x14ac:dyDescent="0.2">
      <c r="A252" s="3386"/>
      <c r="B252" s="155"/>
      <c r="C252" s="1936"/>
      <c r="D252" s="2659"/>
      <c r="E252" s="1936"/>
      <c r="F252" s="1936"/>
      <c r="G252" s="1936"/>
      <c r="H252" s="1912" t="s">
        <v>3324</v>
      </c>
      <c r="I252" s="1912" t="s">
        <v>3325</v>
      </c>
      <c r="J252" s="1936"/>
      <c r="K252" s="1861"/>
      <c r="L252" s="1861"/>
      <c r="M252" s="1861"/>
      <c r="N252" s="1861"/>
      <c r="O252" s="1861"/>
      <c r="P252" s="1861"/>
      <c r="Q252" s="1861"/>
      <c r="R252" s="1861"/>
      <c r="S252" s="1861"/>
      <c r="T252" s="1861"/>
      <c r="U252" s="1861"/>
      <c r="V252" s="1719"/>
      <c r="W252" s="1861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</row>
    <row r="253" spans="1:95" s="1862" customFormat="1" x14ac:dyDescent="0.2">
      <c r="A253" s="1948"/>
      <c r="B253" s="155"/>
      <c r="C253" s="1936"/>
      <c r="D253" s="2659"/>
      <c r="E253" s="1936"/>
      <c r="F253" s="1936"/>
      <c r="G253" s="1936"/>
      <c r="H253" s="170"/>
      <c r="I253" s="170"/>
      <c r="J253" s="1861"/>
      <c r="K253" s="1861"/>
      <c r="L253" s="1861"/>
      <c r="M253" s="1861"/>
      <c r="N253" s="1861"/>
      <c r="O253" s="220"/>
      <c r="P253" s="1861"/>
      <c r="Q253" s="1861"/>
      <c r="R253" s="1861"/>
      <c r="S253" s="1861"/>
      <c r="T253" s="1861"/>
      <c r="U253" s="1861"/>
      <c r="V253" s="1719"/>
      <c r="W253" s="1861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</row>
    <row r="254" spans="1:95" s="1862" customFormat="1" ht="27" customHeight="1" x14ac:dyDescent="0.2">
      <c r="A254" s="3386" t="s">
        <v>3481</v>
      </c>
      <c r="B254" s="155"/>
      <c r="C254" s="2662"/>
      <c r="D254" s="2663">
        <v>29363636</v>
      </c>
      <c r="E254" s="2662" t="s">
        <v>30</v>
      </c>
      <c r="F254" s="1936"/>
      <c r="G254" s="1936" t="s">
        <v>285</v>
      </c>
      <c r="H254" s="1912" t="s">
        <v>3324</v>
      </c>
      <c r="I254" s="1912" t="s">
        <v>3325</v>
      </c>
      <c r="J254" s="1936" t="s">
        <v>3326</v>
      </c>
      <c r="K254" s="1912" t="s">
        <v>3327</v>
      </c>
      <c r="L254" s="1912" t="s">
        <v>1721</v>
      </c>
      <c r="M254" s="1912" t="s">
        <v>3328</v>
      </c>
      <c r="N254" s="1912" t="s">
        <v>3329</v>
      </c>
      <c r="O254" s="1861"/>
      <c r="P254" s="1861" t="s">
        <v>297</v>
      </c>
      <c r="Q254" s="1912" t="s">
        <v>3330</v>
      </c>
      <c r="R254" s="1912" t="s">
        <v>3331</v>
      </c>
      <c r="S254" s="1912" t="s">
        <v>705</v>
      </c>
      <c r="T254" s="1912" t="s">
        <v>3332</v>
      </c>
      <c r="U254" s="1912" t="s">
        <v>3333</v>
      </c>
      <c r="V254" s="1719" t="s">
        <v>3334</v>
      </c>
      <c r="W254" s="1861" t="s">
        <v>3335</v>
      </c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</row>
    <row r="255" spans="1:95" s="1862" customFormat="1" ht="27" customHeight="1" x14ac:dyDescent="0.2">
      <c r="A255" s="3386"/>
      <c r="B255" s="155"/>
      <c r="C255" s="2662"/>
      <c r="D255" s="2663"/>
      <c r="E255" s="2662"/>
      <c r="F255" s="2662"/>
      <c r="G255" s="2662"/>
      <c r="H255" s="1912" t="s">
        <v>3324</v>
      </c>
      <c r="I255" s="1912" t="s">
        <v>3325</v>
      </c>
      <c r="J255" s="1936"/>
      <c r="K255" s="1861"/>
      <c r="L255" s="1861"/>
      <c r="M255" s="1861"/>
      <c r="N255" s="1861"/>
      <c r="O255" s="1861"/>
      <c r="P255" s="1861"/>
      <c r="Q255" s="1861"/>
      <c r="R255" s="1861"/>
      <c r="S255" s="1861"/>
      <c r="T255" s="1861"/>
      <c r="U255" s="1861"/>
      <c r="V255" s="1719"/>
      <c r="W255" s="1861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/>
      <c r="BU255" s="66"/>
      <c r="BV255" s="66"/>
      <c r="BW255" s="66"/>
      <c r="BX255" s="66"/>
      <c r="BY255" s="66"/>
      <c r="BZ255" s="66"/>
      <c r="CA255" s="66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</row>
    <row r="256" spans="1:95" s="1862" customFormat="1" x14ac:dyDescent="0.2">
      <c r="A256" s="1948"/>
      <c r="B256" s="155"/>
      <c r="C256" s="1936"/>
      <c r="D256" s="2659"/>
      <c r="E256" s="1936"/>
      <c r="F256" s="1936"/>
      <c r="G256" s="1936"/>
      <c r="H256" s="170"/>
      <c r="I256" s="170"/>
      <c r="J256" s="1861"/>
      <c r="K256" s="1861"/>
      <c r="L256" s="1861"/>
      <c r="M256" s="1861"/>
      <c r="N256" s="1861"/>
      <c r="O256" s="220"/>
      <c r="P256" s="1861"/>
      <c r="Q256" s="1861"/>
      <c r="R256" s="1861"/>
      <c r="S256" s="1861"/>
      <c r="T256" s="1861"/>
      <c r="U256" s="1861"/>
      <c r="V256" s="1719"/>
      <c r="W256" s="1861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</row>
    <row r="257" spans="1:95" s="1862" customFormat="1" ht="27" customHeight="1" x14ac:dyDescent="0.2">
      <c r="A257" s="2665" t="s">
        <v>6452</v>
      </c>
      <c r="C257" s="220"/>
      <c r="D257" s="2666">
        <f>SUM(D140:D256)</f>
        <v>3047436809</v>
      </c>
      <c r="F257" s="227"/>
      <c r="H257" s="1912"/>
      <c r="I257" s="1912"/>
      <c r="O257" s="220"/>
      <c r="V257" s="69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</row>
    <row r="258" spans="1:95" s="226" customFormat="1" x14ac:dyDescent="0.2">
      <c r="C258" s="357"/>
      <c r="D258" s="357"/>
      <c r="F258" s="227"/>
      <c r="H258" s="166"/>
      <c r="I258" s="166"/>
      <c r="O258" s="357"/>
      <c r="V258" s="79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</row>
    <row r="259" spans="1:95" s="226" customFormat="1" x14ac:dyDescent="0.2">
      <c r="A259" s="2140"/>
      <c r="H259" s="156"/>
      <c r="I259" s="156"/>
      <c r="V259" s="79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</row>
  </sheetData>
  <mergeCells count="94">
    <mergeCell ref="A1:E1"/>
    <mergeCell ref="A39:A40"/>
    <mergeCell ref="O3:R3"/>
    <mergeCell ref="A5:W5"/>
    <mergeCell ref="A21:A22"/>
    <mergeCell ref="H2:I3"/>
    <mergeCell ref="C3:G3"/>
    <mergeCell ref="K3:L3"/>
    <mergeCell ref="M3:N3"/>
    <mergeCell ref="A6:A7"/>
    <mergeCell ref="A9:A10"/>
    <mergeCell ref="A12:A13"/>
    <mergeCell ref="A15:A16"/>
    <mergeCell ref="A18:A19"/>
    <mergeCell ref="A2:G2"/>
    <mergeCell ref="A24:A25"/>
    <mergeCell ref="A27:A28"/>
    <mergeCell ref="A30:A31"/>
    <mergeCell ref="A33:A34"/>
    <mergeCell ref="A36:A37"/>
    <mergeCell ref="A108:A109"/>
    <mergeCell ref="A75:A76"/>
    <mergeCell ref="A42:A43"/>
    <mergeCell ref="A45:A46"/>
    <mergeCell ref="A48:A49"/>
    <mergeCell ref="A51:A52"/>
    <mergeCell ref="A54:A55"/>
    <mergeCell ref="A57:A58"/>
    <mergeCell ref="A60:A61"/>
    <mergeCell ref="A63:A64"/>
    <mergeCell ref="A66:A67"/>
    <mergeCell ref="A69:A70"/>
    <mergeCell ref="A93:A94"/>
    <mergeCell ref="A96:A97"/>
    <mergeCell ref="A99:A100"/>
    <mergeCell ref="A102:A103"/>
    <mergeCell ref="A105:A106"/>
    <mergeCell ref="O135:R135"/>
    <mergeCell ref="A137:A138"/>
    <mergeCell ref="A114:A115"/>
    <mergeCell ref="A117:A118"/>
    <mergeCell ref="A120:A121"/>
    <mergeCell ref="A123:A124"/>
    <mergeCell ref="A126:A127"/>
    <mergeCell ref="M135:N135"/>
    <mergeCell ref="A72:A73"/>
    <mergeCell ref="A155:A156"/>
    <mergeCell ref="H134:I135"/>
    <mergeCell ref="C135:G135"/>
    <mergeCell ref="K135:L135"/>
    <mergeCell ref="A140:A141"/>
    <mergeCell ref="A143:A144"/>
    <mergeCell ref="A146:A147"/>
    <mergeCell ref="A149:A150"/>
    <mergeCell ref="A152:A153"/>
    <mergeCell ref="A111:A112"/>
    <mergeCell ref="A78:A79"/>
    <mergeCell ref="A81:A82"/>
    <mergeCell ref="A84:A85"/>
    <mergeCell ref="A87:A88"/>
    <mergeCell ref="A90:A91"/>
    <mergeCell ref="A191:A192"/>
    <mergeCell ref="A158:A159"/>
    <mergeCell ref="A161:A162"/>
    <mergeCell ref="A164:A165"/>
    <mergeCell ref="A167:A168"/>
    <mergeCell ref="A170:A171"/>
    <mergeCell ref="A173:A174"/>
    <mergeCell ref="A176:A177"/>
    <mergeCell ref="A179:A180"/>
    <mergeCell ref="A182:A183"/>
    <mergeCell ref="A185:A186"/>
    <mergeCell ref="A188:A189"/>
    <mergeCell ref="A227:A228"/>
    <mergeCell ref="A194:A195"/>
    <mergeCell ref="A197:A198"/>
    <mergeCell ref="A200:A201"/>
    <mergeCell ref="A203:A204"/>
    <mergeCell ref="A206:A207"/>
    <mergeCell ref="A209:A210"/>
    <mergeCell ref="A212:A213"/>
    <mergeCell ref="A215:A216"/>
    <mergeCell ref="A218:A219"/>
    <mergeCell ref="A221:A222"/>
    <mergeCell ref="A224:A225"/>
    <mergeCell ref="A248:A249"/>
    <mergeCell ref="A251:A252"/>
    <mergeCell ref="A254:A255"/>
    <mergeCell ref="A230:A231"/>
    <mergeCell ref="A233:A234"/>
    <mergeCell ref="A236:A237"/>
    <mergeCell ref="A239:A240"/>
    <mergeCell ref="A242:A243"/>
    <mergeCell ref="A245:A246"/>
  </mergeCells>
  <pageMargins left="0.25" right="0.25" top="0.75" bottom="0.75" header="0.3" footer="0.3"/>
  <pageSetup paperSize="8" scale="31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8"/>
  <sheetViews>
    <sheetView zoomScale="59" zoomScaleNormal="59" workbookViewId="0">
      <selection activeCell="A4" sqref="A4"/>
    </sheetView>
  </sheetViews>
  <sheetFormatPr defaultRowHeight="15" x14ac:dyDescent="0.2"/>
  <cols>
    <col min="1" max="1" width="52.85546875" style="1911" customWidth="1"/>
    <col min="2" max="2" width="12.7109375" style="1911" bestFit="1" customWidth="1"/>
    <col min="3" max="3" width="15.28515625" style="1911" customWidth="1"/>
    <col min="4" max="4" width="18.7109375" style="1911" customWidth="1"/>
    <col min="5" max="5" width="18.85546875" style="1911" customWidth="1"/>
    <col min="6" max="6" width="24.5703125" style="1911" customWidth="1"/>
    <col min="7" max="7" width="18" style="1911" customWidth="1"/>
    <col min="8" max="8" width="25.7109375" style="1911" customWidth="1"/>
    <col min="9" max="9" width="24.5703125" style="1911" customWidth="1"/>
    <col min="10" max="10" width="25.7109375" style="1911" customWidth="1"/>
    <col min="11" max="11" width="25.5703125" style="1911" bestFit="1" customWidth="1"/>
    <col min="12" max="12" width="26.42578125" style="1911" customWidth="1"/>
    <col min="13" max="13" width="19.85546875" style="1911" customWidth="1"/>
    <col min="14" max="14" width="18.5703125" style="1911" customWidth="1"/>
    <col min="15" max="15" width="18" style="1911" customWidth="1"/>
    <col min="16" max="16" width="14.7109375" style="1911" customWidth="1"/>
    <col min="17" max="17" width="26.140625" style="1911" hidden="1" customWidth="1"/>
    <col min="18" max="18" width="9.140625" style="1911" hidden="1" customWidth="1"/>
    <col min="19" max="19" width="24.85546875" style="1911" customWidth="1"/>
    <col min="20" max="20" width="24.28515625" style="1911" customWidth="1"/>
    <col min="21" max="21" width="24.140625" style="1911" customWidth="1"/>
    <col min="22" max="22" width="21.85546875" style="1911" bestFit="1" customWidth="1"/>
    <col min="23" max="23" width="17.85546875" style="1911" bestFit="1" customWidth="1"/>
    <col min="24" max="24" width="14.42578125" style="1911" bestFit="1" customWidth="1"/>
    <col min="25" max="25" width="17.85546875" style="1911" bestFit="1" customWidth="1"/>
    <col min="26" max="26" width="14.28515625" style="1911" customWidth="1"/>
    <col min="27" max="16384" width="9.140625" style="1911"/>
  </cols>
  <sheetData>
    <row r="1" spans="1:23" s="15" customFormat="1" ht="37.5" customHeight="1" x14ac:dyDescent="0.2">
      <c r="A1" s="3394" t="s">
        <v>3482</v>
      </c>
      <c r="B1" s="3394"/>
      <c r="C1" s="3394"/>
      <c r="D1" s="463"/>
      <c r="E1" s="463"/>
      <c r="F1" s="463"/>
      <c r="G1" s="463"/>
    </row>
    <row r="2" spans="1:23" s="62" customFormat="1" x14ac:dyDescent="0.2">
      <c r="A2" s="1886" t="s">
        <v>2531</v>
      </c>
      <c r="B2" s="63"/>
      <c r="H2" s="2845" t="s">
        <v>147</v>
      </c>
      <c r="I2" s="2846"/>
      <c r="J2" s="79" t="s">
        <v>148</v>
      </c>
      <c r="K2" s="70"/>
      <c r="L2" s="71"/>
    </row>
    <row r="3" spans="1:23" s="62" customFormat="1" ht="30" x14ac:dyDescent="0.2">
      <c r="A3" s="370" t="s">
        <v>3483</v>
      </c>
      <c r="B3" s="151"/>
      <c r="C3" s="2902" t="s">
        <v>215</v>
      </c>
      <c r="D3" s="2902"/>
      <c r="E3" s="2902"/>
      <c r="F3" s="2902"/>
      <c r="G3" s="2902"/>
      <c r="H3" s="2847"/>
      <c r="I3" s="2848"/>
      <c r="J3" s="1907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2909" t="s">
        <v>85</v>
      </c>
      <c r="T3" s="2902"/>
      <c r="U3" s="2903"/>
    </row>
    <row r="4" spans="1:23" s="458" customFormat="1" ht="75.75" thickBot="1" x14ac:dyDescent="0.3">
      <c r="A4" s="1905" t="s">
        <v>512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157</v>
      </c>
      <c r="G4" s="451" t="s">
        <v>158</v>
      </c>
      <c r="H4" s="437" t="s">
        <v>92</v>
      </c>
      <c r="I4" s="437" t="s">
        <v>93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93</v>
      </c>
      <c r="O4" s="437" t="s">
        <v>4325</v>
      </c>
      <c r="P4" s="437" t="s">
        <v>104</v>
      </c>
      <c r="Q4" s="457" t="s">
        <v>221</v>
      </c>
      <c r="R4" s="1907" t="s">
        <v>166</v>
      </c>
      <c r="S4" s="453" t="s">
        <v>108</v>
      </c>
      <c r="T4" s="453" t="s">
        <v>168</v>
      </c>
      <c r="U4" s="453" t="s">
        <v>3518</v>
      </c>
      <c r="V4" s="453" t="s">
        <v>112</v>
      </c>
      <c r="W4" s="453" t="s">
        <v>113</v>
      </c>
    </row>
    <row r="5" spans="1:23" s="62" customFormat="1" ht="15.75" thickTop="1" x14ac:dyDescent="0.2">
      <c r="A5" s="2825" t="s">
        <v>114</v>
      </c>
      <c r="B5" s="459"/>
      <c r="C5" s="160"/>
      <c r="D5" s="160"/>
      <c r="E5" s="160"/>
      <c r="F5" s="160" t="s">
        <v>170</v>
      </c>
      <c r="G5" s="160"/>
      <c r="H5" s="231" t="s">
        <v>171</v>
      </c>
      <c r="I5" s="231" t="s">
        <v>116</v>
      </c>
      <c r="J5" s="231" t="s">
        <v>117</v>
      </c>
      <c r="K5" s="231" t="s">
        <v>224</v>
      </c>
      <c r="L5" s="231" t="s">
        <v>173</v>
      </c>
      <c r="M5" s="231" t="s">
        <v>171</v>
      </c>
      <c r="N5" s="231" t="s">
        <v>116</v>
      </c>
      <c r="O5" s="160"/>
      <c r="P5" s="231" t="s">
        <v>225</v>
      </c>
      <c r="Q5" s="383" t="s">
        <v>116</v>
      </c>
      <c r="R5" s="230" t="s">
        <v>118</v>
      </c>
      <c r="S5" s="381"/>
      <c r="T5" s="160"/>
      <c r="U5" s="160" t="s">
        <v>226</v>
      </c>
      <c r="V5" s="160"/>
      <c r="W5" s="231"/>
    </row>
    <row r="6" spans="1:23" s="62" customFormat="1" x14ac:dyDescent="0.2">
      <c r="A6" s="2826"/>
      <c r="B6" s="166"/>
      <c r="C6" s="166"/>
      <c r="D6" s="166"/>
      <c r="E6" s="166"/>
      <c r="F6" s="160" t="s">
        <v>175</v>
      </c>
      <c r="G6" s="160"/>
      <c r="H6" s="160"/>
      <c r="I6" s="166"/>
      <c r="J6" s="166"/>
      <c r="K6" s="166"/>
      <c r="L6" s="166"/>
      <c r="M6" s="166"/>
      <c r="N6" s="166"/>
      <c r="O6" s="167"/>
      <c r="P6" s="166"/>
      <c r="Q6" s="389"/>
      <c r="R6" s="166"/>
      <c r="S6" s="390"/>
      <c r="T6" s="166"/>
      <c r="U6" s="166"/>
      <c r="V6" s="166"/>
      <c r="W6" s="166"/>
    </row>
    <row r="7" spans="1:23" s="62" customFormat="1" ht="15.75" thickBot="1" x14ac:dyDescent="0.25">
      <c r="A7" s="460" t="s">
        <v>121</v>
      </c>
      <c r="B7" s="460"/>
      <c r="C7" s="460"/>
      <c r="D7" s="460"/>
      <c r="E7" s="460"/>
      <c r="F7" s="402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1"/>
      <c r="R7" s="156"/>
      <c r="S7" s="462"/>
      <c r="T7" s="460"/>
      <c r="U7" s="460"/>
      <c r="V7" s="460"/>
      <c r="W7" s="460"/>
    </row>
    <row r="8" spans="1:23" s="62" customFormat="1" ht="53.25" customHeight="1" x14ac:dyDescent="0.2">
      <c r="A8" s="1908" t="s">
        <v>3519</v>
      </c>
      <c r="B8" s="2117" t="s">
        <v>179</v>
      </c>
      <c r="C8" s="449" t="s">
        <v>3520</v>
      </c>
      <c r="D8" s="2691">
        <v>33633516.880000003</v>
      </c>
      <c r="E8" s="2117" t="s">
        <v>7</v>
      </c>
      <c r="F8" s="449"/>
      <c r="G8" s="2117" t="s">
        <v>285</v>
      </c>
      <c r="H8" s="353" t="s">
        <v>3486</v>
      </c>
      <c r="I8" s="353" t="s">
        <v>3487</v>
      </c>
      <c r="J8" s="353" t="s">
        <v>3488</v>
      </c>
      <c r="K8" s="353" t="s">
        <v>3489</v>
      </c>
      <c r="L8" s="353" t="s">
        <v>3489</v>
      </c>
      <c r="M8" s="353" t="s">
        <v>3490</v>
      </c>
      <c r="N8" s="2115" t="s">
        <v>179</v>
      </c>
      <c r="O8" s="2115" t="s">
        <v>179</v>
      </c>
      <c r="P8" s="2115" t="s">
        <v>179</v>
      </c>
      <c r="Q8" s="353" t="s">
        <v>3491</v>
      </c>
      <c r="R8" s="353" t="s">
        <v>3492</v>
      </c>
      <c r="S8" s="353" t="s">
        <v>3493</v>
      </c>
      <c r="T8" s="353" t="s">
        <v>3494</v>
      </c>
      <c r="U8" s="353" t="s">
        <v>3495</v>
      </c>
      <c r="V8" s="166"/>
      <c r="W8" s="166"/>
    </row>
    <row r="9" spans="1:23" s="62" customFormat="1" x14ac:dyDescent="0.2">
      <c r="A9" s="1908"/>
      <c r="B9" s="166"/>
      <c r="C9" s="1908"/>
      <c r="D9" s="2691"/>
      <c r="E9" s="449"/>
      <c r="F9" s="449"/>
      <c r="G9" s="449"/>
      <c r="H9" s="353" t="s">
        <v>3496</v>
      </c>
      <c r="I9" s="353" t="s">
        <v>3497</v>
      </c>
      <c r="J9" s="353" t="s">
        <v>3498</v>
      </c>
      <c r="K9" s="353" t="s">
        <v>3499</v>
      </c>
      <c r="L9" s="353" t="s">
        <v>3499</v>
      </c>
      <c r="M9" s="353" t="s">
        <v>3500</v>
      </c>
      <c r="N9" s="2115" t="s">
        <v>179</v>
      </c>
      <c r="O9" s="2115" t="s">
        <v>179</v>
      </c>
      <c r="P9" s="2115" t="s">
        <v>179</v>
      </c>
      <c r="Q9" s="353" t="s">
        <v>3501</v>
      </c>
      <c r="R9" s="353" t="s">
        <v>3502</v>
      </c>
      <c r="S9" s="353" t="s">
        <v>3503</v>
      </c>
      <c r="T9" s="353" t="s">
        <v>3504</v>
      </c>
      <c r="U9" s="353" t="s">
        <v>3505</v>
      </c>
      <c r="V9" s="166"/>
      <c r="W9" s="166"/>
    </row>
    <row r="10" spans="1:23" s="62" customFormat="1" ht="14.25" customHeight="1" x14ac:dyDescent="0.2">
      <c r="A10" s="1894"/>
      <c r="B10" s="166"/>
      <c r="C10" s="1908"/>
      <c r="D10" s="2691"/>
      <c r="E10" s="449"/>
      <c r="F10" s="449"/>
      <c r="G10" s="449"/>
      <c r="H10" s="166"/>
      <c r="I10" s="166"/>
      <c r="J10" s="166"/>
      <c r="K10" s="166"/>
      <c r="L10" s="166"/>
      <c r="M10" s="166"/>
      <c r="N10" s="166"/>
      <c r="O10" s="167"/>
      <c r="P10" s="166"/>
      <c r="Q10" s="166"/>
      <c r="R10" s="166"/>
      <c r="S10" s="166"/>
      <c r="T10" s="166"/>
      <c r="U10" s="166"/>
      <c r="V10" s="166"/>
      <c r="W10" s="166"/>
    </row>
    <row r="11" spans="1:23" s="62" customFormat="1" ht="33.75" customHeight="1" x14ac:dyDescent="0.2">
      <c r="A11" s="1894" t="s">
        <v>3521</v>
      </c>
      <c r="B11" s="166"/>
      <c r="C11" s="449" t="s">
        <v>3522</v>
      </c>
      <c r="D11" s="2691">
        <v>16340691.25</v>
      </c>
      <c r="E11" s="2117" t="s">
        <v>7</v>
      </c>
      <c r="F11" s="449"/>
      <c r="G11" s="2117" t="s">
        <v>285</v>
      </c>
      <c r="H11" s="353" t="s">
        <v>3486</v>
      </c>
      <c r="I11" s="353" t="s">
        <v>3487</v>
      </c>
      <c r="J11" s="353" t="s">
        <v>3488</v>
      </c>
      <c r="K11" s="353" t="s">
        <v>3489</v>
      </c>
      <c r="L11" s="353" t="s">
        <v>3489</v>
      </c>
      <c r="M11" s="353" t="s">
        <v>3490</v>
      </c>
      <c r="N11" s="2115" t="s">
        <v>179</v>
      </c>
      <c r="O11" s="2115" t="s">
        <v>179</v>
      </c>
      <c r="P11" s="2115" t="s">
        <v>179</v>
      </c>
      <c r="Q11" s="353" t="s">
        <v>3491</v>
      </c>
      <c r="R11" s="353" t="s">
        <v>3492</v>
      </c>
      <c r="S11" s="353" t="s">
        <v>3493</v>
      </c>
      <c r="T11" s="353" t="s">
        <v>3494</v>
      </c>
      <c r="U11" s="353" t="s">
        <v>3495</v>
      </c>
      <c r="V11" s="166"/>
      <c r="W11" s="166"/>
    </row>
    <row r="12" spans="1:23" s="62" customFormat="1" ht="22.5" customHeight="1" x14ac:dyDescent="0.2">
      <c r="A12" s="1908"/>
      <c r="B12" s="166"/>
      <c r="C12" s="1908"/>
      <c r="D12" s="2691"/>
      <c r="E12" s="449"/>
      <c r="F12" s="449"/>
      <c r="G12" s="449"/>
      <c r="H12" s="353" t="s">
        <v>3496</v>
      </c>
      <c r="I12" s="353" t="s">
        <v>3497</v>
      </c>
      <c r="J12" s="353" t="s">
        <v>3498</v>
      </c>
      <c r="K12" s="353" t="s">
        <v>3499</v>
      </c>
      <c r="L12" s="353" t="s">
        <v>3499</v>
      </c>
      <c r="M12" s="353" t="s">
        <v>3500</v>
      </c>
      <c r="N12" s="2115" t="s">
        <v>179</v>
      </c>
      <c r="O12" s="2115" t="s">
        <v>179</v>
      </c>
      <c r="P12" s="2115" t="s">
        <v>179</v>
      </c>
      <c r="Q12" s="353" t="s">
        <v>3501</v>
      </c>
      <c r="R12" s="353" t="s">
        <v>3502</v>
      </c>
      <c r="S12" s="353" t="s">
        <v>3503</v>
      </c>
      <c r="T12" s="353" t="s">
        <v>3504</v>
      </c>
      <c r="U12" s="353" t="s">
        <v>3505</v>
      </c>
      <c r="V12" s="166"/>
      <c r="W12" s="166"/>
    </row>
    <row r="13" spans="1:23" s="62" customFormat="1" x14ac:dyDescent="0.2">
      <c r="A13" s="1908"/>
      <c r="B13" s="166"/>
      <c r="C13" s="1908"/>
      <c r="D13" s="2691"/>
      <c r="E13" s="449"/>
      <c r="F13" s="449"/>
      <c r="G13" s="449"/>
      <c r="H13" s="166"/>
      <c r="I13" s="166"/>
      <c r="J13" s="166"/>
      <c r="K13" s="166"/>
      <c r="L13" s="166"/>
      <c r="M13" s="166"/>
      <c r="N13" s="166"/>
      <c r="O13" s="167"/>
      <c r="P13" s="166"/>
      <c r="Q13" s="166"/>
      <c r="R13" s="166"/>
      <c r="S13" s="166"/>
      <c r="T13" s="166"/>
      <c r="U13" s="166"/>
      <c r="V13" s="166"/>
      <c r="W13" s="166"/>
    </row>
    <row r="14" spans="1:23" s="62" customFormat="1" ht="24" customHeight="1" x14ac:dyDescent="0.2">
      <c r="A14" s="1908" t="s">
        <v>3523</v>
      </c>
      <c r="B14" s="166"/>
      <c r="C14" s="449" t="s">
        <v>3524</v>
      </c>
      <c r="D14" s="2691">
        <v>23338563.75</v>
      </c>
      <c r="E14" s="2117" t="s">
        <v>7</v>
      </c>
      <c r="F14" s="167"/>
      <c r="G14" s="2117" t="s">
        <v>285</v>
      </c>
      <c r="H14" s="353" t="s">
        <v>3486</v>
      </c>
      <c r="I14" s="353" t="s">
        <v>3487</v>
      </c>
      <c r="J14" s="353" t="s">
        <v>3488</v>
      </c>
      <c r="K14" s="353" t="s">
        <v>3489</v>
      </c>
      <c r="L14" s="353" t="s">
        <v>3489</v>
      </c>
      <c r="M14" s="353" t="s">
        <v>3490</v>
      </c>
      <c r="N14" s="2115" t="s">
        <v>179</v>
      </c>
      <c r="O14" s="2115" t="s">
        <v>179</v>
      </c>
      <c r="P14" s="2115" t="s">
        <v>179</v>
      </c>
      <c r="Q14" s="353" t="s">
        <v>3491</v>
      </c>
      <c r="R14" s="353" t="s">
        <v>3492</v>
      </c>
      <c r="S14" s="353" t="s">
        <v>3493</v>
      </c>
      <c r="T14" s="353" t="s">
        <v>3494</v>
      </c>
      <c r="U14" s="353" t="s">
        <v>3495</v>
      </c>
      <c r="V14" s="166"/>
      <c r="W14" s="166"/>
    </row>
    <row r="15" spans="1:23" s="62" customFormat="1" ht="26.25" customHeight="1" x14ac:dyDescent="0.2">
      <c r="A15" s="1908"/>
      <c r="B15" s="166"/>
      <c r="C15" s="1908"/>
      <c r="D15" s="2691"/>
      <c r="E15" s="449"/>
      <c r="F15" s="167"/>
      <c r="G15" s="449"/>
      <c r="H15" s="353" t="s">
        <v>3496</v>
      </c>
      <c r="I15" s="353" t="s">
        <v>3497</v>
      </c>
      <c r="J15" s="353" t="s">
        <v>3498</v>
      </c>
      <c r="K15" s="353" t="s">
        <v>3499</v>
      </c>
      <c r="L15" s="353" t="s">
        <v>3499</v>
      </c>
      <c r="M15" s="353" t="s">
        <v>3500</v>
      </c>
      <c r="N15" s="2115" t="s">
        <v>179</v>
      </c>
      <c r="O15" s="2115" t="s">
        <v>179</v>
      </c>
      <c r="P15" s="2115" t="s">
        <v>179</v>
      </c>
      <c r="Q15" s="353" t="s">
        <v>3501</v>
      </c>
      <c r="R15" s="353" t="s">
        <v>3502</v>
      </c>
      <c r="S15" s="353" t="s">
        <v>3503</v>
      </c>
      <c r="T15" s="353" t="s">
        <v>3504</v>
      </c>
      <c r="U15" s="353" t="s">
        <v>3505</v>
      </c>
      <c r="V15" s="166"/>
      <c r="W15" s="166"/>
    </row>
    <row r="16" spans="1:23" s="62" customFormat="1" x14ac:dyDescent="0.2">
      <c r="A16" s="156"/>
      <c r="B16" s="156"/>
      <c r="C16" s="156"/>
      <c r="D16" s="156"/>
      <c r="E16" s="156"/>
      <c r="F16" s="158"/>
      <c r="G16" s="156"/>
      <c r="H16" s="156"/>
      <c r="I16" s="156"/>
      <c r="J16" s="156"/>
      <c r="K16" s="156"/>
      <c r="L16" s="156"/>
      <c r="M16" s="156"/>
      <c r="N16" s="156"/>
      <c r="O16" s="158"/>
      <c r="P16" s="156"/>
      <c r="Q16" s="156"/>
      <c r="R16" s="156"/>
      <c r="S16" s="156"/>
      <c r="T16" s="156"/>
      <c r="U16" s="156"/>
      <c r="V16" s="156"/>
      <c r="W16" s="156"/>
    </row>
    <row r="17" spans="1:23" s="62" customFormat="1" ht="27" customHeight="1" x14ac:dyDescent="0.2">
      <c r="A17" s="1908" t="s">
        <v>3525</v>
      </c>
      <c r="B17" s="166"/>
      <c r="C17" s="449" t="s">
        <v>3526</v>
      </c>
      <c r="D17" s="2691">
        <v>25168325.629999999</v>
      </c>
      <c r="E17" s="2117" t="s">
        <v>7</v>
      </c>
      <c r="F17" s="167"/>
      <c r="G17" s="2117" t="s">
        <v>285</v>
      </c>
      <c r="H17" s="353" t="s">
        <v>3486</v>
      </c>
      <c r="I17" s="353" t="s">
        <v>3487</v>
      </c>
      <c r="J17" s="353" t="s">
        <v>3488</v>
      </c>
      <c r="K17" s="353" t="s">
        <v>3489</v>
      </c>
      <c r="L17" s="353" t="s">
        <v>3489</v>
      </c>
      <c r="M17" s="353" t="s">
        <v>3490</v>
      </c>
      <c r="N17" s="2115" t="s">
        <v>179</v>
      </c>
      <c r="O17" s="2115" t="s">
        <v>179</v>
      </c>
      <c r="P17" s="2115" t="s">
        <v>179</v>
      </c>
      <c r="Q17" s="353" t="s">
        <v>3491</v>
      </c>
      <c r="R17" s="353" t="s">
        <v>3492</v>
      </c>
      <c r="S17" s="353" t="s">
        <v>3493</v>
      </c>
      <c r="T17" s="353" t="s">
        <v>3494</v>
      </c>
      <c r="U17" s="353" t="s">
        <v>3495</v>
      </c>
      <c r="V17" s="166"/>
      <c r="W17" s="166"/>
    </row>
    <row r="18" spans="1:23" s="62" customFormat="1" ht="18.75" customHeight="1" x14ac:dyDescent="0.2">
      <c r="A18" s="1908"/>
      <c r="B18" s="166"/>
      <c r="C18" s="1908"/>
      <c r="D18" s="2691"/>
      <c r="E18" s="449"/>
      <c r="F18" s="167"/>
      <c r="G18" s="449"/>
      <c r="H18" s="353" t="s">
        <v>3496</v>
      </c>
      <c r="I18" s="353" t="s">
        <v>3497</v>
      </c>
      <c r="J18" s="353" t="s">
        <v>3498</v>
      </c>
      <c r="K18" s="353" t="s">
        <v>3499</v>
      </c>
      <c r="L18" s="353" t="s">
        <v>3499</v>
      </c>
      <c r="M18" s="353" t="s">
        <v>3500</v>
      </c>
      <c r="N18" s="2115" t="s">
        <v>179</v>
      </c>
      <c r="O18" s="2115" t="s">
        <v>179</v>
      </c>
      <c r="P18" s="2115" t="s">
        <v>179</v>
      </c>
      <c r="Q18" s="353" t="s">
        <v>3501</v>
      </c>
      <c r="R18" s="353" t="s">
        <v>3502</v>
      </c>
      <c r="S18" s="353" t="s">
        <v>3503</v>
      </c>
      <c r="T18" s="353" t="s">
        <v>3504</v>
      </c>
      <c r="U18" s="353" t="s">
        <v>3505</v>
      </c>
      <c r="V18" s="166"/>
      <c r="W18" s="166"/>
    </row>
    <row r="19" spans="1:23" s="62" customFormat="1" x14ac:dyDescent="0.2">
      <c r="A19" s="1908"/>
      <c r="B19" s="166"/>
      <c r="C19" s="1908"/>
      <c r="D19" s="2691"/>
      <c r="E19" s="449"/>
      <c r="F19" s="167"/>
      <c r="G19" s="449"/>
      <c r="H19" s="166"/>
      <c r="I19" s="166"/>
      <c r="J19" s="166"/>
      <c r="K19" s="166"/>
      <c r="L19" s="166"/>
      <c r="M19" s="166"/>
      <c r="N19" s="166"/>
      <c r="O19" s="167"/>
      <c r="P19" s="166"/>
      <c r="Q19" s="166"/>
      <c r="R19" s="166"/>
      <c r="S19" s="166"/>
      <c r="T19" s="166"/>
      <c r="U19" s="166"/>
      <c r="V19" s="166"/>
      <c r="W19" s="166"/>
    </row>
    <row r="20" spans="1:23" s="62" customFormat="1" ht="84" customHeight="1" x14ac:dyDescent="0.2">
      <c r="A20" s="1908" t="s">
        <v>3527</v>
      </c>
      <c r="B20" s="166"/>
      <c r="C20" s="449" t="s">
        <v>3528</v>
      </c>
      <c r="D20" s="2691">
        <v>19298014.379999999</v>
      </c>
      <c r="E20" s="2117" t="s">
        <v>7</v>
      </c>
      <c r="F20" s="167"/>
      <c r="G20" s="2117" t="s">
        <v>285</v>
      </c>
      <c r="H20" s="353" t="s">
        <v>3486</v>
      </c>
      <c r="I20" s="353" t="s">
        <v>3487</v>
      </c>
      <c r="J20" s="353" t="s">
        <v>3488</v>
      </c>
      <c r="K20" s="353" t="s">
        <v>3489</v>
      </c>
      <c r="L20" s="353" t="s">
        <v>3489</v>
      </c>
      <c r="M20" s="353" t="s">
        <v>3490</v>
      </c>
      <c r="N20" s="2115" t="s">
        <v>179</v>
      </c>
      <c r="O20" s="2115" t="s">
        <v>179</v>
      </c>
      <c r="P20" s="2115" t="s">
        <v>179</v>
      </c>
      <c r="Q20" s="353" t="s">
        <v>3491</v>
      </c>
      <c r="R20" s="353" t="s">
        <v>3492</v>
      </c>
      <c r="S20" s="353" t="s">
        <v>3493</v>
      </c>
      <c r="T20" s="353" t="s">
        <v>3494</v>
      </c>
      <c r="U20" s="353" t="s">
        <v>3495</v>
      </c>
      <c r="V20" s="166"/>
      <c r="W20" s="166"/>
    </row>
    <row r="21" spans="1:23" s="62" customFormat="1" ht="18.75" customHeight="1" x14ac:dyDescent="0.2">
      <c r="A21" s="1908"/>
      <c r="B21" s="166"/>
      <c r="C21" s="1908"/>
      <c r="D21" s="2691"/>
      <c r="E21" s="449"/>
      <c r="F21" s="167"/>
      <c r="G21" s="449"/>
      <c r="H21" s="353" t="s">
        <v>3496</v>
      </c>
      <c r="I21" s="353" t="s">
        <v>3497</v>
      </c>
      <c r="J21" s="353" t="s">
        <v>3498</v>
      </c>
      <c r="K21" s="353" t="s">
        <v>3499</v>
      </c>
      <c r="L21" s="353" t="s">
        <v>3499</v>
      </c>
      <c r="M21" s="353" t="s">
        <v>3500</v>
      </c>
      <c r="N21" s="2115" t="s">
        <v>179</v>
      </c>
      <c r="O21" s="2115" t="s">
        <v>179</v>
      </c>
      <c r="P21" s="2115" t="s">
        <v>179</v>
      </c>
      <c r="Q21" s="353" t="s">
        <v>3501</v>
      </c>
      <c r="R21" s="353" t="s">
        <v>3502</v>
      </c>
      <c r="S21" s="353" t="s">
        <v>3503</v>
      </c>
      <c r="T21" s="353" t="s">
        <v>3504</v>
      </c>
      <c r="U21" s="353" t="s">
        <v>3505</v>
      </c>
      <c r="V21" s="166"/>
      <c r="W21" s="166"/>
    </row>
    <row r="22" spans="1:23" s="62" customFormat="1" x14ac:dyDescent="0.2">
      <c r="A22" s="1908"/>
      <c r="B22" s="166"/>
      <c r="C22" s="1908"/>
      <c r="D22" s="2691"/>
      <c r="E22" s="449"/>
      <c r="F22" s="167"/>
      <c r="G22" s="449"/>
      <c r="H22" s="166"/>
      <c r="I22" s="166"/>
      <c r="J22" s="166"/>
      <c r="K22" s="166"/>
      <c r="L22" s="166"/>
      <c r="M22" s="166"/>
      <c r="N22" s="166"/>
      <c r="O22" s="167"/>
      <c r="P22" s="166"/>
      <c r="Q22" s="166"/>
      <c r="R22" s="166"/>
      <c r="S22" s="166"/>
      <c r="T22" s="166"/>
      <c r="U22" s="166"/>
      <c r="V22" s="166"/>
      <c r="W22" s="166"/>
    </row>
    <row r="23" spans="1:23" s="62" customFormat="1" ht="44.25" customHeight="1" x14ac:dyDescent="0.2">
      <c r="A23" s="1908" t="s">
        <v>3529</v>
      </c>
      <c r="B23" s="166"/>
      <c r="C23" s="449" t="s">
        <v>3530</v>
      </c>
      <c r="D23" s="2691">
        <v>41859070</v>
      </c>
      <c r="E23" s="2117" t="s">
        <v>7</v>
      </c>
      <c r="F23" s="167"/>
      <c r="G23" s="2117" t="s">
        <v>285</v>
      </c>
      <c r="H23" s="353" t="s">
        <v>3486</v>
      </c>
      <c r="I23" s="353" t="s">
        <v>3487</v>
      </c>
      <c r="J23" s="353" t="s">
        <v>3488</v>
      </c>
      <c r="K23" s="353" t="s">
        <v>3489</v>
      </c>
      <c r="L23" s="353" t="s">
        <v>3489</v>
      </c>
      <c r="M23" s="353" t="s">
        <v>3490</v>
      </c>
      <c r="N23" s="2115" t="s">
        <v>179</v>
      </c>
      <c r="O23" s="2115" t="s">
        <v>179</v>
      </c>
      <c r="P23" s="2115" t="s">
        <v>179</v>
      </c>
      <c r="Q23" s="353" t="s">
        <v>3491</v>
      </c>
      <c r="R23" s="353" t="s">
        <v>3492</v>
      </c>
      <c r="S23" s="353" t="s">
        <v>3493</v>
      </c>
      <c r="T23" s="353" t="s">
        <v>3494</v>
      </c>
      <c r="U23" s="353" t="s">
        <v>3495</v>
      </c>
      <c r="V23" s="166"/>
      <c r="W23" s="166"/>
    </row>
    <row r="24" spans="1:23" s="62" customFormat="1" ht="16.5" customHeight="1" x14ac:dyDescent="0.2">
      <c r="A24" s="1861"/>
      <c r="B24" s="166"/>
      <c r="C24" s="449"/>
      <c r="D24" s="166"/>
      <c r="E24" s="166"/>
      <c r="F24" s="167"/>
      <c r="G24" s="166"/>
      <c r="H24" s="353" t="s">
        <v>3496</v>
      </c>
      <c r="I24" s="353" t="s">
        <v>3497</v>
      </c>
      <c r="J24" s="353" t="s">
        <v>3498</v>
      </c>
      <c r="K24" s="353" t="s">
        <v>3499</v>
      </c>
      <c r="L24" s="353" t="s">
        <v>3499</v>
      </c>
      <c r="M24" s="353" t="s">
        <v>3500</v>
      </c>
      <c r="N24" s="2115" t="s">
        <v>179</v>
      </c>
      <c r="O24" s="2115" t="s">
        <v>179</v>
      </c>
      <c r="P24" s="2115" t="s">
        <v>179</v>
      </c>
      <c r="Q24" s="353" t="s">
        <v>3501</v>
      </c>
      <c r="R24" s="353" t="s">
        <v>3502</v>
      </c>
      <c r="S24" s="353" t="s">
        <v>3503</v>
      </c>
      <c r="T24" s="353" t="s">
        <v>3504</v>
      </c>
      <c r="U24" s="353" t="s">
        <v>3505</v>
      </c>
      <c r="V24" s="166"/>
      <c r="W24" s="166"/>
    </row>
    <row r="25" spans="1:23" s="62" customFormat="1" x14ac:dyDescent="0.2">
      <c r="A25" s="1861"/>
      <c r="B25" s="166"/>
      <c r="C25" s="449"/>
      <c r="D25" s="166"/>
      <c r="E25" s="166"/>
      <c r="F25" s="167"/>
      <c r="G25" s="166"/>
      <c r="H25" s="166"/>
      <c r="I25" s="166"/>
      <c r="J25" s="166"/>
      <c r="K25" s="166"/>
      <c r="L25" s="166"/>
      <c r="M25" s="166"/>
      <c r="N25" s="166"/>
      <c r="O25" s="167"/>
      <c r="P25" s="166"/>
      <c r="Q25" s="166"/>
      <c r="R25" s="166"/>
      <c r="S25" s="166"/>
      <c r="T25" s="166"/>
      <c r="U25" s="166"/>
      <c r="V25" s="166"/>
      <c r="W25" s="166"/>
    </row>
    <row r="26" spans="1:23" s="62" customFormat="1" ht="59.25" customHeight="1" x14ac:dyDescent="0.2">
      <c r="A26" s="1908" t="s">
        <v>3531</v>
      </c>
      <c r="B26" s="166"/>
      <c r="C26" s="449" t="s">
        <v>3532</v>
      </c>
      <c r="D26" s="2691">
        <v>22198973.129999999</v>
      </c>
      <c r="E26" s="2117" t="s">
        <v>7</v>
      </c>
      <c r="F26" s="167"/>
      <c r="G26" s="2117" t="s">
        <v>285</v>
      </c>
      <c r="H26" s="353" t="s">
        <v>3486</v>
      </c>
      <c r="I26" s="353" t="s">
        <v>3487</v>
      </c>
      <c r="J26" s="353" t="s">
        <v>3488</v>
      </c>
      <c r="K26" s="353" t="s">
        <v>3489</v>
      </c>
      <c r="L26" s="353" t="s">
        <v>3489</v>
      </c>
      <c r="M26" s="353" t="s">
        <v>3490</v>
      </c>
      <c r="N26" s="2115" t="s">
        <v>179</v>
      </c>
      <c r="O26" s="2115" t="s">
        <v>179</v>
      </c>
      <c r="P26" s="2115" t="s">
        <v>179</v>
      </c>
      <c r="Q26" s="353" t="s">
        <v>3491</v>
      </c>
      <c r="R26" s="353" t="s">
        <v>3492</v>
      </c>
      <c r="S26" s="353" t="s">
        <v>3493</v>
      </c>
      <c r="T26" s="353" t="s">
        <v>3494</v>
      </c>
      <c r="U26" s="353" t="s">
        <v>3495</v>
      </c>
      <c r="V26" s="166"/>
      <c r="W26" s="166"/>
    </row>
    <row r="27" spans="1:23" s="62" customFormat="1" ht="21" customHeight="1" x14ac:dyDescent="0.2">
      <c r="A27" s="1908"/>
      <c r="B27" s="166"/>
      <c r="C27" s="166"/>
      <c r="D27" s="230" t="s">
        <v>3516</v>
      </c>
      <c r="E27" s="166"/>
      <c r="F27" s="167"/>
      <c r="G27" s="166"/>
      <c r="H27" s="353" t="s">
        <v>3496</v>
      </c>
      <c r="I27" s="353" t="s">
        <v>3497</v>
      </c>
      <c r="J27" s="353" t="s">
        <v>3498</v>
      </c>
      <c r="K27" s="353" t="s">
        <v>3499</v>
      </c>
      <c r="L27" s="353" t="s">
        <v>3499</v>
      </c>
      <c r="M27" s="353" t="s">
        <v>3500</v>
      </c>
      <c r="N27" s="2115" t="s">
        <v>179</v>
      </c>
      <c r="O27" s="2115" t="s">
        <v>179</v>
      </c>
      <c r="P27" s="2115" t="s">
        <v>179</v>
      </c>
      <c r="Q27" s="353" t="s">
        <v>3501</v>
      </c>
      <c r="R27" s="353" t="s">
        <v>3502</v>
      </c>
      <c r="S27" s="353" t="s">
        <v>3503</v>
      </c>
      <c r="T27" s="353" t="s">
        <v>3504</v>
      </c>
      <c r="U27" s="353" t="s">
        <v>3505</v>
      </c>
      <c r="V27" s="166"/>
      <c r="W27" s="166"/>
    </row>
    <row r="28" spans="1:23" s="62" customFormat="1" ht="16.5" customHeight="1" x14ac:dyDescent="0.2">
      <c r="A28" s="1908"/>
      <c r="B28" s="230"/>
      <c r="C28" s="230"/>
      <c r="D28" s="230" t="s">
        <v>3516</v>
      </c>
      <c r="E28" s="230"/>
      <c r="F28" s="450"/>
      <c r="G28" s="230"/>
      <c r="H28" s="166"/>
      <c r="I28" s="166"/>
      <c r="J28" s="166"/>
      <c r="K28" s="166"/>
      <c r="L28" s="166"/>
      <c r="M28" s="166"/>
      <c r="N28" s="166"/>
      <c r="O28" s="167"/>
      <c r="P28" s="166"/>
      <c r="Q28" s="166"/>
      <c r="R28" s="166"/>
      <c r="S28" s="166"/>
      <c r="T28" s="166"/>
      <c r="U28" s="166"/>
      <c r="V28" s="166"/>
      <c r="W28" s="166"/>
    </row>
    <row r="29" spans="1:23" s="62" customFormat="1" x14ac:dyDescent="0.2">
      <c r="A29" s="203" t="s">
        <v>144</v>
      </c>
      <c r="B29" s="156"/>
      <c r="C29" s="156"/>
      <c r="D29" s="2692">
        <f>SUM(D8:D28)</f>
        <v>181837155.01999998</v>
      </c>
      <c r="E29" s="156"/>
      <c r="F29" s="167"/>
      <c r="G29" s="202"/>
      <c r="H29" s="156"/>
      <c r="I29" s="156"/>
      <c r="J29" s="156"/>
      <c r="K29" s="156"/>
      <c r="L29" s="156"/>
      <c r="M29" s="156"/>
      <c r="N29" s="156"/>
      <c r="O29" s="167"/>
      <c r="P29" s="156"/>
      <c r="Q29" s="156"/>
      <c r="R29" s="156"/>
      <c r="S29" s="156"/>
      <c r="T29" s="156"/>
      <c r="U29" s="156"/>
      <c r="V29" s="156"/>
      <c r="W29" s="167"/>
    </row>
    <row r="30" spans="1:23" s="62" customFormat="1" x14ac:dyDescent="0.2">
      <c r="A30" s="177"/>
      <c r="B30" s="177"/>
      <c r="C30" s="177"/>
      <c r="D30" s="177"/>
      <c r="E30" s="177"/>
      <c r="F30" s="167"/>
      <c r="G30" s="202"/>
      <c r="H30" s="177"/>
      <c r="I30" s="177"/>
      <c r="J30" s="177"/>
      <c r="K30" s="177"/>
      <c r="L30" s="177"/>
      <c r="M30" s="177"/>
      <c r="N30" s="177"/>
      <c r="O30" s="167"/>
      <c r="P30" s="177"/>
      <c r="Q30" s="177"/>
      <c r="R30" s="177"/>
      <c r="S30" s="177"/>
      <c r="T30" s="177"/>
      <c r="U30" s="177"/>
      <c r="V30" s="177"/>
      <c r="W30" s="167"/>
    </row>
    <row r="31" spans="1:23" s="62" customFormat="1" x14ac:dyDescent="0.2">
      <c r="A31" s="152" t="s">
        <v>145</v>
      </c>
    </row>
    <row r="32" spans="1:23" s="62" customFormat="1" x14ac:dyDescent="0.2">
      <c r="A32" s="152"/>
    </row>
    <row r="33" spans="1:25" s="62" customFormat="1" x14ac:dyDescent="0.2">
      <c r="A33" s="152"/>
    </row>
    <row r="34" spans="1:25" s="19" customFormat="1" ht="15" customHeight="1" x14ac:dyDescent="0.25">
      <c r="A34" s="2850" t="s">
        <v>3482</v>
      </c>
      <c r="B34" s="2850"/>
      <c r="C34" s="464"/>
      <c r="D34" s="464"/>
      <c r="E34" s="464"/>
      <c r="F34" s="464"/>
      <c r="G34" s="464"/>
      <c r="H34" s="464"/>
    </row>
    <row r="35" spans="1:25" s="19" customFormat="1" x14ac:dyDescent="0.25">
      <c r="A35" s="3065" t="s">
        <v>2925</v>
      </c>
      <c r="B35" s="3065"/>
      <c r="C35" s="3065"/>
      <c r="D35" s="3065"/>
      <c r="E35" s="3065"/>
      <c r="F35" s="3065"/>
      <c r="G35" s="3065"/>
      <c r="H35" s="3065"/>
      <c r="I35" s="2888" t="s">
        <v>147</v>
      </c>
      <c r="J35" s="2958"/>
      <c r="K35" s="79" t="s">
        <v>148</v>
      </c>
      <c r="L35" s="80"/>
      <c r="M35" s="81"/>
      <c r="X35" s="18"/>
      <c r="Y35" s="18"/>
    </row>
    <row r="36" spans="1:25" s="19" customFormat="1" ht="30" x14ac:dyDescent="0.25">
      <c r="A36" s="370" t="s">
        <v>3483</v>
      </c>
      <c r="B36" s="67"/>
      <c r="C36" s="2127" t="s">
        <v>149</v>
      </c>
      <c r="D36" s="2128"/>
      <c r="E36" s="2128"/>
      <c r="F36" s="2128"/>
      <c r="G36" s="2128"/>
      <c r="H36" s="2129"/>
      <c r="I36" s="2959"/>
      <c r="J36" s="2960"/>
      <c r="K36" s="432" t="s">
        <v>150</v>
      </c>
      <c r="L36" s="2916" t="s">
        <v>151</v>
      </c>
      <c r="M36" s="2917"/>
      <c r="N36" s="2915" t="s">
        <v>152</v>
      </c>
      <c r="O36" s="2917"/>
      <c r="P36" s="2915" t="s">
        <v>84</v>
      </c>
      <c r="Q36" s="2916"/>
      <c r="R36" s="2916"/>
      <c r="S36" s="2916"/>
      <c r="T36" s="1872"/>
      <c r="U36" s="1871" t="s">
        <v>85</v>
      </c>
      <c r="V36" s="1873"/>
      <c r="W36" s="1881"/>
      <c r="X36" s="447"/>
      <c r="Y36" s="18"/>
    </row>
    <row r="37" spans="1:25" s="19" customFormat="1" ht="60.75" thickBot="1" x14ac:dyDescent="0.3">
      <c r="A37" s="433" t="s">
        <v>512</v>
      </c>
      <c r="B37" s="437" t="s">
        <v>153</v>
      </c>
      <c r="C37" s="451" t="s">
        <v>217</v>
      </c>
      <c r="D37" s="451" t="s">
        <v>218</v>
      </c>
      <c r="E37" s="451" t="s">
        <v>156</v>
      </c>
      <c r="F37" s="451" t="s">
        <v>219</v>
      </c>
      <c r="G37" s="451" t="s">
        <v>220</v>
      </c>
      <c r="H37" s="451" t="s">
        <v>90</v>
      </c>
      <c r="I37" s="436" t="s">
        <v>92</v>
      </c>
      <c r="J37" s="437" t="s">
        <v>93</v>
      </c>
      <c r="K37" s="434" t="s">
        <v>159</v>
      </c>
      <c r="L37" s="434" t="s">
        <v>160</v>
      </c>
      <c r="M37" s="434" t="s">
        <v>161</v>
      </c>
      <c r="N37" s="434" t="s">
        <v>162</v>
      </c>
      <c r="O37" s="436" t="s">
        <v>163</v>
      </c>
      <c r="P37" s="436" t="s">
        <v>164</v>
      </c>
      <c r="Q37" s="436" t="s">
        <v>104</v>
      </c>
      <c r="R37" s="436" t="s">
        <v>165</v>
      </c>
      <c r="S37" s="438" t="s">
        <v>166</v>
      </c>
      <c r="T37" s="574" t="s">
        <v>167</v>
      </c>
      <c r="U37" s="453" t="s">
        <v>222</v>
      </c>
      <c r="V37" s="454" t="s">
        <v>111</v>
      </c>
      <c r="W37" s="453" t="s">
        <v>112</v>
      </c>
      <c r="X37" s="453" t="s">
        <v>113</v>
      </c>
    </row>
    <row r="38" spans="1:25" s="19" customFormat="1" ht="15.75" thickTop="1" x14ac:dyDescent="0.25">
      <c r="A38" s="2918" t="s">
        <v>114</v>
      </c>
      <c r="B38" s="355"/>
      <c r="C38" s="354"/>
      <c r="D38" s="354"/>
      <c r="E38" s="354"/>
      <c r="F38" s="355"/>
      <c r="G38" s="355" t="s">
        <v>170</v>
      </c>
      <c r="H38" s="355"/>
      <c r="I38" s="355" t="s">
        <v>171</v>
      </c>
      <c r="J38" s="355" t="s">
        <v>116</v>
      </c>
      <c r="K38" s="355" t="s">
        <v>117</v>
      </c>
      <c r="L38" s="440" t="s">
        <v>172</v>
      </c>
      <c r="M38" s="440" t="s">
        <v>173</v>
      </c>
      <c r="N38" s="440" t="s">
        <v>117</v>
      </c>
      <c r="O38" s="440" t="s">
        <v>116</v>
      </c>
      <c r="P38" s="354"/>
      <c r="Q38" s="440" t="s">
        <v>117</v>
      </c>
      <c r="R38" s="440" t="s">
        <v>116</v>
      </c>
      <c r="S38" s="440" t="s">
        <v>117</v>
      </c>
      <c r="T38" s="440" t="s">
        <v>171</v>
      </c>
      <c r="U38" s="440" t="s">
        <v>174</v>
      </c>
      <c r="V38" s="440" t="s">
        <v>117</v>
      </c>
      <c r="W38" s="440"/>
      <c r="X38" s="440"/>
    </row>
    <row r="39" spans="1:25" s="19" customFormat="1" x14ac:dyDescent="0.25">
      <c r="A39" s="2919"/>
      <c r="B39" s="353"/>
      <c r="C39" s="357"/>
      <c r="D39" s="357"/>
      <c r="E39" s="357"/>
      <c r="F39" s="353"/>
      <c r="G39" s="355" t="s">
        <v>175</v>
      </c>
      <c r="H39" s="353"/>
      <c r="I39" s="355"/>
      <c r="J39" s="353"/>
      <c r="K39" s="353"/>
      <c r="L39" s="353"/>
      <c r="M39" s="353"/>
      <c r="N39" s="353"/>
      <c r="O39" s="353"/>
      <c r="P39" s="357"/>
      <c r="Q39" s="353"/>
      <c r="R39" s="353"/>
      <c r="S39" s="353"/>
      <c r="T39" s="355"/>
      <c r="U39" s="355"/>
      <c r="V39" s="355"/>
      <c r="W39" s="355"/>
      <c r="X39" s="355"/>
    </row>
    <row r="40" spans="1:25" s="19" customFormat="1" ht="15.75" thickBot="1" x14ac:dyDescent="0.3">
      <c r="A40" s="441" t="s">
        <v>121</v>
      </c>
      <c r="B40" s="404"/>
      <c r="C40" s="442"/>
      <c r="D40" s="442"/>
      <c r="E40" s="442"/>
      <c r="F40" s="404"/>
      <c r="G40" s="404"/>
      <c r="H40" s="404"/>
      <c r="I40" s="404"/>
      <c r="J40" s="404"/>
      <c r="K40" s="443"/>
      <c r="L40" s="443"/>
      <c r="M40" s="404"/>
      <c r="N40" s="404"/>
      <c r="O40" s="404"/>
      <c r="P40" s="442"/>
      <c r="Q40" s="404"/>
      <c r="R40" s="404"/>
      <c r="S40" s="404"/>
      <c r="T40" s="404"/>
      <c r="U40" s="404"/>
      <c r="V40" s="404"/>
      <c r="W40" s="404"/>
      <c r="X40" s="404"/>
    </row>
    <row r="41" spans="1:25" s="19" customFormat="1" x14ac:dyDescent="0.25">
      <c r="A41" s="226"/>
      <c r="B41" s="226"/>
      <c r="C41" s="358"/>
      <c r="D41" s="358"/>
      <c r="E41" s="358"/>
      <c r="F41" s="226"/>
      <c r="G41" s="226"/>
      <c r="H41" s="226"/>
      <c r="I41" s="226"/>
      <c r="J41" s="226"/>
      <c r="K41" s="79"/>
      <c r="L41" s="79"/>
      <c r="M41" s="226"/>
      <c r="N41" s="226"/>
      <c r="O41" s="226"/>
      <c r="P41" s="358"/>
      <c r="Q41" s="1862"/>
      <c r="R41" s="1862"/>
      <c r="S41" s="226"/>
      <c r="T41" s="226"/>
      <c r="U41" s="226"/>
      <c r="V41" s="226"/>
      <c r="W41" s="226"/>
      <c r="X41" s="226"/>
    </row>
    <row r="42" spans="1:25" s="19" customFormat="1" ht="45" x14ac:dyDescent="0.25">
      <c r="A42" s="1908" t="s">
        <v>3484</v>
      </c>
      <c r="B42" s="2117" t="s">
        <v>297</v>
      </c>
      <c r="C42" s="1908"/>
      <c r="D42" s="1908" t="s">
        <v>3485</v>
      </c>
      <c r="E42" s="2117" t="s">
        <v>7</v>
      </c>
      <c r="F42" s="2691">
        <v>34872946.880000003</v>
      </c>
      <c r="G42" s="449"/>
      <c r="H42" s="2117" t="s">
        <v>285</v>
      </c>
      <c r="I42" s="353" t="s">
        <v>3486</v>
      </c>
      <c r="J42" s="353" t="s">
        <v>3487</v>
      </c>
      <c r="K42" s="353" t="s">
        <v>3488</v>
      </c>
      <c r="L42" s="353" t="s">
        <v>3489</v>
      </c>
      <c r="M42" s="353" t="s">
        <v>3489</v>
      </c>
      <c r="N42" s="353" t="s">
        <v>3490</v>
      </c>
      <c r="O42" s="2115" t="s">
        <v>179</v>
      </c>
      <c r="P42" s="2115" t="s">
        <v>179</v>
      </c>
      <c r="Q42" s="2115" t="s">
        <v>179</v>
      </c>
      <c r="R42" s="353" t="s">
        <v>3491</v>
      </c>
      <c r="S42" s="353" t="s">
        <v>3492</v>
      </c>
      <c r="T42" s="353" t="s">
        <v>3493</v>
      </c>
      <c r="U42" s="353" t="s">
        <v>3494</v>
      </c>
      <c r="V42" s="353" t="s">
        <v>3495</v>
      </c>
      <c r="W42" s="353"/>
      <c r="X42" s="353"/>
    </row>
    <row r="43" spans="1:25" s="19" customFormat="1" x14ac:dyDescent="0.25">
      <c r="A43" s="1861"/>
      <c r="B43" s="2117"/>
      <c r="C43" s="1908"/>
      <c r="D43" s="1908"/>
      <c r="E43" s="449"/>
      <c r="F43" s="2691"/>
      <c r="G43" s="449"/>
      <c r="H43" s="2117"/>
      <c r="I43" s="353" t="s">
        <v>3496</v>
      </c>
      <c r="J43" s="353" t="s">
        <v>3497</v>
      </c>
      <c r="K43" s="353" t="s">
        <v>3498</v>
      </c>
      <c r="L43" s="353" t="s">
        <v>3499</v>
      </c>
      <c r="M43" s="353" t="s">
        <v>3499</v>
      </c>
      <c r="N43" s="353" t="s">
        <v>3500</v>
      </c>
      <c r="O43" s="2115" t="s">
        <v>179</v>
      </c>
      <c r="P43" s="2115" t="s">
        <v>179</v>
      </c>
      <c r="Q43" s="2115" t="s">
        <v>179</v>
      </c>
      <c r="R43" s="353" t="s">
        <v>3501</v>
      </c>
      <c r="S43" s="353" t="s">
        <v>3502</v>
      </c>
      <c r="T43" s="353" t="s">
        <v>3503</v>
      </c>
      <c r="U43" s="353" t="s">
        <v>3504</v>
      </c>
      <c r="V43" s="353" t="s">
        <v>3505</v>
      </c>
      <c r="W43" s="353"/>
      <c r="X43" s="353"/>
    </row>
    <row r="44" spans="1:25" s="19" customFormat="1" x14ac:dyDescent="0.25">
      <c r="A44" s="1908" t="s">
        <v>3506</v>
      </c>
      <c r="B44" s="2117" t="s">
        <v>297</v>
      </c>
      <c r="C44" s="1908"/>
      <c r="D44" s="1908" t="s">
        <v>3507</v>
      </c>
      <c r="E44" s="2117" t="s">
        <v>7</v>
      </c>
      <c r="F44" s="2691">
        <v>41483492.5</v>
      </c>
      <c r="G44" s="449"/>
      <c r="H44" s="2117" t="s">
        <v>285</v>
      </c>
      <c r="I44" s="353" t="s">
        <v>3486</v>
      </c>
      <c r="J44" s="353" t="s">
        <v>3487</v>
      </c>
      <c r="K44" s="353" t="s">
        <v>3488</v>
      </c>
      <c r="L44" s="353" t="s">
        <v>3489</v>
      </c>
      <c r="M44" s="353" t="s">
        <v>3489</v>
      </c>
      <c r="N44" s="353" t="s">
        <v>3490</v>
      </c>
      <c r="O44" s="2115" t="s">
        <v>179</v>
      </c>
      <c r="P44" s="2115" t="s">
        <v>179</v>
      </c>
      <c r="Q44" s="2115" t="s">
        <v>179</v>
      </c>
      <c r="R44" s="353" t="s">
        <v>3491</v>
      </c>
      <c r="S44" s="353" t="s">
        <v>3492</v>
      </c>
      <c r="T44" s="353" t="s">
        <v>3493</v>
      </c>
      <c r="U44" s="353" t="s">
        <v>3494</v>
      </c>
      <c r="V44" s="353" t="s">
        <v>3495</v>
      </c>
      <c r="W44" s="353"/>
      <c r="X44" s="353"/>
    </row>
    <row r="45" spans="1:25" s="19" customFormat="1" x14ac:dyDescent="0.25">
      <c r="A45" s="1861"/>
      <c r="B45" s="2117"/>
      <c r="C45" s="1908"/>
      <c r="D45" s="1908"/>
      <c r="E45" s="449"/>
      <c r="F45" s="2691"/>
      <c r="G45" s="449"/>
      <c r="H45" s="2117"/>
      <c r="I45" s="353" t="s">
        <v>3496</v>
      </c>
      <c r="J45" s="353" t="s">
        <v>3497</v>
      </c>
      <c r="K45" s="353" t="s">
        <v>3498</v>
      </c>
      <c r="L45" s="353" t="s">
        <v>3499</v>
      </c>
      <c r="M45" s="353" t="s">
        <v>3499</v>
      </c>
      <c r="N45" s="353" t="s">
        <v>3500</v>
      </c>
      <c r="O45" s="2115" t="s">
        <v>179</v>
      </c>
      <c r="P45" s="2115" t="s">
        <v>179</v>
      </c>
      <c r="Q45" s="2115" t="s">
        <v>179</v>
      </c>
      <c r="R45" s="353" t="s">
        <v>3501</v>
      </c>
      <c r="S45" s="353" t="s">
        <v>3502</v>
      </c>
      <c r="T45" s="353" t="s">
        <v>3503</v>
      </c>
      <c r="U45" s="353" t="s">
        <v>6375</v>
      </c>
      <c r="V45" s="353" t="s">
        <v>3505</v>
      </c>
      <c r="W45" s="353"/>
      <c r="X45" s="353"/>
    </row>
    <row r="46" spans="1:25" s="19" customFormat="1" ht="29.25" customHeight="1" x14ac:dyDescent="0.25">
      <c r="A46" s="2145" t="s">
        <v>3508</v>
      </c>
      <c r="B46" s="2117" t="s">
        <v>297</v>
      </c>
      <c r="C46" s="1908"/>
      <c r="D46" s="1908" t="s">
        <v>3509</v>
      </c>
      <c r="E46" s="2117" t="s">
        <v>7</v>
      </c>
      <c r="F46" s="2691">
        <v>9432077.5</v>
      </c>
      <c r="G46" s="449"/>
      <c r="H46" s="2117" t="s">
        <v>285</v>
      </c>
      <c r="I46" s="353" t="s">
        <v>3486</v>
      </c>
      <c r="J46" s="353" t="s">
        <v>3487</v>
      </c>
      <c r="K46" s="353" t="s">
        <v>3488</v>
      </c>
      <c r="L46" s="353" t="s">
        <v>3489</v>
      </c>
      <c r="M46" s="353" t="s">
        <v>3489</v>
      </c>
      <c r="N46" s="353" t="s">
        <v>3490</v>
      </c>
      <c r="O46" s="2115" t="s">
        <v>179</v>
      </c>
      <c r="P46" s="2115" t="s">
        <v>179</v>
      </c>
      <c r="Q46" s="2115" t="s">
        <v>179</v>
      </c>
      <c r="R46" s="353" t="s">
        <v>3491</v>
      </c>
      <c r="S46" s="353" t="s">
        <v>3492</v>
      </c>
      <c r="T46" s="353" t="s">
        <v>3493</v>
      </c>
      <c r="U46" s="353" t="s">
        <v>3494</v>
      </c>
      <c r="V46" s="353" t="s">
        <v>3495</v>
      </c>
      <c r="W46" s="353"/>
      <c r="X46" s="353"/>
    </row>
    <row r="47" spans="1:25" s="19" customFormat="1" x14ac:dyDescent="0.25">
      <c r="A47" s="1861"/>
      <c r="B47" s="2117"/>
      <c r="C47" s="1908"/>
      <c r="D47" s="1908"/>
      <c r="E47" s="449"/>
      <c r="F47" s="2691"/>
      <c r="G47" s="449"/>
      <c r="H47" s="2117"/>
      <c r="I47" s="353" t="s">
        <v>3496</v>
      </c>
      <c r="J47" s="353" t="s">
        <v>3497</v>
      </c>
      <c r="K47" s="353" t="s">
        <v>3498</v>
      </c>
      <c r="L47" s="353" t="s">
        <v>3499</v>
      </c>
      <c r="M47" s="353" t="s">
        <v>3499</v>
      </c>
      <c r="N47" s="353" t="s">
        <v>3500</v>
      </c>
      <c r="O47" s="2115" t="s">
        <v>179</v>
      </c>
      <c r="P47" s="2115" t="s">
        <v>179</v>
      </c>
      <c r="Q47" s="2115" t="s">
        <v>179</v>
      </c>
      <c r="R47" s="353" t="s">
        <v>3501</v>
      </c>
      <c r="S47" s="353" t="s">
        <v>3502</v>
      </c>
      <c r="T47" s="353" t="s">
        <v>3503</v>
      </c>
      <c r="U47" s="353" t="s">
        <v>3504</v>
      </c>
      <c r="V47" s="353" t="s">
        <v>3505</v>
      </c>
      <c r="W47" s="353"/>
      <c r="X47" s="353"/>
    </row>
    <row r="48" spans="1:25" s="19" customFormat="1" ht="30" x14ac:dyDescent="0.25">
      <c r="A48" s="2145" t="s">
        <v>3510</v>
      </c>
      <c r="B48" s="2117" t="s">
        <v>297</v>
      </c>
      <c r="C48" s="1908"/>
      <c r="D48" s="1908" t="s">
        <v>3511</v>
      </c>
      <c r="E48" s="2117" t="s">
        <v>7</v>
      </c>
      <c r="F48" s="2691">
        <v>24016578.75</v>
      </c>
      <c r="G48" s="449"/>
      <c r="H48" s="2117" t="s">
        <v>285</v>
      </c>
      <c r="I48" s="353" t="s">
        <v>3486</v>
      </c>
      <c r="J48" s="353" t="s">
        <v>3487</v>
      </c>
      <c r="K48" s="353" t="s">
        <v>3488</v>
      </c>
      <c r="L48" s="353" t="s">
        <v>3489</v>
      </c>
      <c r="M48" s="353" t="s">
        <v>3489</v>
      </c>
      <c r="N48" s="353" t="s">
        <v>3490</v>
      </c>
      <c r="O48" s="2115" t="s">
        <v>179</v>
      </c>
      <c r="P48" s="2115" t="s">
        <v>179</v>
      </c>
      <c r="Q48" s="2115" t="s">
        <v>179</v>
      </c>
      <c r="R48" s="353" t="s">
        <v>3491</v>
      </c>
      <c r="S48" s="353" t="s">
        <v>3492</v>
      </c>
      <c r="T48" s="353" t="s">
        <v>3493</v>
      </c>
      <c r="U48" s="353" t="s">
        <v>3494</v>
      </c>
      <c r="V48" s="353" t="s">
        <v>3495</v>
      </c>
      <c r="W48" s="353"/>
      <c r="X48" s="353"/>
    </row>
    <row r="49" spans="1:25" s="19" customFormat="1" ht="15.75" hidden="1" customHeight="1" x14ac:dyDescent="0.25">
      <c r="A49" s="1861"/>
      <c r="B49" s="2117"/>
      <c r="C49" s="1908"/>
      <c r="D49" s="1908"/>
      <c r="E49" s="449"/>
      <c r="F49" s="2691"/>
      <c r="G49" s="449"/>
      <c r="H49" s="2117"/>
      <c r="I49" s="353" t="s">
        <v>3496</v>
      </c>
      <c r="J49" s="353" t="s">
        <v>3497</v>
      </c>
      <c r="K49" s="353" t="s">
        <v>3498</v>
      </c>
      <c r="L49" s="353" t="s">
        <v>3499</v>
      </c>
      <c r="M49" s="353" t="s">
        <v>3499</v>
      </c>
      <c r="N49" s="353" t="s">
        <v>3500</v>
      </c>
      <c r="O49" s="2115" t="s">
        <v>179</v>
      </c>
      <c r="P49" s="2115" t="s">
        <v>179</v>
      </c>
      <c r="Q49" s="2115" t="s">
        <v>179</v>
      </c>
      <c r="R49" s="353" t="s">
        <v>3501</v>
      </c>
      <c r="S49" s="353" t="s">
        <v>3502</v>
      </c>
      <c r="T49" s="353" t="s">
        <v>3503</v>
      </c>
      <c r="U49" s="353" t="s">
        <v>3504</v>
      </c>
      <c r="V49" s="353" t="s">
        <v>3505</v>
      </c>
      <c r="W49" s="353"/>
      <c r="X49" s="353"/>
    </row>
    <row r="50" spans="1:25" s="19" customFormat="1" x14ac:dyDescent="0.25">
      <c r="A50" s="1861"/>
      <c r="B50" s="2117"/>
      <c r="C50" s="1908"/>
      <c r="D50" s="1908"/>
      <c r="E50" s="449"/>
      <c r="F50" s="2691"/>
      <c r="G50" s="449"/>
      <c r="H50" s="2117"/>
      <c r="I50" s="353" t="s">
        <v>3496</v>
      </c>
      <c r="J50" s="353" t="s">
        <v>3497</v>
      </c>
      <c r="K50" s="353" t="s">
        <v>3498</v>
      </c>
      <c r="L50" s="353" t="s">
        <v>3499</v>
      </c>
      <c r="M50" s="353" t="s">
        <v>3499</v>
      </c>
      <c r="N50" s="353" t="s">
        <v>3500</v>
      </c>
      <c r="O50" s="2115" t="s">
        <v>179</v>
      </c>
      <c r="P50" s="2115" t="s">
        <v>179</v>
      </c>
      <c r="Q50" s="2115" t="s">
        <v>179</v>
      </c>
      <c r="R50" s="353" t="s">
        <v>3501</v>
      </c>
      <c r="S50" s="353" t="s">
        <v>3502</v>
      </c>
      <c r="T50" s="353" t="s">
        <v>3503</v>
      </c>
      <c r="U50" s="353" t="s">
        <v>3504</v>
      </c>
      <c r="V50" s="353" t="s">
        <v>3505</v>
      </c>
      <c r="W50" s="353"/>
      <c r="X50" s="353"/>
    </row>
    <row r="51" spans="1:25" s="19" customFormat="1" ht="33.75" customHeight="1" x14ac:dyDescent="0.25">
      <c r="A51" s="2145" t="s">
        <v>3512</v>
      </c>
      <c r="B51" s="2117" t="s">
        <v>297</v>
      </c>
      <c r="C51" s="1908"/>
      <c r="D51" s="1908" t="s">
        <v>3513</v>
      </c>
      <c r="E51" s="2117" t="s">
        <v>7</v>
      </c>
      <c r="F51" s="2691">
        <v>12755868.75</v>
      </c>
      <c r="G51" s="449"/>
      <c r="H51" s="2117" t="s">
        <v>285</v>
      </c>
      <c r="I51" s="353" t="s">
        <v>3486</v>
      </c>
      <c r="J51" s="353" t="s">
        <v>3487</v>
      </c>
      <c r="K51" s="353" t="s">
        <v>3488</v>
      </c>
      <c r="L51" s="353" t="s">
        <v>3489</v>
      </c>
      <c r="M51" s="353" t="s">
        <v>3489</v>
      </c>
      <c r="N51" s="353" t="s">
        <v>3490</v>
      </c>
      <c r="O51" s="2115" t="s">
        <v>179</v>
      </c>
      <c r="P51" s="2115" t="s">
        <v>179</v>
      </c>
      <c r="Q51" s="2115" t="s">
        <v>179</v>
      </c>
      <c r="R51" s="353" t="s">
        <v>3491</v>
      </c>
      <c r="S51" s="353" t="s">
        <v>3492</v>
      </c>
      <c r="T51" s="353" t="s">
        <v>3493</v>
      </c>
      <c r="U51" s="353" t="s">
        <v>3494</v>
      </c>
      <c r="V51" s="353" t="s">
        <v>3495</v>
      </c>
      <c r="W51" s="353"/>
      <c r="X51" s="353"/>
    </row>
    <row r="52" spans="1:25" s="19" customFormat="1" ht="15.75" hidden="1" customHeight="1" x14ac:dyDescent="0.2">
      <c r="A52" s="2144"/>
      <c r="B52" s="2117"/>
      <c r="C52" s="1908"/>
      <c r="D52" s="1908"/>
      <c r="E52" s="449"/>
      <c r="F52" s="2691"/>
      <c r="G52" s="449"/>
      <c r="H52" s="2117"/>
      <c r="I52" s="353"/>
      <c r="J52" s="353"/>
      <c r="K52" s="353"/>
      <c r="L52" s="353"/>
      <c r="M52" s="353"/>
      <c r="N52" s="353"/>
      <c r="O52" s="353"/>
      <c r="P52" s="357"/>
      <c r="Q52" s="353"/>
      <c r="R52" s="353"/>
      <c r="S52" s="353"/>
      <c r="T52" s="353"/>
      <c r="U52" s="353"/>
      <c r="V52" s="353"/>
      <c r="W52" s="353"/>
      <c r="X52" s="353"/>
    </row>
    <row r="53" spans="1:25" s="19" customFormat="1" ht="2.25" hidden="1" customHeight="1" x14ac:dyDescent="0.2">
      <c r="A53" s="2144"/>
      <c r="B53" s="2117"/>
      <c r="C53" s="1908"/>
      <c r="D53" s="1908"/>
      <c r="E53" s="449"/>
      <c r="F53" s="2691"/>
      <c r="G53" s="449"/>
      <c r="H53" s="2117"/>
      <c r="I53" s="353"/>
      <c r="J53" s="353"/>
      <c r="K53" s="353"/>
      <c r="L53" s="353"/>
      <c r="M53" s="353"/>
      <c r="N53" s="353"/>
      <c r="O53" s="353"/>
      <c r="P53" s="357"/>
      <c r="Q53" s="353"/>
      <c r="R53" s="353"/>
      <c r="S53" s="353"/>
      <c r="T53" s="353"/>
      <c r="U53" s="353"/>
      <c r="V53" s="353"/>
      <c r="W53" s="353"/>
      <c r="X53" s="353"/>
    </row>
    <row r="54" spans="1:25" s="19" customFormat="1" ht="29.25" hidden="1" customHeight="1" x14ac:dyDescent="0.2">
      <c r="A54" s="2144"/>
      <c r="B54" s="2117"/>
      <c r="C54" s="1908"/>
      <c r="D54" s="1908"/>
      <c r="E54" s="449"/>
      <c r="F54" s="2691"/>
      <c r="G54" s="449"/>
      <c r="H54" s="2117"/>
      <c r="I54" s="353"/>
      <c r="J54" s="353"/>
      <c r="K54" s="353"/>
      <c r="L54" s="353"/>
      <c r="M54" s="353"/>
      <c r="N54" s="353"/>
      <c r="O54" s="353"/>
      <c r="P54" s="357"/>
      <c r="Q54" s="353"/>
      <c r="R54" s="353"/>
      <c r="S54" s="353"/>
      <c r="T54" s="353"/>
      <c r="U54" s="353"/>
      <c r="V54" s="353"/>
      <c r="W54" s="353"/>
      <c r="X54" s="353"/>
    </row>
    <row r="55" spans="1:25" s="19" customFormat="1" ht="29.25" hidden="1" customHeight="1" x14ac:dyDescent="0.2">
      <c r="A55" s="2144"/>
      <c r="B55" s="2117"/>
      <c r="C55" s="1908"/>
      <c r="D55" s="1908"/>
      <c r="E55" s="449"/>
      <c r="F55" s="2691"/>
      <c r="G55" s="449"/>
      <c r="H55" s="2117"/>
      <c r="I55" s="353"/>
      <c r="J55" s="353"/>
      <c r="K55" s="353"/>
      <c r="L55" s="353"/>
      <c r="M55" s="353"/>
      <c r="N55" s="353"/>
      <c r="O55" s="353"/>
      <c r="P55" s="357"/>
      <c r="Q55" s="353"/>
      <c r="R55" s="353"/>
      <c r="S55" s="353"/>
      <c r="T55" s="353"/>
      <c r="U55" s="353"/>
      <c r="V55" s="353"/>
      <c r="W55" s="353"/>
      <c r="X55" s="353"/>
    </row>
    <row r="56" spans="1:25" s="19" customFormat="1" x14ac:dyDescent="0.25">
      <c r="A56" s="449"/>
      <c r="B56" s="2117"/>
      <c r="C56" s="1908"/>
      <c r="D56" s="1908"/>
      <c r="E56" s="449"/>
      <c r="F56" s="2691"/>
      <c r="G56" s="449"/>
      <c r="H56" s="2117"/>
      <c r="I56" s="353" t="s">
        <v>3496</v>
      </c>
      <c r="J56" s="353" t="s">
        <v>3497</v>
      </c>
      <c r="K56" s="353" t="s">
        <v>3498</v>
      </c>
      <c r="L56" s="353" t="s">
        <v>3499</v>
      </c>
      <c r="M56" s="353" t="s">
        <v>3499</v>
      </c>
      <c r="N56" s="353" t="s">
        <v>3500</v>
      </c>
      <c r="O56" s="2115" t="s">
        <v>179</v>
      </c>
      <c r="P56" s="2115" t="s">
        <v>179</v>
      </c>
      <c r="Q56" s="2115" t="s">
        <v>179</v>
      </c>
      <c r="R56" s="353" t="s">
        <v>3501</v>
      </c>
      <c r="S56" s="353" t="s">
        <v>3502</v>
      </c>
      <c r="T56" s="353" t="s">
        <v>3503</v>
      </c>
      <c r="U56" s="353" t="s">
        <v>3504</v>
      </c>
      <c r="V56" s="353" t="s">
        <v>3505</v>
      </c>
      <c r="W56" s="353"/>
      <c r="X56" s="353"/>
    </row>
    <row r="57" spans="1:25" s="19" customFormat="1" ht="44.25" customHeight="1" x14ac:dyDescent="0.25">
      <c r="A57" s="2145" t="s">
        <v>3514</v>
      </c>
      <c r="B57" s="2123" t="s">
        <v>297</v>
      </c>
      <c r="C57" s="1908"/>
      <c r="D57" s="1908" t="s">
        <v>3515</v>
      </c>
      <c r="E57" s="2117" t="s">
        <v>7</v>
      </c>
      <c r="F57" s="2352">
        <v>48785201.25</v>
      </c>
      <c r="G57" s="449"/>
      <c r="H57" s="2117" t="s">
        <v>285</v>
      </c>
      <c r="I57" s="353" t="s">
        <v>3486</v>
      </c>
      <c r="J57" s="353" t="s">
        <v>3487</v>
      </c>
      <c r="K57" s="353" t="s">
        <v>3488</v>
      </c>
      <c r="L57" s="353" t="s">
        <v>3489</v>
      </c>
      <c r="M57" s="353" t="s">
        <v>3489</v>
      </c>
      <c r="N57" s="353" t="s">
        <v>3490</v>
      </c>
      <c r="O57" s="2115" t="s">
        <v>179</v>
      </c>
      <c r="P57" s="2115" t="s">
        <v>179</v>
      </c>
      <c r="Q57" s="2115" t="s">
        <v>179</v>
      </c>
      <c r="R57" s="353" t="s">
        <v>3491</v>
      </c>
      <c r="S57" s="353" t="s">
        <v>3492</v>
      </c>
      <c r="T57" s="353" t="s">
        <v>3493</v>
      </c>
      <c r="U57" s="353" t="s">
        <v>3494</v>
      </c>
      <c r="V57" s="353" t="s">
        <v>3495</v>
      </c>
      <c r="W57" s="353"/>
      <c r="X57" s="353"/>
    </row>
    <row r="58" spans="1:25" s="19" customFormat="1" x14ac:dyDescent="0.25">
      <c r="A58" s="1861"/>
      <c r="B58" s="1908"/>
      <c r="C58" s="1908"/>
      <c r="D58" s="1908"/>
      <c r="E58" s="449"/>
      <c r="F58" s="2693" t="s">
        <v>3516</v>
      </c>
      <c r="G58" s="449"/>
      <c r="H58" s="2117"/>
      <c r="I58" s="353" t="s">
        <v>3496</v>
      </c>
      <c r="J58" s="353" t="s">
        <v>3497</v>
      </c>
      <c r="K58" s="353" t="s">
        <v>3498</v>
      </c>
      <c r="L58" s="353" t="s">
        <v>3499</v>
      </c>
      <c r="M58" s="353" t="s">
        <v>3499</v>
      </c>
      <c r="N58" s="353" t="s">
        <v>3500</v>
      </c>
      <c r="O58" s="2115" t="s">
        <v>179</v>
      </c>
      <c r="P58" s="2115" t="s">
        <v>179</v>
      </c>
      <c r="Q58" s="2115" t="s">
        <v>179</v>
      </c>
      <c r="R58" s="353" t="s">
        <v>3501</v>
      </c>
      <c r="S58" s="353" t="s">
        <v>3502</v>
      </c>
      <c r="T58" s="353" t="s">
        <v>3503</v>
      </c>
      <c r="U58" s="353" t="s">
        <v>3504</v>
      </c>
      <c r="V58" s="353" t="s">
        <v>3505</v>
      </c>
      <c r="W58" s="353"/>
      <c r="X58" s="353"/>
    </row>
    <row r="59" spans="1:25" s="19" customFormat="1" ht="39" customHeight="1" x14ac:dyDescent="0.25">
      <c r="A59" s="2145" t="s">
        <v>3517</v>
      </c>
      <c r="B59" s="1908"/>
      <c r="C59" s="1908"/>
      <c r="D59" s="1908"/>
      <c r="E59" s="449"/>
      <c r="F59" s="2693">
        <v>24194359.379999999</v>
      </c>
      <c r="G59" s="449"/>
      <c r="H59" s="2117" t="s">
        <v>285</v>
      </c>
      <c r="I59" s="353" t="s">
        <v>3486</v>
      </c>
      <c r="J59" s="353" t="s">
        <v>3487</v>
      </c>
      <c r="K59" s="353" t="s">
        <v>3488</v>
      </c>
      <c r="L59" s="353" t="s">
        <v>3489</v>
      </c>
      <c r="M59" s="353" t="s">
        <v>3489</v>
      </c>
      <c r="N59" s="353" t="s">
        <v>3490</v>
      </c>
      <c r="O59" s="2115" t="s">
        <v>179</v>
      </c>
      <c r="P59" s="2115" t="s">
        <v>179</v>
      </c>
      <c r="Q59" s="2115" t="s">
        <v>179</v>
      </c>
      <c r="R59" s="353" t="s">
        <v>3491</v>
      </c>
      <c r="S59" s="353" t="s">
        <v>3492</v>
      </c>
      <c r="T59" s="353" t="s">
        <v>3493</v>
      </c>
      <c r="U59" s="353" t="s">
        <v>3494</v>
      </c>
      <c r="V59" s="353" t="s">
        <v>3495</v>
      </c>
      <c r="W59" s="353"/>
      <c r="X59" s="353"/>
    </row>
    <row r="60" spans="1:25" s="19" customFormat="1" x14ac:dyDescent="0.25">
      <c r="A60" s="1861"/>
      <c r="B60" s="1908"/>
      <c r="C60" s="1908"/>
      <c r="D60" s="1908"/>
      <c r="E60" s="449"/>
      <c r="F60" s="2693" t="s">
        <v>3516</v>
      </c>
      <c r="G60" s="449"/>
      <c r="H60" s="2117"/>
      <c r="I60" s="353" t="s">
        <v>3496</v>
      </c>
      <c r="J60" s="353" t="s">
        <v>3497</v>
      </c>
      <c r="K60" s="353" t="s">
        <v>3498</v>
      </c>
      <c r="L60" s="353" t="s">
        <v>3499</v>
      </c>
      <c r="M60" s="353" t="s">
        <v>3499</v>
      </c>
      <c r="N60" s="353" t="s">
        <v>3500</v>
      </c>
      <c r="O60" s="2115" t="s">
        <v>179</v>
      </c>
      <c r="P60" s="2115" t="s">
        <v>179</v>
      </c>
      <c r="Q60" s="2115" t="s">
        <v>179</v>
      </c>
      <c r="R60" s="353" t="s">
        <v>3501</v>
      </c>
      <c r="S60" s="353" t="s">
        <v>3502</v>
      </c>
      <c r="T60" s="353" t="s">
        <v>3503</v>
      </c>
      <c r="U60" s="353" t="s">
        <v>3504</v>
      </c>
      <c r="V60" s="353" t="s">
        <v>3505</v>
      </c>
      <c r="W60" s="353"/>
      <c r="X60" s="353"/>
    </row>
    <row r="61" spans="1:25" s="19" customFormat="1" x14ac:dyDescent="0.25">
      <c r="A61" s="2140" t="s">
        <v>144</v>
      </c>
      <c r="B61" s="226"/>
      <c r="C61" s="357"/>
      <c r="D61" s="357"/>
      <c r="E61" s="357"/>
      <c r="F61" s="2694">
        <f>SUM(F42:F60)</f>
        <v>195540525.00999999</v>
      </c>
      <c r="G61" s="227"/>
      <c r="H61" s="226"/>
      <c r="I61" s="227"/>
      <c r="J61" s="226"/>
      <c r="K61" s="226"/>
      <c r="L61" s="226"/>
      <c r="M61" s="226"/>
      <c r="N61" s="226"/>
      <c r="O61" s="226"/>
      <c r="P61" s="357"/>
      <c r="Q61" s="226"/>
      <c r="R61" s="226"/>
      <c r="S61" s="226"/>
      <c r="T61" s="226"/>
      <c r="U61" s="226"/>
      <c r="V61" s="226"/>
      <c r="W61" s="226"/>
      <c r="X61" s="226"/>
      <c r="Y61" s="18"/>
    </row>
    <row r="62" spans="1:25" s="19" customFormat="1" x14ac:dyDescent="0.25">
      <c r="A62" s="226"/>
      <c r="B62" s="226"/>
      <c r="C62" s="357"/>
      <c r="D62" s="357"/>
      <c r="E62" s="357"/>
      <c r="F62" s="226"/>
      <c r="G62" s="227"/>
      <c r="H62" s="226"/>
      <c r="I62" s="227"/>
      <c r="J62" s="226"/>
      <c r="K62" s="226"/>
      <c r="L62" s="226"/>
      <c r="M62" s="226"/>
      <c r="N62" s="226"/>
      <c r="O62" s="226"/>
      <c r="P62" s="357"/>
      <c r="Q62" s="226"/>
      <c r="R62" s="226"/>
      <c r="S62" s="226"/>
      <c r="T62" s="226"/>
      <c r="U62" s="226"/>
      <c r="V62" s="226"/>
      <c r="W62" s="226"/>
      <c r="X62" s="226"/>
    </row>
    <row r="63" spans="1:25" s="19" customFormat="1" x14ac:dyDescent="0.25">
      <c r="A63" s="370"/>
      <c r="S63" s="18"/>
      <c r="T63" s="18"/>
    </row>
    <row r="64" spans="1:25" s="1889" customFormat="1" x14ac:dyDescent="0.2"/>
    <row r="65" s="1889" customFormat="1" x14ac:dyDescent="0.2"/>
    <row r="66" s="1889" customFormat="1" x14ac:dyDescent="0.2"/>
    <row r="67" s="1889" customFormat="1" x14ac:dyDescent="0.2"/>
    <row r="68" s="1889" customFormat="1" x14ac:dyDescent="0.2"/>
    <row r="69" s="1889" customFormat="1" x14ac:dyDescent="0.2"/>
    <row r="70" s="1889" customFormat="1" x14ac:dyDescent="0.2"/>
    <row r="71" s="1889" customFormat="1" x14ac:dyDescent="0.2"/>
    <row r="72" s="1889" customFormat="1" x14ac:dyDescent="0.2"/>
    <row r="73" s="1889" customFormat="1" x14ac:dyDescent="0.2"/>
    <row r="74" s="1889" customFormat="1" x14ac:dyDescent="0.2"/>
    <row r="75" s="1889" customFormat="1" x14ac:dyDescent="0.2"/>
    <row r="76" s="1889" customFormat="1" x14ac:dyDescent="0.2"/>
    <row r="77" s="1889" customFormat="1" x14ac:dyDescent="0.2"/>
    <row r="78" s="1889" customFormat="1" x14ac:dyDescent="0.2"/>
  </sheetData>
  <mergeCells count="15">
    <mergeCell ref="A1:C1"/>
    <mergeCell ref="A34:B34"/>
    <mergeCell ref="A35:H35"/>
    <mergeCell ref="H2:I3"/>
    <mergeCell ref="C3:G3"/>
    <mergeCell ref="I35:J36"/>
    <mergeCell ref="L36:M36"/>
    <mergeCell ref="N36:O36"/>
    <mergeCell ref="P36:S36"/>
    <mergeCell ref="A38:A39"/>
    <mergeCell ref="K3:L3"/>
    <mergeCell ref="M3:N3"/>
    <mergeCell ref="O3:R3"/>
    <mergeCell ref="S3:U3"/>
    <mergeCell ref="A5:A6"/>
  </mergeCells>
  <pageMargins left="0.23622047244094491" right="0.23622047244094491" top="0.74803149606299213" bottom="0.74803149606299213" header="0.31496062992125984" footer="0.31496062992125984"/>
  <pageSetup paperSize="8" scale="4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71"/>
  <sheetViews>
    <sheetView zoomScale="78" zoomScaleNormal="78" workbookViewId="0">
      <selection activeCell="A2" sqref="A2:B2"/>
    </sheetView>
  </sheetViews>
  <sheetFormatPr defaultRowHeight="15" x14ac:dyDescent="0.2"/>
  <cols>
    <col min="1" max="1" width="51" style="1911" customWidth="1"/>
    <col min="2" max="2" width="15.140625" style="1911" customWidth="1"/>
    <col min="3" max="3" width="14.42578125" style="1911" customWidth="1"/>
    <col min="4" max="4" width="23.28515625" style="1911" customWidth="1"/>
    <col min="5" max="5" width="24" style="1911" customWidth="1"/>
    <col min="6" max="6" width="18.5703125" style="1911" customWidth="1"/>
    <col min="7" max="7" width="19.5703125" style="1911" customWidth="1"/>
    <col min="8" max="8" width="22" style="1911" customWidth="1"/>
    <col min="9" max="9" width="25.85546875" style="1911" customWidth="1"/>
    <col min="10" max="10" width="23" style="1911" customWidth="1"/>
    <col min="11" max="11" width="23.28515625" style="1911" customWidth="1"/>
    <col min="12" max="12" width="20.7109375" style="1911" customWidth="1"/>
    <col min="13" max="13" width="22" style="1911" customWidth="1"/>
    <col min="14" max="14" width="18" style="1911" bestFit="1" customWidth="1"/>
    <col min="15" max="15" width="19.5703125" style="1911" customWidth="1"/>
    <col min="16" max="16" width="27" style="1911" customWidth="1"/>
    <col min="17" max="17" width="20.85546875" style="1911" customWidth="1"/>
    <col min="18" max="18" width="16.28515625" style="1911" bestFit="1" customWidth="1"/>
    <col min="19" max="19" width="13.7109375" style="1911" customWidth="1"/>
    <col min="20" max="20" width="16.85546875" style="1911" bestFit="1" customWidth="1"/>
    <col min="21" max="21" width="18.42578125" style="1911" customWidth="1"/>
    <col min="22" max="22" width="26.28515625" style="1911" customWidth="1"/>
    <col min="23" max="23" width="18" style="1911" bestFit="1" customWidth="1"/>
    <col min="24" max="24" width="22" style="1911" bestFit="1" customWidth="1"/>
    <col min="25" max="25" width="12.85546875" style="1911" bestFit="1" customWidth="1"/>
    <col min="26" max="26" width="10.7109375" style="1911" bestFit="1" customWidth="1"/>
    <col min="27" max="27" width="7.5703125" style="1911" bestFit="1" customWidth="1"/>
    <col min="28" max="28" width="11.85546875" style="1911" customWidth="1"/>
    <col min="29" max="29" width="12.85546875" style="1911" bestFit="1" customWidth="1"/>
    <col min="30" max="30" width="14.5703125" style="1911" customWidth="1"/>
    <col min="31" max="31" width="16.85546875" style="1911" customWidth="1"/>
    <col min="32" max="32" width="17" style="1911" customWidth="1"/>
    <col min="33" max="33" width="18.7109375" style="1911" customWidth="1"/>
    <col min="34" max="16384" width="9.140625" style="1911"/>
  </cols>
  <sheetData>
    <row r="1" spans="1:29" s="96" customFormat="1" ht="18" x14ac:dyDescent="0.25">
      <c r="A1" s="1896" t="s">
        <v>6376</v>
      </c>
      <c r="B1" s="1622"/>
      <c r="C1" s="95"/>
      <c r="D1" s="97"/>
      <c r="E1" s="97"/>
      <c r="G1" s="97"/>
      <c r="R1" s="97"/>
      <c r="S1" s="97"/>
      <c r="T1" s="97"/>
      <c r="V1" s="2695"/>
      <c r="AA1" s="2340"/>
    </row>
    <row r="2" spans="1:29" s="96" customFormat="1" ht="18" x14ac:dyDescent="0.25">
      <c r="A2" s="3282" t="s">
        <v>6443</v>
      </c>
      <c r="B2" s="3282"/>
      <c r="C2" s="2270"/>
      <c r="D2" s="538"/>
      <c r="E2" s="538"/>
      <c r="G2" s="469"/>
      <c r="H2" s="2845" t="s">
        <v>77</v>
      </c>
      <c r="I2" s="2846"/>
      <c r="R2" s="97"/>
      <c r="S2" s="97"/>
      <c r="T2" s="97"/>
      <c r="V2" s="2695"/>
      <c r="AA2" s="2340"/>
    </row>
    <row r="3" spans="1:29" s="96" customFormat="1" ht="47.25" customHeight="1" x14ac:dyDescent="0.25">
      <c r="A3" s="95" t="s">
        <v>3534</v>
      </c>
      <c r="B3" s="65"/>
      <c r="C3" s="87" t="s">
        <v>79</v>
      </c>
      <c r="F3" s="2837" t="s">
        <v>80</v>
      </c>
      <c r="G3" s="2838"/>
      <c r="H3" s="2847"/>
      <c r="I3" s="2848"/>
      <c r="J3" s="2837" t="s">
        <v>81</v>
      </c>
      <c r="K3" s="2838"/>
      <c r="L3" s="2837" t="s">
        <v>511</v>
      </c>
      <c r="M3" s="2838"/>
      <c r="N3" s="2837" t="s">
        <v>83</v>
      </c>
      <c r="O3" s="3135"/>
      <c r="P3" s="3135"/>
      <c r="Q3" s="3135"/>
      <c r="R3" s="3136"/>
      <c r="S3" s="2909"/>
      <c r="T3" s="2903"/>
      <c r="U3" s="2837" t="s">
        <v>84</v>
      </c>
      <c r="V3" s="2841"/>
      <c r="W3" s="2838"/>
      <c r="X3" s="2909" t="s">
        <v>85</v>
      </c>
      <c r="Y3" s="2902"/>
      <c r="Z3" s="2902"/>
      <c r="AA3" s="2903"/>
    </row>
    <row r="4" spans="1:29" s="96" customFormat="1" ht="60.75" thickBot="1" x14ac:dyDescent="0.3">
      <c r="A4" s="470" t="s">
        <v>3535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2696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2697" t="s">
        <v>111</v>
      </c>
      <c r="AB4" s="1907" t="s">
        <v>112</v>
      </c>
      <c r="AC4" s="1907" t="s">
        <v>113</v>
      </c>
    </row>
    <row r="5" spans="1:29" s="96" customFormat="1" ht="15.75" thickTop="1" x14ac:dyDescent="0.25">
      <c r="A5" s="2825" t="s">
        <v>114</v>
      </c>
      <c r="B5" s="471"/>
      <c r="C5" s="471"/>
      <c r="D5" s="472"/>
      <c r="E5" s="471"/>
      <c r="F5" s="473" t="s">
        <v>115</v>
      </c>
      <c r="G5" s="471" t="s">
        <v>116</v>
      </c>
      <c r="H5" s="473" t="s">
        <v>117</v>
      </c>
      <c r="I5" s="473" t="s">
        <v>118</v>
      </c>
      <c r="J5" s="471"/>
      <c r="K5" s="474" t="s">
        <v>116</v>
      </c>
      <c r="L5" s="475" t="s">
        <v>117</v>
      </c>
      <c r="M5" s="475" t="s">
        <v>119</v>
      </c>
      <c r="N5" s="475" t="s">
        <v>117</v>
      </c>
      <c r="O5" s="475" t="s">
        <v>117</v>
      </c>
      <c r="P5" s="475" t="s">
        <v>117</v>
      </c>
      <c r="Q5" s="475" t="s">
        <v>117</v>
      </c>
      <c r="R5" s="475" t="s">
        <v>117</v>
      </c>
      <c r="S5" s="474" t="s">
        <v>117</v>
      </c>
      <c r="T5" s="475" t="s">
        <v>117</v>
      </c>
      <c r="U5" s="472"/>
      <c r="V5" s="2698" t="s">
        <v>120</v>
      </c>
      <c r="W5" s="475" t="s">
        <v>117</v>
      </c>
      <c r="X5" s="1953"/>
      <c r="Y5" s="1953"/>
      <c r="Z5" s="1953"/>
      <c r="AA5" s="2354"/>
      <c r="AB5" s="449"/>
      <c r="AC5" s="449"/>
    </row>
    <row r="6" spans="1:29" s="96" customFormat="1" x14ac:dyDescent="0.25">
      <c r="A6" s="2826"/>
      <c r="B6" s="449"/>
      <c r="C6" s="449"/>
      <c r="D6" s="477"/>
      <c r="E6" s="449"/>
      <c r="F6" s="449"/>
      <c r="G6" s="479"/>
      <c r="H6" s="479"/>
      <c r="I6" s="479"/>
      <c r="J6" s="449"/>
      <c r="K6" s="480"/>
      <c r="L6" s="449"/>
      <c r="M6" s="449"/>
      <c r="N6" s="449"/>
      <c r="O6" s="449"/>
      <c r="P6" s="449"/>
      <c r="Q6" s="449"/>
      <c r="R6" s="449"/>
      <c r="S6" s="480"/>
      <c r="T6" s="449"/>
      <c r="U6" s="477"/>
      <c r="V6" s="2699"/>
      <c r="W6" s="449"/>
      <c r="X6" s="449"/>
      <c r="Y6" s="449"/>
      <c r="Z6" s="449"/>
      <c r="AA6" s="2352"/>
      <c r="AB6" s="449"/>
      <c r="AC6" s="449"/>
    </row>
    <row r="7" spans="1:29" s="96" customFormat="1" ht="15.75" thickBot="1" x14ac:dyDescent="0.3">
      <c r="A7" s="481" t="s">
        <v>121</v>
      </c>
      <c r="B7" s="482"/>
      <c r="C7" s="482"/>
      <c r="D7" s="483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4"/>
      <c r="T7" s="482"/>
      <c r="U7" s="483"/>
      <c r="V7" s="2700"/>
      <c r="W7" s="482"/>
      <c r="X7" s="482"/>
      <c r="Y7" s="482"/>
      <c r="Z7" s="482"/>
      <c r="AA7" s="2353"/>
      <c r="AB7" s="384"/>
      <c r="AC7" s="384"/>
    </row>
    <row r="8" spans="1:29" s="96" customFormat="1" x14ac:dyDescent="0.25">
      <c r="A8" s="3021" t="s">
        <v>3536</v>
      </c>
      <c r="B8" s="1953" t="s">
        <v>7</v>
      </c>
      <c r="C8" s="1953" t="s">
        <v>1599</v>
      </c>
      <c r="D8" s="485">
        <v>62500000</v>
      </c>
      <c r="E8" s="440" t="s">
        <v>3537</v>
      </c>
      <c r="F8" s="1953" t="s">
        <v>3538</v>
      </c>
      <c r="G8" s="2038" t="s">
        <v>3539</v>
      </c>
      <c r="H8" s="2038" t="s">
        <v>3540</v>
      </c>
      <c r="I8" s="2038" t="s">
        <v>3541</v>
      </c>
      <c r="J8" s="2038" t="s">
        <v>2134</v>
      </c>
      <c r="K8" s="2038" t="s">
        <v>3542</v>
      </c>
      <c r="L8" s="1953" t="s">
        <v>3543</v>
      </c>
      <c r="M8" s="1953" t="s">
        <v>3544</v>
      </c>
      <c r="N8" s="1953" t="s">
        <v>3545</v>
      </c>
      <c r="O8" s="1953" t="s">
        <v>3546</v>
      </c>
      <c r="P8" s="1953" t="s">
        <v>3547</v>
      </c>
      <c r="Q8" s="1953" t="s">
        <v>3548</v>
      </c>
      <c r="R8" s="1953"/>
      <c r="S8" s="1953"/>
      <c r="T8" s="1953"/>
      <c r="U8" s="485"/>
      <c r="V8" s="2701"/>
      <c r="W8" s="1953" t="s">
        <v>3549</v>
      </c>
      <c r="X8" s="1953"/>
      <c r="Y8" s="1953" t="s">
        <v>3550</v>
      </c>
      <c r="Z8" s="1953" t="s">
        <v>58</v>
      </c>
      <c r="AA8" s="485"/>
      <c r="AB8" s="449"/>
      <c r="AC8" s="449" t="s">
        <v>1156</v>
      </c>
    </row>
    <row r="9" spans="1:29" s="96" customFormat="1" x14ac:dyDescent="0.25">
      <c r="A9" s="3063"/>
      <c r="B9" s="449"/>
      <c r="C9" s="449"/>
      <c r="D9" s="477"/>
      <c r="E9" s="2115" t="s">
        <v>3551</v>
      </c>
      <c r="F9" s="449"/>
      <c r="G9" s="479"/>
      <c r="H9" s="479"/>
      <c r="I9" s="479"/>
      <c r="J9" s="449"/>
      <c r="K9" s="480"/>
      <c r="L9" s="449"/>
      <c r="M9" s="449"/>
      <c r="N9" s="449"/>
      <c r="O9" s="449"/>
      <c r="P9" s="449"/>
      <c r="Q9" s="449"/>
      <c r="R9" s="449"/>
      <c r="S9" s="480"/>
      <c r="T9" s="449"/>
      <c r="U9" s="477"/>
      <c r="V9" s="2699"/>
      <c r="W9" s="449"/>
      <c r="X9" s="1953"/>
      <c r="Y9" s="1953"/>
      <c r="Z9" s="1953"/>
      <c r="AA9" s="477"/>
      <c r="AB9" s="449"/>
      <c r="AC9" s="449"/>
    </row>
    <row r="10" spans="1:29" s="96" customFormat="1" x14ac:dyDescent="0.25">
      <c r="A10" s="384"/>
      <c r="B10" s="384"/>
      <c r="C10" s="384"/>
      <c r="D10" s="488"/>
      <c r="E10" s="2118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2112"/>
      <c r="T10" s="384"/>
      <c r="U10" s="488"/>
      <c r="V10" s="2702"/>
      <c r="W10" s="384"/>
      <c r="X10" s="384"/>
      <c r="Y10" s="384"/>
      <c r="Z10" s="384"/>
      <c r="AA10" s="488"/>
      <c r="AB10" s="384"/>
      <c r="AC10" s="384"/>
    </row>
    <row r="11" spans="1:29" s="96" customFormat="1" x14ac:dyDescent="0.25">
      <c r="A11" s="2936" t="s">
        <v>3552</v>
      </c>
      <c r="B11" s="1953" t="s">
        <v>7</v>
      </c>
      <c r="C11" s="1953" t="s">
        <v>1599</v>
      </c>
      <c r="D11" s="477">
        <v>60000000</v>
      </c>
      <c r="E11" s="440" t="s">
        <v>3537</v>
      </c>
      <c r="F11" s="1953" t="s">
        <v>3538</v>
      </c>
      <c r="G11" s="2038" t="s">
        <v>3539</v>
      </c>
      <c r="H11" s="2038" t="s">
        <v>3540</v>
      </c>
      <c r="I11" s="2038" t="s">
        <v>3541</v>
      </c>
      <c r="J11" s="2038" t="s">
        <v>2134</v>
      </c>
      <c r="K11" s="2038" t="s">
        <v>3542</v>
      </c>
      <c r="L11" s="1953" t="s">
        <v>3543</v>
      </c>
      <c r="M11" s="1953" t="s">
        <v>3544</v>
      </c>
      <c r="N11" s="1953" t="s">
        <v>3545</v>
      </c>
      <c r="O11" s="1953" t="s">
        <v>3546</v>
      </c>
      <c r="P11" s="1953" t="s">
        <v>3547</v>
      </c>
      <c r="Q11" s="1953" t="s">
        <v>3548</v>
      </c>
      <c r="R11" s="449"/>
      <c r="S11" s="480"/>
      <c r="T11" s="449"/>
      <c r="U11" s="477"/>
      <c r="V11" s="2699"/>
      <c r="W11" s="1953" t="s">
        <v>3549</v>
      </c>
      <c r="X11" s="449"/>
      <c r="Y11" s="1953" t="s">
        <v>3550</v>
      </c>
      <c r="Z11" s="1953" t="s">
        <v>58</v>
      </c>
      <c r="AA11" s="477"/>
      <c r="AB11" s="449"/>
      <c r="AC11" s="449" t="s">
        <v>1156</v>
      </c>
    </row>
    <row r="12" spans="1:29" s="96" customFormat="1" x14ac:dyDescent="0.25">
      <c r="A12" s="3063"/>
      <c r="B12" s="449"/>
      <c r="C12" s="449"/>
      <c r="D12" s="477"/>
      <c r="E12" s="2115" t="s">
        <v>3551</v>
      </c>
      <c r="F12" s="449"/>
      <c r="G12" s="479"/>
      <c r="H12" s="479"/>
      <c r="I12" s="479"/>
      <c r="J12" s="449"/>
      <c r="K12" s="480"/>
      <c r="L12" s="449"/>
      <c r="M12" s="449"/>
      <c r="N12" s="449"/>
      <c r="O12" s="449"/>
      <c r="P12" s="449"/>
      <c r="Q12" s="449"/>
      <c r="R12" s="449"/>
      <c r="S12" s="480"/>
      <c r="T12" s="449"/>
      <c r="U12" s="477"/>
      <c r="V12" s="2699"/>
      <c r="W12" s="449"/>
      <c r="X12" s="449"/>
      <c r="Y12" s="449"/>
      <c r="Z12" s="449"/>
      <c r="AA12" s="477"/>
      <c r="AB12" s="449"/>
      <c r="AC12" s="449"/>
    </row>
    <row r="13" spans="1:29" s="96" customFormat="1" x14ac:dyDescent="0.25">
      <c r="A13" s="384"/>
      <c r="B13" s="384"/>
      <c r="C13" s="384"/>
      <c r="D13" s="488"/>
      <c r="E13" s="2118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2112"/>
      <c r="T13" s="384"/>
      <c r="U13" s="488"/>
      <c r="V13" s="2702"/>
      <c r="W13" s="384"/>
      <c r="X13" s="384"/>
      <c r="Y13" s="384"/>
      <c r="Z13" s="384"/>
      <c r="AA13" s="488"/>
      <c r="AB13" s="384"/>
      <c r="AC13" s="384"/>
    </row>
    <row r="14" spans="1:29" s="96" customFormat="1" x14ac:dyDescent="0.25">
      <c r="A14" s="2936" t="s">
        <v>3553</v>
      </c>
      <c r="B14" s="1953" t="s">
        <v>7</v>
      </c>
      <c r="C14" s="1953" t="s">
        <v>1599</v>
      </c>
      <c r="D14" s="477">
        <v>20000000</v>
      </c>
      <c r="E14" s="440" t="s">
        <v>3537</v>
      </c>
      <c r="F14" s="1953" t="s">
        <v>3538</v>
      </c>
      <c r="G14" s="2038" t="s">
        <v>3539</v>
      </c>
      <c r="H14" s="2038" t="s">
        <v>3540</v>
      </c>
      <c r="I14" s="2038" t="s">
        <v>3541</v>
      </c>
      <c r="J14" s="2038" t="s">
        <v>2134</v>
      </c>
      <c r="K14" s="2038" t="s">
        <v>3542</v>
      </c>
      <c r="L14" s="1953" t="s">
        <v>3543</v>
      </c>
      <c r="M14" s="1953" t="s">
        <v>3544</v>
      </c>
      <c r="N14" s="1953" t="s">
        <v>3545</v>
      </c>
      <c r="O14" s="1953" t="s">
        <v>3546</v>
      </c>
      <c r="P14" s="1953" t="s">
        <v>3547</v>
      </c>
      <c r="Q14" s="1953" t="s">
        <v>3548</v>
      </c>
      <c r="R14" s="449"/>
      <c r="S14" s="480"/>
      <c r="T14" s="449"/>
      <c r="U14" s="477"/>
      <c r="V14" s="2699"/>
      <c r="W14" s="1953" t="s">
        <v>3549</v>
      </c>
      <c r="X14" s="449"/>
      <c r="Y14" s="1953" t="s">
        <v>3550</v>
      </c>
      <c r="Z14" s="1953" t="s">
        <v>58</v>
      </c>
      <c r="AA14" s="477"/>
      <c r="AB14" s="449"/>
      <c r="AC14" s="449" t="s">
        <v>1156</v>
      </c>
    </row>
    <row r="15" spans="1:29" s="96" customFormat="1" x14ac:dyDescent="0.25">
      <c r="A15" s="3063"/>
      <c r="B15" s="449"/>
      <c r="C15" s="449"/>
      <c r="D15" s="477"/>
      <c r="E15" s="2115" t="s">
        <v>3551</v>
      </c>
      <c r="F15" s="479"/>
      <c r="G15" s="479"/>
      <c r="H15" s="479"/>
      <c r="I15" s="479"/>
      <c r="J15" s="449"/>
      <c r="K15" s="480"/>
      <c r="L15" s="449"/>
      <c r="M15" s="449"/>
      <c r="N15" s="449"/>
      <c r="O15" s="449"/>
      <c r="P15" s="449"/>
      <c r="Q15" s="449"/>
      <c r="R15" s="449"/>
      <c r="S15" s="480"/>
      <c r="T15" s="449"/>
      <c r="U15" s="477"/>
      <c r="V15" s="2699"/>
      <c r="W15" s="449"/>
      <c r="X15" s="449"/>
      <c r="Y15" s="449"/>
      <c r="Z15" s="449"/>
      <c r="AA15" s="477"/>
      <c r="AB15" s="449"/>
      <c r="AC15" s="449"/>
    </row>
    <row r="16" spans="1:29" s="96" customFormat="1" x14ac:dyDescent="0.25">
      <c r="A16" s="490"/>
      <c r="B16" s="384"/>
      <c r="C16" s="384"/>
      <c r="D16" s="488"/>
      <c r="E16" s="2118"/>
      <c r="F16" s="384"/>
      <c r="G16" s="2111"/>
      <c r="H16" s="2111"/>
      <c r="I16" s="2111"/>
      <c r="J16" s="384"/>
      <c r="K16" s="2112"/>
      <c r="L16" s="384"/>
      <c r="M16" s="384"/>
      <c r="N16" s="384"/>
      <c r="O16" s="384"/>
      <c r="P16" s="384"/>
      <c r="Q16" s="384"/>
      <c r="R16" s="384"/>
      <c r="S16" s="2112"/>
      <c r="T16" s="384"/>
      <c r="U16" s="488"/>
      <c r="V16" s="2703"/>
      <c r="W16" s="384"/>
      <c r="X16" s="2112" t="s">
        <v>365</v>
      </c>
      <c r="Y16" s="2112"/>
      <c r="Z16" s="2112"/>
      <c r="AA16" s="488"/>
      <c r="AB16" s="384"/>
      <c r="AC16" s="384"/>
    </row>
    <row r="17" spans="1:29" s="96" customFormat="1" x14ac:dyDescent="0.25">
      <c r="A17" s="2936" t="s">
        <v>3554</v>
      </c>
      <c r="B17" s="1953" t="s">
        <v>7</v>
      </c>
      <c r="C17" s="1953" t="s">
        <v>1599</v>
      </c>
      <c r="D17" s="477">
        <v>20000000</v>
      </c>
      <c r="E17" s="440" t="s">
        <v>3537</v>
      </c>
      <c r="F17" s="1953" t="s">
        <v>3538</v>
      </c>
      <c r="G17" s="2038" t="s">
        <v>3539</v>
      </c>
      <c r="H17" s="2038" t="s">
        <v>3540</v>
      </c>
      <c r="I17" s="2038" t="s">
        <v>3541</v>
      </c>
      <c r="J17" s="2038" t="s">
        <v>2134</v>
      </c>
      <c r="K17" s="2038" t="s">
        <v>3542</v>
      </c>
      <c r="L17" s="1953" t="s">
        <v>3543</v>
      </c>
      <c r="M17" s="1953" t="s">
        <v>3544</v>
      </c>
      <c r="N17" s="1953" t="s">
        <v>3545</v>
      </c>
      <c r="O17" s="1953" t="s">
        <v>3546</v>
      </c>
      <c r="P17" s="1953" t="s">
        <v>3547</v>
      </c>
      <c r="Q17" s="1953" t="s">
        <v>3548</v>
      </c>
      <c r="R17" s="449"/>
      <c r="S17" s="480"/>
      <c r="T17" s="449"/>
      <c r="U17" s="477"/>
      <c r="V17" s="2699"/>
      <c r="W17" s="1953" t="s">
        <v>3549</v>
      </c>
      <c r="X17" s="449"/>
      <c r="Y17" s="1953" t="s">
        <v>3550</v>
      </c>
      <c r="Z17" s="1953" t="s">
        <v>58</v>
      </c>
      <c r="AA17" s="477"/>
      <c r="AB17" s="449"/>
      <c r="AC17" s="449" t="s">
        <v>1156</v>
      </c>
    </row>
    <row r="18" spans="1:29" s="96" customFormat="1" ht="15.75" thickBot="1" x14ac:dyDescent="0.3">
      <c r="A18" s="3063"/>
      <c r="B18" s="449"/>
      <c r="C18" s="449"/>
      <c r="D18" s="477"/>
      <c r="E18" s="2115" t="s">
        <v>3551</v>
      </c>
      <c r="F18" s="449"/>
      <c r="G18" s="479"/>
      <c r="H18" s="479"/>
      <c r="I18" s="479"/>
      <c r="J18" s="449"/>
      <c r="K18" s="480"/>
      <c r="L18" s="449"/>
      <c r="M18" s="449"/>
      <c r="N18" s="449"/>
      <c r="O18" s="449"/>
      <c r="P18" s="449"/>
      <c r="Q18" s="449"/>
      <c r="R18" s="449"/>
      <c r="S18" s="480"/>
      <c r="T18" s="449"/>
      <c r="U18" s="477"/>
      <c r="V18" s="2699"/>
      <c r="W18" s="449"/>
      <c r="X18" s="449"/>
      <c r="Y18" s="449"/>
      <c r="Z18" s="449"/>
      <c r="AA18" s="477"/>
      <c r="AB18" s="449"/>
      <c r="AC18" s="449"/>
    </row>
    <row r="19" spans="1:29" s="96" customFormat="1" ht="15.75" thickTop="1" x14ac:dyDescent="0.25">
      <c r="A19" s="2704" t="s">
        <v>144</v>
      </c>
      <c r="B19" s="2705"/>
      <c r="C19" s="2705"/>
      <c r="D19" s="2706">
        <f>SUM(D8:D18)</f>
        <v>162500000</v>
      </c>
      <c r="E19" s="2705"/>
      <c r="F19" s="2705"/>
      <c r="G19" s="2705"/>
      <c r="H19" s="2705"/>
      <c r="I19" s="2705"/>
      <c r="J19" s="2705"/>
      <c r="K19" s="2707"/>
      <c r="L19" s="2705"/>
      <c r="M19" s="2705"/>
      <c r="N19" s="2705"/>
      <c r="O19" s="2705"/>
      <c r="P19" s="2705"/>
      <c r="Q19" s="2705"/>
      <c r="R19" s="2705"/>
      <c r="S19" s="2708"/>
      <c r="T19" s="2709"/>
      <c r="U19" s="2706"/>
      <c r="V19" s="2710"/>
      <c r="W19" s="2705"/>
      <c r="X19" s="2705"/>
      <c r="Y19" s="2705"/>
      <c r="Z19" s="2705"/>
      <c r="AA19" s="2706"/>
      <c r="AB19" s="384"/>
      <c r="AC19" s="477"/>
    </row>
    <row r="20" spans="1:29" s="96" customFormat="1" x14ac:dyDescent="0.25">
      <c r="A20" s="384"/>
      <c r="B20" s="384"/>
      <c r="C20" s="384"/>
      <c r="D20" s="477"/>
      <c r="E20" s="384"/>
      <c r="F20" s="384"/>
      <c r="G20" s="384"/>
      <c r="H20" s="384"/>
      <c r="I20" s="384"/>
      <c r="J20" s="384"/>
      <c r="K20" s="2112"/>
      <c r="L20" s="384"/>
      <c r="M20" s="384"/>
      <c r="N20" s="384"/>
      <c r="O20" s="384"/>
      <c r="P20" s="384"/>
      <c r="Q20" s="384"/>
      <c r="R20" s="384"/>
      <c r="S20" s="2112"/>
      <c r="T20" s="384"/>
      <c r="U20" s="477"/>
      <c r="V20" s="2702"/>
      <c r="W20" s="384"/>
      <c r="X20" s="384"/>
      <c r="Y20" s="384"/>
      <c r="Z20" s="384"/>
      <c r="AA20" s="2352"/>
      <c r="AB20" s="384"/>
      <c r="AC20" s="477"/>
    </row>
    <row r="21" spans="1:29" s="96" customFormat="1" x14ac:dyDescent="0.25">
      <c r="A21" s="95"/>
      <c r="R21" s="97"/>
      <c r="S21" s="97"/>
      <c r="T21" s="97"/>
      <c r="V21" s="2695"/>
      <c r="AA21" s="2340"/>
    </row>
    <row r="22" spans="1:29" s="1889" customFormat="1" x14ac:dyDescent="0.2"/>
    <row r="23" spans="1:29" s="1889" customFormat="1" x14ac:dyDescent="0.2"/>
    <row r="24" spans="1:29" s="19" customFormat="1" x14ac:dyDescent="0.25">
      <c r="A24" s="1892" t="s">
        <v>3533</v>
      </c>
      <c r="B24" s="78"/>
      <c r="S24" s="18"/>
      <c r="U24" s="2124"/>
      <c r="V24" s="2124"/>
    </row>
    <row r="25" spans="1:29" s="19" customFormat="1" x14ac:dyDescent="0.25">
      <c r="A25" s="431" t="s">
        <v>1495</v>
      </c>
      <c r="B25" s="344"/>
      <c r="H25" s="2888" t="s">
        <v>147</v>
      </c>
      <c r="I25" s="2958"/>
      <c r="J25" s="3395" t="s">
        <v>148</v>
      </c>
      <c r="K25" s="3396"/>
      <c r="L25" s="3396"/>
      <c r="M25" s="3396"/>
      <c r="S25" s="18"/>
      <c r="U25" s="2124"/>
      <c r="V25" s="2124"/>
      <c r="W25" s="18"/>
      <c r="X25" s="18"/>
    </row>
    <row r="26" spans="1:29" s="19" customFormat="1" ht="30" x14ac:dyDescent="0.25">
      <c r="A26" s="95" t="s">
        <v>3534</v>
      </c>
      <c r="B26" s="67"/>
      <c r="C26" s="2915" t="s">
        <v>149</v>
      </c>
      <c r="D26" s="2916"/>
      <c r="E26" s="2916"/>
      <c r="F26" s="2916"/>
      <c r="G26" s="2917"/>
      <c r="H26" s="2959"/>
      <c r="I26" s="2960"/>
      <c r="J26" s="432" t="s">
        <v>150</v>
      </c>
      <c r="K26" s="2916" t="s">
        <v>151</v>
      </c>
      <c r="L26" s="2917"/>
      <c r="M26" s="2915" t="s">
        <v>152</v>
      </c>
      <c r="N26" s="2917"/>
      <c r="O26" s="2915" t="s">
        <v>84</v>
      </c>
      <c r="P26" s="2916"/>
      <c r="Q26" s="2916"/>
      <c r="R26" s="2916"/>
      <c r="S26" s="1872"/>
      <c r="T26" s="2915" t="s">
        <v>85</v>
      </c>
      <c r="U26" s="2917"/>
      <c r="V26" s="1881"/>
      <c r="W26" s="2132"/>
    </row>
    <row r="27" spans="1:29" s="19" customFormat="1" ht="60.75" thickBot="1" x14ac:dyDescent="0.3">
      <c r="A27" s="433" t="s">
        <v>310</v>
      </c>
      <c r="B27" s="434" t="s">
        <v>153</v>
      </c>
      <c r="C27" s="434" t="s">
        <v>3555</v>
      </c>
      <c r="D27" s="434" t="s">
        <v>3556</v>
      </c>
      <c r="E27" s="434" t="s">
        <v>156</v>
      </c>
      <c r="F27" s="434" t="s">
        <v>157</v>
      </c>
      <c r="G27" s="435" t="s">
        <v>158</v>
      </c>
      <c r="H27" s="436" t="s">
        <v>92</v>
      </c>
      <c r="I27" s="437" t="s">
        <v>3313</v>
      </c>
      <c r="J27" s="434" t="s">
        <v>3557</v>
      </c>
      <c r="K27" s="434" t="s">
        <v>160</v>
      </c>
      <c r="L27" s="434" t="s">
        <v>3558</v>
      </c>
      <c r="M27" s="434" t="s">
        <v>162</v>
      </c>
      <c r="N27" s="436" t="s">
        <v>163</v>
      </c>
      <c r="O27" s="436" t="s">
        <v>164</v>
      </c>
      <c r="P27" s="436" t="s">
        <v>3559</v>
      </c>
      <c r="Q27" s="436" t="s">
        <v>165</v>
      </c>
      <c r="R27" s="438" t="s">
        <v>166</v>
      </c>
      <c r="S27" s="1921" t="s">
        <v>167</v>
      </c>
      <c r="T27" s="2133" t="s">
        <v>3319</v>
      </c>
      <c r="U27" s="2133" t="s">
        <v>3560</v>
      </c>
      <c r="V27" s="432" t="s">
        <v>112</v>
      </c>
      <c r="W27" s="432" t="s">
        <v>113</v>
      </c>
    </row>
    <row r="28" spans="1:29" s="19" customFormat="1" ht="15.75" thickTop="1" x14ac:dyDescent="0.25">
      <c r="A28" s="2918" t="s">
        <v>114</v>
      </c>
      <c r="B28" s="355"/>
      <c r="C28" s="354"/>
      <c r="D28" s="354"/>
      <c r="E28" s="355"/>
      <c r="F28" s="355" t="s">
        <v>170</v>
      </c>
      <c r="G28" s="355"/>
      <c r="H28" s="355" t="s">
        <v>171</v>
      </c>
      <c r="I28" s="355" t="s">
        <v>116</v>
      </c>
      <c r="J28" s="355" t="s">
        <v>117</v>
      </c>
      <c r="K28" s="2995" t="s">
        <v>3561</v>
      </c>
      <c r="L28" s="2996"/>
      <c r="M28" s="440" t="s">
        <v>117</v>
      </c>
      <c r="N28" s="440" t="s">
        <v>172</v>
      </c>
      <c r="O28" s="354"/>
      <c r="P28" s="440" t="s">
        <v>117</v>
      </c>
      <c r="Q28" s="440" t="s">
        <v>116</v>
      </c>
      <c r="R28" s="440" t="s">
        <v>117</v>
      </c>
      <c r="S28" s="440" t="s">
        <v>171</v>
      </c>
      <c r="T28" s="2137" t="s">
        <v>174</v>
      </c>
      <c r="U28" s="2137" t="s">
        <v>117</v>
      </c>
      <c r="V28" s="440"/>
      <c r="W28" s="440"/>
    </row>
    <row r="29" spans="1:29" s="19" customFormat="1" x14ac:dyDescent="0.25">
      <c r="A29" s="2919"/>
      <c r="B29" s="353"/>
      <c r="C29" s="357"/>
      <c r="D29" s="357"/>
      <c r="E29" s="353"/>
      <c r="F29" s="355" t="s">
        <v>175</v>
      </c>
      <c r="G29" s="353"/>
      <c r="H29" s="355"/>
      <c r="I29" s="353"/>
      <c r="J29" s="353"/>
      <c r="K29" s="353"/>
      <c r="L29" s="353"/>
      <c r="M29" s="353"/>
      <c r="N29" s="353"/>
      <c r="O29" s="357"/>
      <c r="P29" s="353"/>
      <c r="Q29" s="353"/>
      <c r="R29" s="353"/>
      <c r="S29" s="355"/>
      <c r="T29" s="2138"/>
      <c r="U29" s="2138"/>
      <c r="V29" s="355"/>
      <c r="W29" s="355"/>
    </row>
    <row r="30" spans="1:29" s="19" customFormat="1" ht="15.75" thickBot="1" x14ac:dyDescent="0.3">
      <c r="A30" s="441" t="s">
        <v>121</v>
      </c>
      <c r="B30" s="404"/>
      <c r="C30" s="442"/>
      <c r="D30" s="442"/>
      <c r="E30" s="404"/>
      <c r="F30" s="404"/>
      <c r="G30" s="404"/>
      <c r="H30" s="404"/>
      <c r="I30" s="404"/>
      <c r="J30" s="443"/>
      <c r="K30" s="443"/>
      <c r="L30" s="404"/>
      <c r="M30" s="404"/>
      <c r="N30" s="404"/>
      <c r="O30" s="442"/>
      <c r="P30" s="404"/>
      <c r="Q30" s="404"/>
      <c r="R30" s="404"/>
      <c r="S30" s="404"/>
      <c r="T30" s="2139"/>
      <c r="U30" s="2139"/>
      <c r="V30" s="404"/>
      <c r="W30" s="404"/>
    </row>
    <row r="31" spans="1:29" s="19" customFormat="1" x14ac:dyDescent="0.25">
      <c r="A31" s="2910" t="s">
        <v>3562</v>
      </c>
      <c r="B31" s="353"/>
      <c r="C31" s="354"/>
      <c r="D31" s="354"/>
      <c r="E31" s="355" t="s">
        <v>7</v>
      </c>
      <c r="F31" s="355"/>
      <c r="G31" s="355" t="s">
        <v>3537</v>
      </c>
      <c r="H31" s="355" t="s">
        <v>3563</v>
      </c>
      <c r="I31" s="355" t="s">
        <v>3564</v>
      </c>
      <c r="J31" s="355"/>
      <c r="K31" s="355" t="s">
        <v>3565</v>
      </c>
      <c r="L31" s="355" t="s">
        <v>3566</v>
      </c>
      <c r="M31" s="355" t="s">
        <v>3567</v>
      </c>
      <c r="N31" s="355" t="s">
        <v>3568</v>
      </c>
      <c r="O31" s="354"/>
      <c r="P31" s="355"/>
      <c r="Q31" s="355" t="s">
        <v>3569</v>
      </c>
      <c r="R31" s="355" t="s">
        <v>3570</v>
      </c>
      <c r="S31" s="355"/>
      <c r="T31" s="2138">
        <v>40612</v>
      </c>
      <c r="U31" s="2138" t="s">
        <v>3571</v>
      </c>
      <c r="V31" s="355" t="s">
        <v>3572</v>
      </c>
      <c r="W31" s="355" t="s">
        <v>1156</v>
      </c>
    </row>
    <row r="32" spans="1:29" s="19" customFormat="1" x14ac:dyDescent="0.25">
      <c r="A32" s="2814"/>
      <c r="B32" s="353"/>
      <c r="C32" s="357" t="s">
        <v>1783</v>
      </c>
      <c r="D32" s="357">
        <v>12000000</v>
      </c>
      <c r="E32" s="353"/>
      <c r="F32" s="355"/>
      <c r="G32" s="353" t="s">
        <v>3551</v>
      </c>
      <c r="H32" s="355"/>
      <c r="I32" s="353"/>
      <c r="J32" s="353"/>
      <c r="K32" s="353"/>
      <c r="L32" s="353"/>
      <c r="M32" s="353"/>
      <c r="N32" s="353"/>
      <c r="O32" s="357"/>
      <c r="P32" s="353"/>
      <c r="Q32" s="353"/>
      <c r="R32" s="353"/>
      <c r="S32" s="353"/>
      <c r="T32" s="2143"/>
      <c r="U32" s="2143"/>
      <c r="V32" s="353"/>
      <c r="W32" s="353"/>
    </row>
    <row r="33" spans="1:24" s="19" customFormat="1" x14ac:dyDescent="0.25">
      <c r="A33" s="226"/>
      <c r="B33" s="226"/>
      <c r="C33" s="358"/>
      <c r="D33" s="358"/>
      <c r="E33" s="226"/>
      <c r="F33" s="226"/>
      <c r="G33" s="226"/>
      <c r="H33" s="226"/>
      <c r="I33" s="226"/>
      <c r="J33" s="79"/>
      <c r="K33" s="79"/>
      <c r="L33" s="226"/>
      <c r="M33" s="226"/>
      <c r="N33" s="226"/>
      <c r="O33" s="358"/>
      <c r="P33" s="1862"/>
      <c r="Q33" s="1862"/>
      <c r="R33" s="226"/>
      <c r="S33" s="226"/>
      <c r="T33" s="2141"/>
      <c r="U33" s="2141"/>
      <c r="V33" s="226"/>
      <c r="W33" s="226"/>
    </row>
    <row r="34" spans="1:24" s="19" customFormat="1" x14ac:dyDescent="0.25">
      <c r="A34" s="2813" t="s">
        <v>3573</v>
      </c>
      <c r="B34" s="353"/>
      <c r="C34" s="357" t="s">
        <v>1777</v>
      </c>
      <c r="D34" s="357">
        <v>40000000</v>
      </c>
      <c r="E34" s="355" t="s">
        <v>7</v>
      </c>
      <c r="F34" s="355"/>
      <c r="G34" s="353" t="s">
        <v>3574</v>
      </c>
      <c r="H34" s="355" t="s">
        <v>3563</v>
      </c>
      <c r="I34" s="355" t="s">
        <v>3564</v>
      </c>
      <c r="J34" s="355"/>
      <c r="K34" s="355" t="s">
        <v>3565</v>
      </c>
      <c r="L34" s="355" t="s">
        <v>3566</v>
      </c>
      <c r="M34" s="355" t="s">
        <v>3567</v>
      </c>
      <c r="N34" s="355" t="s">
        <v>3568</v>
      </c>
      <c r="O34" s="357"/>
      <c r="P34" s="353"/>
      <c r="Q34" s="355" t="s">
        <v>3569</v>
      </c>
      <c r="R34" s="355" t="s">
        <v>3570</v>
      </c>
      <c r="S34" s="353"/>
      <c r="T34" s="2138">
        <v>40612</v>
      </c>
      <c r="U34" s="2138" t="s">
        <v>3571</v>
      </c>
      <c r="V34" s="355" t="s">
        <v>3572</v>
      </c>
      <c r="W34" s="355" t="s">
        <v>1156</v>
      </c>
    </row>
    <row r="35" spans="1:24" s="19" customFormat="1" x14ac:dyDescent="0.25">
      <c r="A35" s="2814"/>
      <c r="B35" s="353"/>
      <c r="C35" s="357"/>
      <c r="D35" s="357"/>
      <c r="E35" s="353"/>
      <c r="F35" s="355"/>
      <c r="G35" s="353" t="s">
        <v>3551</v>
      </c>
      <c r="H35" s="355"/>
      <c r="I35" s="353"/>
      <c r="J35" s="353"/>
      <c r="K35" s="353"/>
      <c r="L35" s="353"/>
      <c r="M35" s="353"/>
      <c r="N35" s="353"/>
      <c r="O35" s="357"/>
      <c r="P35" s="353"/>
      <c r="Q35" s="353"/>
      <c r="R35" s="353"/>
      <c r="S35" s="353"/>
      <c r="T35" s="2143"/>
      <c r="U35" s="2143"/>
      <c r="V35" s="353"/>
      <c r="W35" s="353"/>
    </row>
    <row r="36" spans="1:24" s="19" customFormat="1" ht="15.75" thickBot="1" x14ac:dyDescent="0.3">
      <c r="A36" s="226"/>
      <c r="B36" s="226"/>
      <c r="C36" s="358"/>
      <c r="D36" s="358"/>
      <c r="E36" s="226"/>
      <c r="F36" s="226"/>
      <c r="G36" s="226"/>
      <c r="H36" s="226"/>
      <c r="I36" s="226"/>
      <c r="J36" s="79"/>
      <c r="K36" s="79"/>
      <c r="L36" s="226"/>
      <c r="M36" s="226"/>
      <c r="N36" s="226"/>
      <c r="O36" s="358"/>
      <c r="P36" s="226"/>
      <c r="Q36" s="226"/>
      <c r="R36" s="226"/>
      <c r="S36" s="226"/>
      <c r="T36" s="2141"/>
      <c r="U36" s="2141"/>
      <c r="V36" s="226"/>
      <c r="W36" s="226"/>
    </row>
    <row r="37" spans="1:24" s="19" customFormat="1" ht="15.75" thickTop="1" x14ac:dyDescent="0.25">
      <c r="A37" s="364" t="s">
        <v>144</v>
      </c>
      <c r="B37" s="365"/>
      <c r="C37" s="366"/>
      <c r="D37" s="366">
        <f>SUM(D31:D36)</f>
        <v>52000000</v>
      </c>
      <c r="E37" s="367"/>
      <c r="F37" s="368"/>
      <c r="G37" s="365"/>
      <c r="H37" s="368"/>
      <c r="I37" s="365"/>
      <c r="J37" s="365"/>
      <c r="K37" s="365"/>
      <c r="L37" s="365"/>
      <c r="M37" s="365"/>
      <c r="N37" s="365"/>
      <c r="O37" s="366"/>
      <c r="P37" s="365"/>
      <c r="Q37" s="365"/>
      <c r="R37" s="365"/>
      <c r="S37" s="377"/>
      <c r="T37" s="2711"/>
      <c r="U37" s="2711"/>
      <c r="V37" s="377"/>
      <c r="W37" s="377"/>
      <c r="X37" s="18"/>
    </row>
    <row r="38" spans="1:24" s="19" customFormat="1" x14ac:dyDescent="0.25">
      <c r="A38" s="226"/>
      <c r="B38" s="226"/>
      <c r="C38" s="357"/>
      <c r="D38" s="357"/>
      <c r="E38" s="226"/>
      <c r="F38" s="1909"/>
      <c r="G38" s="226"/>
      <c r="H38" s="1909"/>
      <c r="I38" s="226"/>
      <c r="J38" s="226"/>
      <c r="K38" s="226"/>
      <c r="L38" s="226"/>
      <c r="M38" s="226"/>
      <c r="N38" s="226"/>
      <c r="O38" s="357"/>
      <c r="P38" s="226"/>
      <c r="Q38" s="226"/>
      <c r="R38" s="226"/>
      <c r="S38" s="226"/>
      <c r="T38" s="2141"/>
      <c r="U38" s="2141"/>
      <c r="V38" s="226"/>
      <c r="W38" s="226"/>
    </row>
    <row r="39" spans="1:24" s="19" customFormat="1" x14ac:dyDescent="0.25">
      <c r="A39" s="370"/>
      <c r="R39" s="18"/>
      <c r="S39" s="18"/>
      <c r="T39" s="18"/>
      <c r="U39" s="2124"/>
      <c r="V39" s="2124"/>
    </row>
    <row r="40" spans="1:24" s="1889" customFormat="1" x14ac:dyDescent="0.2"/>
    <row r="41" spans="1:24" s="1889" customFormat="1" x14ac:dyDescent="0.2"/>
    <row r="42" spans="1:24" s="1889" customFormat="1" x14ac:dyDescent="0.2"/>
    <row r="43" spans="1:24" s="1889" customFormat="1" x14ac:dyDescent="0.2"/>
    <row r="44" spans="1:24" s="1889" customFormat="1" x14ac:dyDescent="0.2"/>
    <row r="45" spans="1:24" s="1889" customFormat="1" x14ac:dyDescent="0.2"/>
    <row r="46" spans="1:24" s="1889" customFormat="1" x14ac:dyDescent="0.2"/>
    <row r="47" spans="1:24" s="1889" customFormat="1" x14ac:dyDescent="0.2"/>
    <row r="48" spans="1:24" s="1889" customFormat="1" x14ac:dyDescent="0.2"/>
    <row r="49" s="1889" customFormat="1" x14ac:dyDescent="0.2"/>
    <row r="50" s="1889" customFormat="1" x14ac:dyDescent="0.2"/>
    <row r="51" s="1889" customFormat="1" x14ac:dyDescent="0.2"/>
    <row r="52" s="1889" customFormat="1" x14ac:dyDescent="0.2"/>
    <row r="53" s="1889" customFormat="1" x14ac:dyDescent="0.2"/>
    <row r="54" s="1889" customFormat="1" x14ac:dyDescent="0.2"/>
    <row r="55" s="1889" customFormat="1" x14ac:dyDescent="0.2"/>
    <row r="56" s="1889" customFormat="1" x14ac:dyDescent="0.2"/>
    <row r="57" s="1889" customFormat="1" x14ac:dyDescent="0.2"/>
    <row r="58" s="1889" customFormat="1" x14ac:dyDescent="0.2"/>
    <row r="59" s="1889" customFormat="1" x14ac:dyDescent="0.2"/>
    <row r="60" s="1889" customFormat="1" x14ac:dyDescent="0.2"/>
    <row r="61" s="1889" customFormat="1" x14ac:dyDescent="0.2"/>
    <row r="62" s="1889" customFormat="1" x14ac:dyDescent="0.2"/>
    <row r="63" s="1889" customFormat="1" x14ac:dyDescent="0.2"/>
    <row r="64" s="1889" customFormat="1" x14ac:dyDescent="0.2"/>
    <row r="65" s="1889" customFormat="1" x14ac:dyDescent="0.2"/>
    <row r="66" s="1889" customFormat="1" x14ac:dyDescent="0.2"/>
    <row r="67" s="1889" customFormat="1" x14ac:dyDescent="0.2"/>
    <row r="68" s="1889" customFormat="1" x14ac:dyDescent="0.2"/>
    <row r="69" s="1889" customFormat="1" x14ac:dyDescent="0.2"/>
    <row r="70" s="1889" customFormat="1" x14ac:dyDescent="0.2"/>
    <row r="71" s="1889" customFormat="1" x14ac:dyDescent="0.2"/>
  </sheetData>
  <mergeCells count="25">
    <mergeCell ref="A28:A29"/>
    <mergeCell ref="K28:L28"/>
    <mergeCell ref="A31:A32"/>
    <mergeCell ref="A34:A35"/>
    <mergeCell ref="T26:U26"/>
    <mergeCell ref="A14:A15"/>
    <mergeCell ref="A17:A18"/>
    <mergeCell ref="H25:I26"/>
    <mergeCell ref="S3:T3"/>
    <mergeCell ref="J25:M25"/>
    <mergeCell ref="C26:G26"/>
    <mergeCell ref="K26:L26"/>
    <mergeCell ref="M26:N26"/>
    <mergeCell ref="O26:R26"/>
    <mergeCell ref="A2:B2"/>
    <mergeCell ref="X3:AA3"/>
    <mergeCell ref="A5:A6"/>
    <mergeCell ref="A8:A9"/>
    <mergeCell ref="A11:A12"/>
    <mergeCell ref="H2:I3"/>
    <mergeCell ref="F3:G3"/>
    <mergeCell ref="J3:K3"/>
    <mergeCell ref="L3:M3"/>
    <mergeCell ref="N3:R3"/>
    <mergeCell ref="U3:W3"/>
  </mergeCells>
  <pageMargins left="0.25" right="0.25" top="0.75" bottom="0.75" header="0.3" footer="0.3"/>
  <pageSetup paperSize="8" scale="35" orientation="landscape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5"/>
  <sheetViews>
    <sheetView topLeftCell="D1" zoomScale="64" zoomScaleNormal="64" workbookViewId="0">
      <selection activeCell="C32" sqref="C32"/>
    </sheetView>
  </sheetViews>
  <sheetFormatPr defaultRowHeight="15" x14ac:dyDescent="0.2"/>
  <cols>
    <col min="1" max="1" width="55.28515625" style="1889" customWidth="1"/>
    <col min="2" max="2" width="30" style="1889" customWidth="1"/>
    <col min="3" max="3" width="15.28515625" style="1889" bestFit="1" customWidth="1"/>
    <col min="4" max="4" width="22.42578125" style="1889" customWidth="1"/>
    <col min="5" max="5" width="23.28515625" style="509" customWidth="1"/>
    <col min="6" max="6" width="26.5703125" style="1889" customWidth="1"/>
    <col min="7" max="7" width="18" style="1889" customWidth="1"/>
    <col min="8" max="8" width="26.7109375" style="1889" customWidth="1"/>
    <col min="9" max="9" width="33.5703125" style="1889" customWidth="1"/>
    <col min="10" max="10" width="22.28515625" style="1889" customWidth="1"/>
    <col min="11" max="11" width="27.42578125" style="1889" customWidth="1"/>
    <col min="12" max="12" width="22.28515625" style="1889" customWidth="1"/>
    <col min="13" max="13" width="26.140625" style="1889" customWidth="1"/>
    <col min="14" max="14" width="21" style="1889" customWidth="1"/>
    <col min="15" max="15" width="24.42578125" style="1889" customWidth="1"/>
    <col min="16" max="16" width="24.140625" style="1889" customWidth="1"/>
    <col min="17" max="17" width="26.28515625" style="1889" bestFit="1" customWidth="1"/>
    <col min="18" max="18" width="25.85546875" style="1889" customWidth="1"/>
    <col min="19" max="19" width="22.42578125" style="1889" customWidth="1"/>
    <col min="20" max="21" width="22.85546875" style="1889" customWidth="1"/>
    <col min="22" max="22" width="26.42578125" style="1889" customWidth="1"/>
    <col min="23" max="23" width="22.28515625" style="1889" customWidth="1"/>
    <col min="24" max="24" width="28" style="1889" customWidth="1"/>
    <col min="25" max="25" width="22.28515625" style="1889" bestFit="1" customWidth="1"/>
    <col min="26" max="26" width="20" style="1889" bestFit="1" customWidth="1"/>
    <col min="27" max="27" width="16.42578125" style="1889" bestFit="1" customWidth="1"/>
    <col min="28" max="28" width="22.7109375" style="1889" bestFit="1" customWidth="1"/>
    <col min="29" max="29" width="21.42578125" style="1889" bestFit="1" customWidth="1"/>
    <col min="30" max="31" width="7.5703125" style="1889" bestFit="1" customWidth="1"/>
    <col min="32" max="32" width="16.42578125" style="1889" bestFit="1" customWidth="1"/>
    <col min="33" max="33" width="15.7109375" style="1889" bestFit="1" customWidth="1"/>
    <col min="34" max="16384" width="9.140625" style="1889"/>
  </cols>
  <sheetData>
    <row r="1" spans="1:29" s="62" customFormat="1" ht="18" x14ac:dyDescent="0.2">
      <c r="A1" s="1924" t="s">
        <v>3575</v>
      </c>
      <c r="B1" s="149"/>
      <c r="C1" s="152"/>
      <c r="E1" s="154"/>
      <c r="H1" s="61"/>
      <c r="T1" s="61"/>
      <c r="U1" s="61"/>
      <c r="V1" s="61"/>
      <c r="W1" s="61"/>
    </row>
    <row r="2" spans="1:29" s="62" customFormat="1" ht="50.25" customHeight="1" x14ac:dyDescent="0.2">
      <c r="A2" s="3004" t="s">
        <v>792</v>
      </c>
      <c r="B2" s="3004"/>
      <c r="C2" s="3004"/>
      <c r="D2" s="3004"/>
      <c r="E2" s="3004"/>
      <c r="F2" s="3004"/>
      <c r="G2" s="3004"/>
      <c r="H2" s="469"/>
      <c r="I2" s="1863" t="s">
        <v>77</v>
      </c>
      <c r="J2" s="1865"/>
      <c r="T2" s="61"/>
      <c r="U2" s="375"/>
      <c r="V2" s="61"/>
      <c r="W2" s="61"/>
    </row>
    <row r="3" spans="1:29" s="96" customFormat="1" ht="72" customHeight="1" x14ac:dyDescent="0.2">
      <c r="A3" s="95" t="s">
        <v>3534</v>
      </c>
      <c r="B3" s="65"/>
      <c r="C3" s="87" t="s">
        <v>79</v>
      </c>
      <c r="E3" s="458"/>
      <c r="F3" s="2837" t="s">
        <v>80</v>
      </c>
      <c r="G3" s="2838"/>
      <c r="H3" s="1866"/>
      <c r="I3" s="1867"/>
      <c r="J3" s="2837" t="s">
        <v>81</v>
      </c>
      <c r="K3" s="2838"/>
      <c r="L3" s="2837" t="s">
        <v>511</v>
      </c>
      <c r="M3" s="2838"/>
      <c r="N3" s="2837" t="s">
        <v>83</v>
      </c>
      <c r="O3" s="3083"/>
      <c r="P3" s="3083"/>
      <c r="Q3" s="3083"/>
      <c r="R3" s="3084"/>
      <c r="S3" s="2909"/>
      <c r="T3" s="2903"/>
      <c r="U3" s="2837" t="s">
        <v>84</v>
      </c>
      <c r="V3" s="2841"/>
      <c r="W3" s="2838"/>
      <c r="X3" s="2909" t="s">
        <v>85</v>
      </c>
      <c r="Y3" s="2902"/>
      <c r="Z3" s="2902"/>
      <c r="AA3" s="2903"/>
    </row>
    <row r="4" spans="1:29" s="96" customFormat="1" ht="60.75" thickBot="1" x14ac:dyDescent="0.3">
      <c r="A4" s="470" t="s">
        <v>3576</v>
      </c>
      <c r="B4" s="453" t="s">
        <v>87</v>
      </c>
      <c r="C4" s="451" t="s">
        <v>88</v>
      </c>
      <c r="D4" s="453" t="s">
        <v>89</v>
      </c>
      <c r="E4" s="451" t="s">
        <v>90</v>
      </c>
      <c r="F4" s="453" t="s">
        <v>92</v>
      </c>
      <c r="G4" s="437" t="s">
        <v>93</v>
      </c>
      <c r="H4" s="453" t="s">
        <v>94</v>
      </c>
      <c r="I4" s="451" t="s">
        <v>95</v>
      </c>
      <c r="J4" s="453" t="s">
        <v>96</v>
      </c>
      <c r="K4" s="437" t="s">
        <v>93</v>
      </c>
      <c r="L4" s="451" t="s">
        <v>98</v>
      </c>
      <c r="M4" s="451" t="s">
        <v>99</v>
      </c>
      <c r="N4" s="453" t="s">
        <v>100</v>
      </c>
      <c r="O4" s="437" t="s">
        <v>93</v>
      </c>
      <c r="P4" s="453" t="s">
        <v>101</v>
      </c>
      <c r="Q4" s="453" t="s">
        <v>102</v>
      </c>
      <c r="R4" s="437" t="s">
        <v>4324</v>
      </c>
      <c r="S4" s="437" t="s">
        <v>103</v>
      </c>
      <c r="T4" s="437" t="s">
        <v>104</v>
      </c>
      <c r="U4" s="453" t="s">
        <v>105</v>
      </c>
      <c r="V4" s="453" t="s">
        <v>106</v>
      </c>
      <c r="W4" s="453" t="s">
        <v>107</v>
      </c>
      <c r="X4" s="451" t="s">
        <v>108</v>
      </c>
      <c r="Y4" s="451" t="s">
        <v>109</v>
      </c>
      <c r="Z4" s="451" t="s">
        <v>110</v>
      </c>
      <c r="AA4" s="451" t="s">
        <v>111</v>
      </c>
      <c r="AB4" s="1907" t="s">
        <v>112</v>
      </c>
      <c r="AC4" s="1907" t="s">
        <v>113</v>
      </c>
    </row>
    <row r="5" spans="1:29" s="62" customFormat="1" ht="15.75" thickTop="1" x14ac:dyDescent="0.2">
      <c r="A5" s="2825" t="s">
        <v>3577</v>
      </c>
      <c r="B5" s="459"/>
      <c r="C5" s="459"/>
      <c r="D5" s="495"/>
      <c r="E5" s="497"/>
      <c r="F5" s="496" t="s">
        <v>115</v>
      </c>
      <c r="G5" s="497" t="s">
        <v>116</v>
      </c>
      <c r="H5" s="496" t="s">
        <v>117</v>
      </c>
      <c r="I5" s="496" t="s">
        <v>118</v>
      </c>
      <c r="J5" s="459" t="s">
        <v>172</v>
      </c>
      <c r="K5" s="498" t="s">
        <v>116</v>
      </c>
      <c r="L5" s="497" t="s">
        <v>117</v>
      </c>
      <c r="M5" s="497" t="s">
        <v>119</v>
      </c>
      <c r="N5" s="497" t="s">
        <v>117</v>
      </c>
      <c r="O5" s="497" t="s">
        <v>117</v>
      </c>
      <c r="P5" s="497" t="s">
        <v>117</v>
      </c>
      <c r="Q5" s="497" t="s">
        <v>117</v>
      </c>
      <c r="R5" s="497" t="s">
        <v>117</v>
      </c>
      <c r="S5" s="498" t="s">
        <v>117</v>
      </c>
      <c r="T5" s="497" t="s">
        <v>117</v>
      </c>
      <c r="U5" s="495"/>
      <c r="V5" s="499" t="s">
        <v>120</v>
      </c>
      <c r="W5" s="497" t="s">
        <v>117</v>
      </c>
      <c r="X5" s="160" t="s">
        <v>171</v>
      </c>
      <c r="Y5" s="160"/>
      <c r="Z5" s="160"/>
      <c r="AA5" s="160"/>
      <c r="AB5" s="166"/>
      <c r="AC5" s="166"/>
    </row>
    <row r="6" spans="1:29" s="62" customFormat="1" x14ac:dyDescent="0.2">
      <c r="A6" s="2826"/>
      <c r="B6" s="166"/>
      <c r="C6" s="166"/>
      <c r="D6" s="167"/>
      <c r="E6" s="230"/>
      <c r="F6" s="166"/>
      <c r="G6" s="389"/>
      <c r="H6" s="389"/>
      <c r="I6" s="389"/>
      <c r="J6" s="166"/>
      <c r="K6" s="390"/>
      <c r="L6" s="166"/>
      <c r="M6" s="166"/>
      <c r="N6" s="166"/>
      <c r="O6" s="166"/>
      <c r="P6" s="166"/>
      <c r="Q6" s="166"/>
      <c r="R6" s="166"/>
      <c r="S6" s="390"/>
      <c r="T6" s="166"/>
      <c r="U6" s="167"/>
      <c r="V6" s="390"/>
      <c r="W6" s="166"/>
      <c r="X6" s="166"/>
      <c r="Y6" s="166"/>
      <c r="Z6" s="166"/>
      <c r="AA6" s="166"/>
      <c r="AB6" s="166"/>
      <c r="AC6" s="166"/>
    </row>
    <row r="7" spans="1:29" s="62" customFormat="1" ht="15.75" thickBot="1" x14ac:dyDescent="0.25">
      <c r="A7" s="500" t="s">
        <v>121</v>
      </c>
      <c r="B7" s="460"/>
      <c r="C7" s="460"/>
      <c r="D7" s="402"/>
      <c r="E7" s="50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2"/>
      <c r="T7" s="460"/>
      <c r="U7" s="402"/>
      <c r="V7" s="460"/>
      <c r="W7" s="460"/>
      <c r="X7" s="460"/>
      <c r="Y7" s="460"/>
      <c r="Z7" s="460"/>
      <c r="AA7" s="460"/>
      <c r="AB7" s="156"/>
      <c r="AC7" s="156"/>
    </row>
    <row r="8" spans="1:29" s="62" customFormat="1" x14ac:dyDescent="0.2">
      <c r="A8" s="2813" t="s">
        <v>3578</v>
      </c>
      <c r="B8" s="166" t="s">
        <v>3579</v>
      </c>
      <c r="C8" s="166" t="s">
        <v>2634</v>
      </c>
      <c r="D8" s="167">
        <v>57037450</v>
      </c>
      <c r="E8" s="230" t="s">
        <v>124</v>
      </c>
      <c r="F8" s="166" t="s">
        <v>3580</v>
      </c>
      <c r="G8" s="389" t="s">
        <v>3581</v>
      </c>
      <c r="H8" s="389" t="s">
        <v>3582</v>
      </c>
      <c r="I8" s="389" t="s">
        <v>3583</v>
      </c>
      <c r="J8" s="166" t="s">
        <v>3584</v>
      </c>
      <c r="K8" s="390" t="s">
        <v>3585</v>
      </c>
      <c r="L8" s="166" t="s">
        <v>3586</v>
      </c>
      <c r="M8" s="166" t="s">
        <v>3587</v>
      </c>
      <c r="N8" s="166" t="s">
        <v>3588</v>
      </c>
      <c r="O8" s="166" t="s">
        <v>3589</v>
      </c>
      <c r="P8" s="166" t="s">
        <v>3590</v>
      </c>
      <c r="Q8" s="166" t="s">
        <v>3591</v>
      </c>
      <c r="R8" s="166" t="s">
        <v>3592</v>
      </c>
      <c r="S8" s="390" t="s">
        <v>3593</v>
      </c>
      <c r="T8" s="166" t="s">
        <v>297</v>
      </c>
      <c r="U8" s="167">
        <v>57037450</v>
      </c>
      <c r="V8" s="390" t="s">
        <v>3594</v>
      </c>
      <c r="W8" s="166" t="s">
        <v>3595</v>
      </c>
      <c r="X8" s="166" t="s">
        <v>3596</v>
      </c>
      <c r="Y8" s="166" t="s">
        <v>297</v>
      </c>
      <c r="Z8" s="166" t="s">
        <v>3597</v>
      </c>
      <c r="AA8" s="166" t="s">
        <v>297</v>
      </c>
      <c r="AB8" s="166" t="s">
        <v>3598</v>
      </c>
      <c r="AC8" s="166" t="s">
        <v>3599</v>
      </c>
    </row>
    <row r="9" spans="1:29" s="62" customFormat="1" x14ac:dyDescent="0.2">
      <c r="A9" s="2815"/>
      <c r="B9" s="166"/>
      <c r="C9" s="166"/>
      <c r="D9" s="167"/>
      <c r="E9" s="230"/>
      <c r="F9" s="166"/>
      <c r="G9" s="389"/>
      <c r="H9" s="389"/>
      <c r="I9" s="389"/>
      <c r="J9" s="166"/>
      <c r="K9" s="390"/>
      <c r="L9" s="166"/>
      <c r="M9" s="166"/>
      <c r="N9" s="166"/>
      <c r="O9" s="166"/>
      <c r="P9" s="166"/>
      <c r="Q9" s="166"/>
      <c r="R9" s="166"/>
      <c r="S9" s="390"/>
      <c r="T9" s="166"/>
      <c r="U9" s="167"/>
      <c r="V9" s="390"/>
      <c r="W9" s="166"/>
      <c r="X9" s="166"/>
      <c r="Y9" s="166"/>
      <c r="Z9" s="166"/>
      <c r="AA9" s="166"/>
      <c r="AB9" s="166"/>
      <c r="AC9" s="166"/>
    </row>
    <row r="10" spans="1:29" s="62" customFormat="1" x14ac:dyDescent="0.2">
      <c r="A10" s="161"/>
      <c r="B10" s="156"/>
      <c r="C10" s="156"/>
      <c r="D10" s="158"/>
      <c r="E10" s="236"/>
      <c r="F10" s="156"/>
      <c r="G10" s="169"/>
      <c r="H10" s="169"/>
      <c r="I10" s="169"/>
      <c r="J10" s="156"/>
      <c r="K10" s="172"/>
      <c r="L10" s="156"/>
      <c r="M10" s="156"/>
      <c r="N10" s="156"/>
      <c r="O10" s="156"/>
      <c r="P10" s="156"/>
      <c r="Q10" s="156"/>
      <c r="R10" s="156"/>
      <c r="S10" s="172"/>
      <c r="T10" s="156"/>
      <c r="U10" s="158"/>
      <c r="V10" s="172"/>
      <c r="W10" s="156"/>
      <c r="X10" s="172"/>
      <c r="Y10" s="172"/>
      <c r="Z10" s="172"/>
      <c r="AA10" s="172"/>
      <c r="AB10" s="156"/>
      <c r="AC10" s="156"/>
    </row>
    <row r="11" spans="1:29" s="62" customFormat="1" x14ac:dyDescent="0.2">
      <c r="A11" s="2836" t="s">
        <v>3600</v>
      </c>
      <c r="B11" s="166" t="s">
        <v>3579</v>
      </c>
      <c r="C11" s="166" t="s">
        <v>2634</v>
      </c>
      <c r="D11" s="167">
        <v>50000000</v>
      </c>
      <c r="E11" s="230" t="s">
        <v>124</v>
      </c>
      <c r="F11" s="166" t="s">
        <v>3580</v>
      </c>
      <c r="G11" s="389" t="s">
        <v>3581</v>
      </c>
      <c r="H11" s="389" t="s">
        <v>3582</v>
      </c>
      <c r="I11" s="389" t="s">
        <v>3583</v>
      </c>
      <c r="J11" s="166" t="s">
        <v>3584</v>
      </c>
      <c r="K11" s="390" t="s">
        <v>3585</v>
      </c>
      <c r="L11" s="166" t="s">
        <v>3586</v>
      </c>
      <c r="M11" s="166" t="s">
        <v>3587</v>
      </c>
      <c r="N11" s="166" t="s">
        <v>3588</v>
      </c>
      <c r="O11" s="166" t="s">
        <v>3589</v>
      </c>
      <c r="P11" s="166" t="s">
        <v>3590</v>
      </c>
      <c r="Q11" s="166" t="s">
        <v>3591</v>
      </c>
      <c r="R11" s="166" t="s">
        <v>3601</v>
      </c>
      <c r="S11" s="390" t="s">
        <v>3593</v>
      </c>
      <c r="T11" s="166" t="s">
        <v>297</v>
      </c>
      <c r="U11" s="167">
        <v>50000000</v>
      </c>
      <c r="V11" s="390" t="s">
        <v>3594</v>
      </c>
      <c r="W11" s="166" t="s">
        <v>3602</v>
      </c>
      <c r="X11" s="166" t="s">
        <v>3596</v>
      </c>
      <c r="Y11" s="166" t="s">
        <v>297</v>
      </c>
      <c r="Z11" s="166" t="s">
        <v>3597</v>
      </c>
      <c r="AA11" s="166" t="s">
        <v>297</v>
      </c>
      <c r="AB11" s="166" t="s">
        <v>3603</v>
      </c>
      <c r="AC11" s="166" t="s">
        <v>3599</v>
      </c>
    </row>
    <row r="12" spans="1:29" s="62" customFormat="1" x14ac:dyDescent="0.2">
      <c r="A12" s="3082"/>
      <c r="B12" s="166"/>
      <c r="C12" s="166"/>
      <c r="D12" s="167"/>
      <c r="E12" s="230"/>
      <c r="F12" s="166"/>
      <c r="G12" s="389"/>
      <c r="H12" s="389"/>
      <c r="I12" s="389"/>
      <c r="J12" s="166"/>
      <c r="K12" s="390"/>
      <c r="L12" s="166"/>
      <c r="M12" s="166"/>
      <c r="N12" s="166"/>
      <c r="O12" s="166"/>
      <c r="P12" s="166"/>
      <c r="Q12" s="166"/>
      <c r="R12" s="166"/>
      <c r="S12" s="390"/>
      <c r="T12" s="166"/>
      <c r="U12" s="167"/>
      <c r="V12" s="390"/>
      <c r="W12" s="166"/>
      <c r="X12" s="166"/>
      <c r="Y12" s="166"/>
      <c r="Z12" s="166"/>
      <c r="AA12" s="166"/>
      <c r="AB12" s="166"/>
      <c r="AC12" s="166"/>
    </row>
    <row r="13" spans="1:29" s="62" customFormat="1" x14ac:dyDescent="0.2">
      <c r="A13" s="161"/>
      <c r="B13" s="156"/>
      <c r="C13" s="156"/>
      <c r="D13" s="158"/>
      <c r="E13" s="236"/>
      <c r="F13" s="156"/>
      <c r="G13" s="169"/>
      <c r="H13" s="169"/>
      <c r="I13" s="169"/>
      <c r="J13" s="156"/>
      <c r="K13" s="172"/>
      <c r="L13" s="156"/>
      <c r="M13" s="156"/>
      <c r="N13" s="156"/>
      <c r="O13" s="156"/>
      <c r="P13" s="156"/>
      <c r="Q13" s="156"/>
      <c r="R13" s="156"/>
      <c r="S13" s="172"/>
      <c r="T13" s="156"/>
      <c r="U13" s="158"/>
      <c r="V13" s="172"/>
      <c r="W13" s="156"/>
      <c r="X13" s="172"/>
      <c r="Y13" s="172"/>
      <c r="Z13" s="172"/>
      <c r="AA13" s="172"/>
      <c r="AB13" s="156"/>
      <c r="AC13" s="156"/>
    </row>
    <row r="14" spans="1:29" s="62" customFormat="1" x14ac:dyDescent="0.2">
      <c r="A14" s="2836" t="s">
        <v>3604</v>
      </c>
      <c r="B14" s="160" t="s">
        <v>3579</v>
      </c>
      <c r="C14" s="166" t="s">
        <v>2634</v>
      </c>
      <c r="D14" s="167">
        <v>20000000</v>
      </c>
      <c r="E14" s="230" t="s">
        <v>124</v>
      </c>
      <c r="F14" s="160" t="s">
        <v>3580</v>
      </c>
      <c r="G14" s="389" t="s">
        <v>3581</v>
      </c>
      <c r="H14" s="383" t="s">
        <v>3582</v>
      </c>
      <c r="I14" s="383" t="s">
        <v>3583</v>
      </c>
      <c r="J14" s="383" t="s">
        <v>3584</v>
      </c>
      <c r="K14" s="383" t="s">
        <v>3585</v>
      </c>
      <c r="L14" s="383" t="s">
        <v>3586</v>
      </c>
      <c r="M14" s="383" t="s">
        <v>3587</v>
      </c>
      <c r="N14" s="383" t="s">
        <v>3588</v>
      </c>
      <c r="O14" s="383" t="s">
        <v>3589</v>
      </c>
      <c r="P14" s="383" t="s">
        <v>3590</v>
      </c>
      <c r="Q14" s="383" t="s">
        <v>3591</v>
      </c>
      <c r="R14" s="383" t="s">
        <v>3601</v>
      </c>
      <c r="S14" s="383" t="s">
        <v>3593</v>
      </c>
      <c r="T14" s="383" t="s">
        <v>297</v>
      </c>
      <c r="U14" s="167">
        <v>20000000</v>
      </c>
      <c r="V14" s="390" t="s">
        <v>3594</v>
      </c>
      <c r="W14" s="166" t="s">
        <v>3602</v>
      </c>
      <c r="X14" s="166" t="s">
        <v>3596</v>
      </c>
      <c r="Y14" s="166" t="s">
        <v>297</v>
      </c>
      <c r="Z14" s="166" t="s">
        <v>3597</v>
      </c>
      <c r="AA14" s="166" t="s">
        <v>297</v>
      </c>
      <c r="AB14" s="166" t="s">
        <v>3605</v>
      </c>
      <c r="AC14" s="166" t="s">
        <v>3606</v>
      </c>
    </row>
    <row r="15" spans="1:29" s="62" customFormat="1" x14ac:dyDescent="0.2">
      <c r="A15" s="3082"/>
      <c r="B15" s="166"/>
      <c r="C15" s="166"/>
      <c r="D15" s="167"/>
      <c r="E15" s="230"/>
      <c r="F15" s="166"/>
      <c r="G15" s="389"/>
      <c r="H15" s="389"/>
      <c r="I15" s="389"/>
      <c r="J15" s="166"/>
      <c r="K15" s="390"/>
      <c r="L15" s="166"/>
      <c r="M15" s="166"/>
      <c r="N15" s="166"/>
      <c r="O15" s="166"/>
      <c r="P15" s="166"/>
      <c r="Q15" s="166"/>
      <c r="R15" s="166"/>
      <c r="S15" s="390"/>
      <c r="T15" s="166"/>
      <c r="U15" s="167"/>
      <c r="V15" s="390"/>
      <c r="W15" s="166"/>
      <c r="X15" s="166"/>
      <c r="Y15" s="166"/>
      <c r="Z15" s="166"/>
      <c r="AA15" s="166"/>
      <c r="AB15" s="166"/>
      <c r="AC15" s="166"/>
    </row>
    <row r="16" spans="1:29" s="62" customFormat="1" x14ac:dyDescent="0.2">
      <c r="A16" s="161"/>
      <c r="B16" s="156"/>
      <c r="C16" s="156"/>
      <c r="D16" s="158"/>
      <c r="E16" s="236"/>
      <c r="F16" s="156"/>
      <c r="G16" s="169"/>
      <c r="H16" s="169"/>
      <c r="I16" s="169"/>
      <c r="J16" s="156"/>
      <c r="K16" s="172"/>
      <c r="L16" s="156"/>
      <c r="M16" s="156"/>
      <c r="N16" s="156"/>
      <c r="O16" s="156"/>
      <c r="P16" s="156"/>
      <c r="Q16" s="156"/>
      <c r="R16" s="156"/>
      <c r="S16" s="172"/>
      <c r="T16" s="156"/>
      <c r="U16" s="158"/>
      <c r="V16" s="172"/>
      <c r="W16" s="156"/>
      <c r="X16" s="172"/>
      <c r="Y16" s="172"/>
      <c r="Z16" s="172"/>
      <c r="AA16" s="172"/>
      <c r="AB16" s="156"/>
      <c r="AC16" s="156"/>
    </row>
    <row r="17" spans="1:29" s="62" customFormat="1" x14ac:dyDescent="0.2">
      <c r="A17" s="2836" t="s">
        <v>3607</v>
      </c>
      <c r="B17" s="160" t="s">
        <v>3579</v>
      </c>
      <c r="C17" s="166" t="s">
        <v>2634</v>
      </c>
      <c r="D17" s="167">
        <v>50000000</v>
      </c>
      <c r="E17" s="230" t="s">
        <v>124</v>
      </c>
      <c r="F17" s="166" t="s">
        <v>3580</v>
      </c>
      <c r="G17" s="389" t="s">
        <v>3581</v>
      </c>
      <c r="H17" s="383" t="s">
        <v>3582</v>
      </c>
      <c r="I17" s="383" t="s">
        <v>3583</v>
      </c>
      <c r="J17" s="383" t="s">
        <v>3584</v>
      </c>
      <c r="K17" s="383" t="s">
        <v>3585</v>
      </c>
      <c r="L17" s="383" t="s">
        <v>3586</v>
      </c>
      <c r="M17" s="383" t="s">
        <v>3608</v>
      </c>
      <c r="N17" s="383" t="s">
        <v>3609</v>
      </c>
      <c r="O17" s="383" t="s">
        <v>3610</v>
      </c>
      <c r="P17" s="383" t="s">
        <v>3611</v>
      </c>
      <c r="Q17" s="383" t="s">
        <v>3612</v>
      </c>
      <c r="R17" s="383" t="s">
        <v>3613</v>
      </c>
      <c r="S17" s="383" t="s">
        <v>3614</v>
      </c>
      <c r="T17" s="383" t="s">
        <v>297</v>
      </c>
      <c r="U17" s="167">
        <v>50000000</v>
      </c>
      <c r="V17" s="261" t="s">
        <v>3615</v>
      </c>
      <c r="W17" s="166" t="s">
        <v>3616</v>
      </c>
      <c r="X17" s="166" t="s">
        <v>3617</v>
      </c>
      <c r="Y17" s="166" t="s">
        <v>297</v>
      </c>
      <c r="Z17" s="166" t="s">
        <v>3618</v>
      </c>
      <c r="AA17" s="166" t="s">
        <v>297</v>
      </c>
      <c r="AB17" s="166" t="s">
        <v>3619</v>
      </c>
      <c r="AC17" s="166" t="s">
        <v>3620</v>
      </c>
    </row>
    <row r="18" spans="1:29" s="62" customFormat="1" x14ac:dyDescent="0.2">
      <c r="A18" s="3082"/>
      <c r="B18" s="166"/>
      <c r="C18" s="166"/>
      <c r="D18" s="167"/>
      <c r="E18" s="230"/>
      <c r="F18" s="166"/>
      <c r="G18" s="389"/>
      <c r="H18" s="389"/>
      <c r="I18" s="389"/>
      <c r="J18" s="166"/>
      <c r="K18" s="390"/>
      <c r="L18" s="166"/>
      <c r="M18" s="166"/>
      <c r="N18" s="166"/>
      <c r="O18" s="166"/>
      <c r="P18" s="166"/>
      <c r="Q18" s="166"/>
      <c r="R18" s="166"/>
      <c r="S18" s="390"/>
      <c r="T18" s="166"/>
      <c r="U18" s="167"/>
      <c r="V18" s="390"/>
      <c r="W18" s="166"/>
      <c r="X18" s="166"/>
      <c r="Y18" s="166"/>
      <c r="Z18" s="166"/>
      <c r="AA18" s="166"/>
      <c r="AB18" s="166"/>
      <c r="AC18" s="166"/>
    </row>
    <row r="19" spans="1:29" s="62" customFormat="1" x14ac:dyDescent="0.2">
      <c r="A19" s="161"/>
      <c r="B19" s="156"/>
      <c r="C19" s="156"/>
      <c r="D19" s="158"/>
      <c r="E19" s="236"/>
      <c r="F19" s="156"/>
      <c r="G19" s="169"/>
      <c r="H19" s="169"/>
      <c r="I19" s="169"/>
      <c r="J19" s="156"/>
      <c r="K19" s="172"/>
      <c r="L19" s="156"/>
      <c r="M19" s="156"/>
      <c r="N19" s="156"/>
      <c r="O19" s="156"/>
      <c r="P19" s="156"/>
      <c r="Q19" s="156"/>
      <c r="R19" s="156"/>
      <c r="S19" s="172"/>
      <c r="T19" s="156"/>
      <c r="U19" s="158"/>
      <c r="V19" s="172"/>
      <c r="W19" s="156"/>
      <c r="X19" s="172"/>
      <c r="Y19" s="172"/>
      <c r="Z19" s="172"/>
      <c r="AA19" s="172"/>
      <c r="AB19" s="156"/>
      <c r="AC19" s="156"/>
    </row>
    <row r="20" spans="1:29" s="62" customFormat="1" x14ac:dyDescent="0.2">
      <c r="A20" s="2836" t="s">
        <v>3621</v>
      </c>
      <c r="B20" s="160" t="s">
        <v>3579</v>
      </c>
      <c r="C20" s="166" t="s">
        <v>2634</v>
      </c>
      <c r="D20" s="167">
        <v>15000000</v>
      </c>
      <c r="E20" s="230" t="s">
        <v>124</v>
      </c>
      <c r="F20" s="166" t="s">
        <v>3580</v>
      </c>
      <c r="G20" s="389" t="s">
        <v>3581</v>
      </c>
      <c r="H20" s="383" t="s">
        <v>3582</v>
      </c>
      <c r="I20" s="383" t="s">
        <v>3583</v>
      </c>
      <c r="J20" s="383" t="s">
        <v>3584</v>
      </c>
      <c r="K20" s="383" t="s">
        <v>3585</v>
      </c>
      <c r="L20" s="383" t="s">
        <v>3586</v>
      </c>
      <c r="M20" s="383" t="s">
        <v>3587</v>
      </c>
      <c r="N20" s="383" t="s">
        <v>3588</v>
      </c>
      <c r="O20" s="383" t="s">
        <v>3589</v>
      </c>
      <c r="P20" s="383" t="s">
        <v>3590</v>
      </c>
      <c r="Q20" s="383" t="s">
        <v>3591</v>
      </c>
      <c r="R20" s="383" t="s">
        <v>3601</v>
      </c>
      <c r="S20" s="383" t="s">
        <v>3593</v>
      </c>
      <c r="T20" s="383" t="s">
        <v>297</v>
      </c>
      <c r="U20" s="167">
        <v>15000000</v>
      </c>
      <c r="V20" s="390" t="s">
        <v>3594</v>
      </c>
      <c r="W20" s="166" t="s">
        <v>3595</v>
      </c>
      <c r="X20" s="166" t="s">
        <v>3596</v>
      </c>
      <c r="Y20" s="166" t="s">
        <v>297</v>
      </c>
      <c r="Z20" s="166" t="s">
        <v>3597</v>
      </c>
      <c r="AA20" s="166" t="s">
        <v>297</v>
      </c>
      <c r="AB20" s="166" t="s">
        <v>3603</v>
      </c>
      <c r="AC20" s="166" t="s">
        <v>3622</v>
      </c>
    </row>
    <row r="21" spans="1:29" s="62" customFormat="1" x14ac:dyDescent="0.2">
      <c r="A21" s="3082"/>
      <c r="B21" s="166"/>
      <c r="C21" s="166"/>
      <c r="D21" s="167"/>
      <c r="E21" s="230"/>
      <c r="F21" s="166"/>
      <c r="G21" s="389"/>
      <c r="H21" s="389"/>
      <c r="I21" s="389"/>
      <c r="J21" s="166"/>
      <c r="K21" s="390"/>
      <c r="L21" s="166"/>
      <c r="M21" s="166"/>
      <c r="N21" s="166"/>
      <c r="O21" s="166"/>
      <c r="P21" s="166"/>
      <c r="Q21" s="166"/>
      <c r="R21" s="166"/>
      <c r="S21" s="390"/>
      <c r="T21" s="166"/>
      <c r="U21" s="167"/>
      <c r="V21" s="390"/>
      <c r="W21" s="166"/>
      <c r="X21" s="166"/>
      <c r="Y21" s="166"/>
      <c r="Z21" s="166"/>
      <c r="AA21" s="166"/>
      <c r="AB21" s="166"/>
      <c r="AC21" s="166"/>
    </row>
    <row r="22" spans="1:29" s="62" customFormat="1" x14ac:dyDescent="0.2">
      <c r="A22" s="161"/>
      <c r="B22" s="156"/>
      <c r="C22" s="156"/>
      <c r="D22" s="158"/>
      <c r="E22" s="236"/>
      <c r="F22" s="156"/>
      <c r="G22" s="169"/>
      <c r="H22" s="169"/>
      <c r="I22" s="169"/>
      <c r="J22" s="156"/>
      <c r="K22" s="172"/>
      <c r="L22" s="156"/>
      <c r="M22" s="156"/>
      <c r="N22" s="156"/>
      <c r="O22" s="156"/>
      <c r="P22" s="156"/>
      <c r="Q22" s="156"/>
      <c r="R22" s="156"/>
      <c r="S22" s="172"/>
      <c r="T22" s="156"/>
      <c r="U22" s="158"/>
      <c r="V22" s="172"/>
      <c r="W22" s="156"/>
      <c r="X22" s="172"/>
      <c r="Y22" s="172"/>
      <c r="Z22" s="172"/>
      <c r="AA22" s="172"/>
      <c r="AB22" s="156"/>
      <c r="AC22" s="156"/>
    </row>
    <row r="23" spans="1:29" s="62" customFormat="1" x14ac:dyDescent="0.2">
      <c r="A23" s="2813" t="s">
        <v>3623</v>
      </c>
      <c r="B23" s="160" t="s">
        <v>3579</v>
      </c>
      <c r="C23" s="166" t="s">
        <v>2634</v>
      </c>
      <c r="D23" s="167">
        <v>10000000</v>
      </c>
      <c r="E23" s="230" t="s">
        <v>124</v>
      </c>
      <c r="F23" s="166" t="s">
        <v>3580</v>
      </c>
      <c r="G23" s="389" t="s">
        <v>3581</v>
      </c>
      <c r="H23" s="383" t="s">
        <v>3582</v>
      </c>
      <c r="I23" s="383" t="s">
        <v>3583</v>
      </c>
      <c r="J23" s="383" t="s">
        <v>3584</v>
      </c>
      <c r="K23" s="383" t="s">
        <v>3585</v>
      </c>
      <c r="L23" s="383" t="s">
        <v>3586</v>
      </c>
      <c r="M23" s="383" t="s">
        <v>3587</v>
      </c>
      <c r="N23" s="383" t="s">
        <v>3588</v>
      </c>
      <c r="O23" s="383" t="s">
        <v>3589</v>
      </c>
      <c r="P23" s="383" t="s">
        <v>3590</v>
      </c>
      <c r="Q23" s="383" t="s">
        <v>3591</v>
      </c>
      <c r="R23" s="383" t="s">
        <v>3601</v>
      </c>
      <c r="S23" s="383" t="s">
        <v>3593</v>
      </c>
      <c r="T23" s="383" t="s">
        <v>297</v>
      </c>
      <c r="U23" s="167">
        <v>10000000</v>
      </c>
      <c r="V23" s="390" t="s">
        <v>3594</v>
      </c>
      <c r="W23" s="166" t="s">
        <v>3595</v>
      </c>
      <c r="X23" s="166" t="s">
        <v>3596</v>
      </c>
      <c r="Y23" s="166" t="s">
        <v>297</v>
      </c>
      <c r="Z23" s="166" t="s">
        <v>3597</v>
      </c>
      <c r="AA23" s="166" t="s">
        <v>297</v>
      </c>
      <c r="AB23" s="166" t="s">
        <v>3624</v>
      </c>
      <c r="AC23" s="166" t="s">
        <v>3622</v>
      </c>
    </row>
    <row r="24" spans="1:29" s="62" customFormat="1" x14ac:dyDescent="0.2">
      <c r="A24" s="2815"/>
      <c r="B24" s="166"/>
      <c r="C24" s="166"/>
      <c r="D24" s="167"/>
      <c r="E24" s="230"/>
      <c r="F24" s="166"/>
      <c r="G24" s="389"/>
      <c r="H24" s="389"/>
      <c r="I24" s="389"/>
      <c r="J24" s="166"/>
      <c r="K24" s="390"/>
      <c r="L24" s="166"/>
      <c r="M24" s="166"/>
      <c r="N24" s="166"/>
      <c r="O24" s="166"/>
      <c r="P24" s="166"/>
      <c r="Q24" s="166"/>
      <c r="R24" s="166"/>
      <c r="S24" s="390"/>
      <c r="T24" s="166"/>
      <c r="U24" s="167"/>
      <c r="V24" s="390"/>
      <c r="W24" s="166"/>
      <c r="X24" s="166"/>
      <c r="Y24" s="166"/>
      <c r="Z24" s="166"/>
      <c r="AA24" s="166"/>
      <c r="AB24" s="166"/>
      <c r="AC24" s="166"/>
    </row>
    <row r="25" spans="1:29" s="62" customFormat="1" x14ac:dyDescent="0.2">
      <c r="A25" s="161"/>
      <c r="B25" s="156"/>
      <c r="C25" s="156"/>
      <c r="D25" s="158"/>
      <c r="E25" s="236"/>
      <c r="F25" s="156"/>
      <c r="G25" s="169"/>
      <c r="H25" s="169"/>
      <c r="I25" s="169"/>
      <c r="J25" s="156"/>
      <c r="K25" s="172"/>
      <c r="L25" s="156"/>
      <c r="M25" s="156"/>
      <c r="N25" s="156"/>
      <c r="O25" s="156"/>
      <c r="P25" s="156"/>
      <c r="Q25" s="156"/>
      <c r="R25" s="156"/>
      <c r="S25" s="172"/>
      <c r="T25" s="156"/>
      <c r="U25" s="158"/>
      <c r="V25" s="172"/>
      <c r="W25" s="156"/>
      <c r="X25" s="172"/>
      <c r="Y25" s="172"/>
      <c r="Z25" s="172"/>
      <c r="AA25" s="172"/>
      <c r="AB25" s="156"/>
      <c r="AC25" s="156"/>
    </row>
    <row r="26" spans="1:29" s="62" customFormat="1" x14ac:dyDescent="0.2">
      <c r="A26" s="2836" t="s">
        <v>3625</v>
      </c>
      <c r="B26" s="160" t="s">
        <v>3579</v>
      </c>
      <c r="C26" s="166" t="s">
        <v>2634</v>
      </c>
      <c r="D26" s="167">
        <v>7000000</v>
      </c>
      <c r="E26" s="230" t="s">
        <v>124</v>
      </c>
      <c r="F26" s="166" t="s">
        <v>3580</v>
      </c>
      <c r="G26" s="389" t="s">
        <v>3581</v>
      </c>
      <c r="H26" s="383" t="s">
        <v>3582</v>
      </c>
      <c r="I26" s="383" t="s">
        <v>3583</v>
      </c>
      <c r="J26" s="383" t="s">
        <v>3584</v>
      </c>
      <c r="K26" s="383" t="s">
        <v>3585</v>
      </c>
      <c r="L26" s="383" t="s">
        <v>3586</v>
      </c>
      <c r="M26" s="383" t="s">
        <v>3587</v>
      </c>
      <c r="N26" s="383" t="s">
        <v>3588</v>
      </c>
      <c r="O26" s="383" t="s">
        <v>3589</v>
      </c>
      <c r="P26" s="383" t="s">
        <v>3590</v>
      </c>
      <c r="Q26" s="383" t="s">
        <v>3591</v>
      </c>
      <c r="R26" s="383" t="s">
        <v>3601</v>
      </c>
      <c r="S26" s="383" t="s">
        <v>3593</v>
      </c>
      <c r="T26" s="383" t="s">
        <v>297</v>
      </c>
      <c r="U26" s="167">
        <v>7000000</v>
      </c>
      <c r="V26" s="390" t="s">
        <v>3594</v>
      </c>
      <c r="W26" s="166" t="s">
        <v>3595</v>
      </c>
      <c r="X26" s="166" t="s">
        <v>3596</v>
      </c>
      <c r="Y26" s="166" t="s">
        <v>297</v>
      </c>
      <c r="Z26" s="166" t="s">
        <v>3597</v>
      </c>
      <c r="AA26" s="166" t="s">
        <v>297</v>
      </c>
      <c r="AB26" s="166" t="s">
        <v>3626</v>
      </c>
      <c r="AC26" s="166" t="s">
        <v>3622</v>
      </c>
    </row>
    <row r="27" spans="1:29" s="62" customFormat="1" x14ac:dyDescent="0.2">
      <c r="A27" s="3082"/>
      <c r="B27" s="166"/>
      <c r="C27" s="166"/>
      <c r="D27" s="167"/>
      <c r="E27" s="230"/>
      <c r="F27" s="166"/>
      <c r="G27" s="389"/>
      <c r="H27" s="389"/>
      <c r="I27" s="389"/>
      <c r="J27" s="166"/>
      <c r="K27" s="390"/>
      <c r="L27" s="166"/>
      <c r="M27" s="166"/>
      <c r="N27" s="166"/>
      <c r="O27" s="166"/>
      <c r="P27" s="166"/>
      <c r="Q27" s="166"/>
      <c r="R27" s="166"/>
      <c r="S27" s="390"/>
      <c r="T27" s="166"/>
      <c r="U27" s="167"/>
      <c r="V27" s="390"/>
      <c r="W27" s="166"/>
      <c r="X27" s="166"/>
      <c r="Y27" s="166"/>
      <c r="Z27" s="166"/>
      <c r="AA27" s="166"/>
      <c r="AB27" s="166"/>
      <c r="AC27" s="166"/>
    </row>
    <row r="28" spans="1:29" s="62" customFormat="1" ht="15.75" thickBot="1" x14ac:dyDescent="0.25">
      <c r="A28" s="161"/>
      <c r="B28" s="156"/>
      <c r="C28" s="156"/>
      <c r="D28" s="158"/>
      <c r="E28" s="236"/>
      <c r="F28" s="156"/>
      <c r="G28" s="169"/>
      <c r="H28" s="169"/>
      <c r="I28" s="169"/>
      <c r="J28" s="156"/>
      <c r="K28" s="172"/>
      <c r="L28" s="156"/>
      <c r="M28" s="156"/>
      <c r="N28" s="156"/>
      <c r="O28" s="156"/>
      <c r="P28" s="156"/>
      <c r="Q28" s="156"/>
      <c r="R28" s="156"/>
      <c r="S28" s="172"/>
      <c r="T28" s="156"/>
      <c r="U28" s="158"/>
      <c r="V28" s="172"/>
      <c r="W28" s="156"/>
      <c r="X28" s="172"/>
      <c r="Y28" s="172"/>
      <c r="Z28" s="172"/>
      <c r="AA28" s="172"/>
      <c r="AB28" s="156"/>
      <c r="AC28" s="156"/>
    </row>
    <row r="29" spans="1:29" s="62" customFormat="1" ht="15.75" thickTop="1" x14ac:dyDescent="0.2">
      <c r="A29" s="174" t="s">
        <v>144</v>
      </c>
      <c r="B29" s="176"/>
      <c r="C29" s="176"/>
      <c r="D29" s="173">
        <f>SUM(D8:D28)</f>
        <v>209037450</v>
      </c>
      <c r="E29" s="507"/>
      <c r="F29" s="176"/>
      <c r="G29" s="176"/>
      <c r="H29" s="176"/>
      <c r="I29" s="176"/>
      <c r="J29" s="176"/>
      <c r="K29" s="394"/>
      <c r="L29" s="176"/>
      <c r="M29" s="176"/>
      <c r="N29" s="176"/>
      <c r="O29" s="176"/>
      <c r="P29" s="176"/>
      <c r="Q29" s="176"/>
      <c r="R29" s="176"/>
      <c r="S29" s="504"/>
      <c r="T29" s="153"/>
      <c r="U29" s="173">
        <f>SUM(U8:U28)</f>
        <v>209037450</v>
      </c>
      <c r="V29" s="176"/>
      <c r="W29" s="176"/>
      <c r="X29" s="176"/>
      <c r="Y29" s="176"/>
      <c r="Z29" s="176"/>
      <c r="AA29" s="173"/>
      <c r="AB29" s="156"/>
      <c r="AC29" s="167"/>
    </row>
    <row r="30" spans="1:29" s="62" customFormat="1" x14ac:dyDescent="0.2">
      <c r="A30" s="177"/>
      <c r="B30" s="177"/>
      <c r="C30" s="177"/>
      <c r="D30" s="167"/>
      <c r="E30" s="236"/>
      <c r="F30" s="177"/>
      <c r="G30" s="177"/>
      <c r="H30" s="177"/>
      <c r="I30" s="177"/>
      <c r="J30" s="177"/>
      <c r="K30" s="71"/>
      <c r="L30" s="177"/>
      <c r="M30" s="177"/>
      <c r="N30" s="177"/>
      <c r="O30" s="177"/>
      <c r="P30" s="177"/>
      <c r="Q30" s="177"/>
      <c r="R30" s="177"/>
      <c r="S30" s="71"/>
      <c r="T30" s="177"/>
      <c r="U30" s="167"/>
      <c r="V30" s="177"/>
      <c r="W30" s="177"/>
      <c r="X30" s="177"/>
      <c r="Y30" s="177"/>
      <c r="Z30" s="177"/>
      <c r="AA30" s="167"/>
      <c r="AB30" s="177"/>
      <c r="AC30" s="167"/>
    </row>
    <row r="31" spans="1:29" s="62" customFormat="1" x14ac:dyDescent="0.2">
      <c r="A31" s="152"/>
      <c r="E31" s="154"/>
      <c r="S31" s="372"/>
      <c r="T31" s="61"/>
      <c r="U31" s="61"/>
    </row>
    <row r="35" spans="1:24" s="19" customFormat="1" x14ac:dyDescent="0.25">
      <c r="A35" s="1892" t="s">
        <v>3627</v>
      </c>
      <c r="B35" s="78"/>
      <c r="E35" s="2311"/>
    </row>
    <row r="36" spans="1:24" s="19" customFormat="1" x14ac:dyDescent="0.25">
      <c r="A36" s="3065" t="s">
        <v>1495</v>
      </c>
      <c r="B36" s="3065"/>
      <c r="C36" s="3065"/>
      <c r="D36" s="3065"/>
      <c r="E36" s="3065"/>
      <c r="F36" s="3065"/>
      <c r="G36" s="3065"/>
      <c r="H36" s="2888" t="s">
        <v>147</v>
      </c>
      <c r="I36" s="2958"/>
      <c r="J36" s="79" t="s">
        <v>148</v>
      </c>
      <c r="K36" s="80"/>
      <c r="L36" s="81"/>
      <c r="V36" s="18"/>
      <c r="W36" s="18"/>
    </row>
    <row r="37" spans="1:24" s="19" customFormat="1" ht="30" x14ac:dyDescent="0.25">
      <c r="A37" s="370" t="s">
        <v>3534</v>
      </c>
      <c r="B37" s="67"/>
      <c r="C37" s="2915" t="s">
        <v>149</v>
      </c>
      <c r="D37" s="2916"/>
      <c r="E37" s="2916"/>
      <c r="F37" s="2916"/>
      <c r="G37" s="2917"/>
      <c r="H37" s="2959"/>
      <c r="I37" s="2960"/>
      <c r="J37" s="432" t="s">
        <v>150</v>
      </c>
      <c r="K37" s="2916" t="s">
        <v>151</v>
      </c>
      <c r="L37" s="2917"/>
      <c r="M37" s="2915" t="s">
        <v>152</v>
      </c>
      <c r="N37" s="2917"/>
      <c r="O37" s="2915" t="s">
        <v>84</v>
      </c>
      <c r="P37" s="2916"/>
      <c r="Q37" s="2916"/>
      <c r="R37" s="2916"/>
      <c r="S37" s="1872"/>
      <c r="T37" s="1871" t="s">
        <v>85</v>
      </c>
      <c r="U37" s="1873"/>
      <c r="V37" s="1881"/>
      <c r="W37" s="447"/>
      <c r="X37" s="18"/>
    </row>
    <row r="38" spans="1:24" s="19" customFormat="1" ht="69" customHeight="1" thickBot="1" x14ac:dyDescent="0.3">
      <c r="A38" s="433" t="s">
        <v>3628</v>
      </c>
      <c r="B38" s="434" t="s">
        <v>153</v>
      </c>
      <c r="C38" s="434" t="s">
        <v>154</v>
      </c>
      <c r="D38" s="434" t="s">
        <v>155</v>
      </c>
      <c r="E38" s="434" t="s">
        <v>156</v>
      </c>
      <c r="F38" s="434" t="s">
        <v>157</v>
      </c>
      <c r="G38" s="435" t="s">
        <v>158</v>
      </c>
      <c r="H38" s="436" t="s">
        <v>92</v>
      </c>
      <c r="I38" s="437" t="s">
        <v>93</v>
      </c>
      <c r="J38" s="434" t="s">
        <v>159</v>
      </c>
      <c r="K38" s="434" t="s">
        <v>160</v>
      </c>
      <c r="L38" s="434" t="s">
        <v>161</v>
      </c>
      <c r="M38" s="434" t="s">
        <v>162</v>
      </c>
      <c r="N38" s="436" t="s">
        <v>163</v>
      </c>
      <c r="O38" s="436" t="s">
        <v>164</v>
      </c>
      <c r="P38" s="436" t="s">
        <v>104</v>
      </c>
      <c r="Q38" s="436" t="s">
        <v>165</v>
      </c>
      <c r="R38" s="438" t="s">
        <v>166</v>
      </c>
      <c r="S38" s="1921" t="s">
        <v>167</v>
      </c>
      <c r="T38" s="432" t="s">
        <v>168</v>
      </c>
      <c r="U38" s="432" t="s">
        <v>169</v>
      </c>
      <c r="V38" s="432" t="s">
        <v>112</v>
      </c>
      <c r="W38" s="432" t="s">
        <v>113</v>
      </c>
    </row>
    <row r="39" spans="1:24" s="19" customFormat="1" ht="15.75" thickTop="1" x14ac:dyDescent="0.25">
      <c r="A39" s="2918" t="s">
        <v>3577</v>
      </c>
      <c r="B39" s="355"/>
      <c r="C39" s="354"/>
      <c r="D39" s="354"/>
      <c r="E39" s="440"/>
      <c r="F39" s="355" t="s">
        <v>170</v>
      </c>
      <c r="G39" s="355"/>
      <c r="H39" s="355" t="s">
        <v>171</v>
      </c>
      <c r="I39" s="355" t="s">
        <v>116</v>
      </c>
      <c r="J39" s="355" t="s">
        <v>117</v>
      </c>
      <c r="K39" s="440" t="s">
        <v>172</v>
      </c>
      <c r="L39" s="440" t="s">
        <v>173</v>
      </c>
      <c r="M39" s="440" t="s">
        <v>117</v>
      </c>
      <c r="N39" s="440" t="s">
        <v>116</v>
      </c>
      <c r="O39" s="354"/>
      <c r="P39" s="440" t="s">
        <v>117</v>
      </c>
      <c r="Q39" s="440" t="s">
        <v>116</v>
      </c>
      <c r="R39" s="440" t="s">
        <v>117</v>
      </c>
      <c r="S39" s="440" t="s">
        <v>171</v>
      </c>
      <c r="T39" s="440" t="s">
        <v>174</v>
      </c>
      <c r="U39" s="440" t="s">
        <v>117</v>
      </c>
      <c r="V39" s="440"/>
      <c r="W39" s="440"/>
    </row>
    <row r="40" spans="1:24" s="19" customFormat="1" x14ac:dyDescent="0.25">
      <c r="A40" s="2919"/>
      <c r="B40" s="353"/>
      <c r="C40" s="357"/>
      <c r="D40" s="357"/>
      <c r="E40" s="2115"/>
      <c r="F40" s="355" t="s">
        <v>175</v>
      </c>
      <c r="G40" s="353"/>
      <c r="H40" s="355"/>
      <c r="I40" s="353"/>
      <c r="J40" s="353"/>
      <c r="K40" s="353"/>
      <c r="L40" s="353"/>
      <c r="M40" s="353"/>
      <c r="N40" s="353"/>
      <c r="O40" s="357"/>
      <c r="P40" s="353"/>
      <c r="Q40" s="353"/>
      <c r="R40" s="353"/>
      <c r="S40" s="355"/>
      <c r="T40" s="355"/>
      <c r="U40" s="355"/>
      <c r="V40" s="355"/>
      <c r="W40" s="355"/>
    </row>
    <row r="41" spans="1:24" s="19" customFormat="1" ht="15.75" thickBot="1" x14ac:dyDescent="0.3">
      <c r="A41" s="441" t="s">
        <v>121</v>
      </c>
      <c r="B41" s="404"/>
      <c r="C41" s="442"/>
      <c r="D41" s="442"/>
      <c r="E41" s="1835"/>
      <c r="F41" s="404"/>
      <c r="G41" s="404"/>
      <c r="H41" s="404"/>
      <c r="I41" s="404"/>
      <c r="J41" s="443"/>
      <c r="K41" s="443"/>
      <c r="L41" s="404"/>
      <c r="M41" s="404"/>
      <c r="N41" s="404"/>
      <c r="O41" s="442"/>
      <c r="P41" s="404"/>
      <c r="Q41" s="404"/>
      <c r="R41" s="404"/>
      <c r="S41" s="404"/>
      <c r="T41" s="404"/>
      <c r="U41" s="404"/>
      <c r="V41" s="404"/>
      <c r="W41" s="404"/>
    </row>
    <row r="42" spans="1:24" s="19" customFormat="1" x14ac:dyDescent="0.25">
      <c r="A42" s="2910" t="s">
        <v>3629</v>
      </c>
      <c r="B42" s="353" t="s">
        <v>3630</v>
      </c>
      <c r="C42" s="354" t="s">
        <v>178</v>
      </c>
      <c r="D42" s="354">
        <v>6000000</v>
      </c>
      <c r="E42" s="440" t="s">
        <v>7</v>
      </c>
      <c r="F42" s="355" t="s">
        <v>3631</v>
      </c>
      <c r="G42" s="355" t="s">
        <v>124</v>
      </c>
      <c r="H42" s="355" t="s">
        <v>3580</v>
      </c>
      <c r="I42" s="355" t="s">
        <v>3632</v>
      </c>
      <c r="J42" s="355" t="s">
        <v>3633</v>
      </c>
      <c r="K42" s="355" t="s">
        <v>3634</v>
      </c>
      <c r="L42" s="355" t="s">
        <v>3635</v>
      </c>
      <c r="M42" s="355" t="s">
        <v>3636</v>
      </c>
      <c r="N42" s="355" t="s">
        <v>3637</v>
      </c>
      <c r="O42" s="354">
        <v>6000000</v>
      </c>
      <c r="P42" s="440" t="s">
        <v>297</v>
      </c>
      <c r="Q42" s="355" t="s">
        <v>3638</v>
      </c>
      <c r="R42" s="355" t="s">
        <v>3639</v>
      </c>
      <c r="S42" s="355" t="s">
        <v>3590</v>
      </c>
      <c r="T42" s="355" t="s">
        <v>3640</v>
      </c>
      <c r="U42" s="355" t="s">
        <v>3641</v>
      </c>
      <c r="V42" s="355" t="s">
        <v>3598</v>
      </c>
      <c r="W42" s="355" t="s">
        <v>3599</v>
      </c>
    </row>
    <row r="43" spans="1:24" s="19" customFormat="1" x14ac:dyDescent="0.25">
      <c r="A43" s="2814"/>
      <c r="B43" s="353"/>
      <c r="C43" s="357"/>
      <c r="D43" s="357"/>
      <c r="E43" s="2115"/>
      <c r="F43" s="355"/>
      <c r="G43" s="353"/>
      <c r="H43" s="355"/>
      <c r="I43" s="353"/>
      <c r="J43" s="353"/>
      <c r="K43" s="353"/>
      <c r="L43" s="353"/>
      <c r="M43" s="353"/>
      <c r="N43" s="353"/>
      <c r="O43" s="357"/>
      <c r="P43" s="2115"/>
      <c r="Q43" s="353"/>
      <c r="R43" s="353"/>
      <c r="S43" s="353"/>
      <c r="T43" s="353"/>
      <c r="U43" s="353"/>
      <c r="V43" s="353"/>
      <c r="W43" s="353"/>
    </row>
    <row r="44" spans="1:24" s="19" customFormat="1" x14ac:dyDescent="0.25">
      <c r="A44" s="226"/>
      <c r="B44" s="226"/>
      <c r="C44" s="358"/>
      <c r="D44" s="358"/>
      <c r="E44" s="1711"/>
      <c r="F44" s="226"/>
      <c r="G44" s="226"/>
      <c r="H44" s="226"/>
      <c r="I44" s="226"/>
      <c r="J44" s="79"/>
      <c r="K44" s="79"/>
      <c r="L44" s="226"/>
      <c r="M44" s="226"/>
      <c r="N44" s="226"/>
      <c r="O44" s="358"/>
      <c r="P44" s="227"/>
      <c r="Q44" s="1862"/>
      <c r="R44" s="226"/>
      <c r="S44" s="226"/>
      <c r="T44" s="226"/>
      <c r="U44" s="226"/>
      <c r="V44" s="226"/>
      <c r="W44" s="226"/>
    </row>
    <row r="45" spans="1:24" s="19" customFormat="1" x14ac:dyDescent="0.25">
      <c r="A45" s="2813" t="s">
        <v>3642</v>
      </c>
      <c r="B45" s="353" t="s">
        <v>3643</v>
      </c>
      <c r="C45" s="357" t="s">
        <v>193</v>
      </c>
      <c r="D45" s="2712">
        <v>50000000</v>
      </c>
      <c r="E45" s="440" t="s">
        <v>7</v>
      </c>
      <c r="F45" s="355" t="s">
        <v>3644</v>
      </c>
      <c r="G45" s="353" t="s">
        <v>124</v>
      </c>
      <c r="H45" s="355" t="s">
        <v>3645</v>
      </c>
      <c r="I45" s="355" t="s">
        <v>3632</v>
      </c>
      <c r="J45" s="355" t="s">
        <v>3633</v>
      </c>
      <c r="K45" s="355" t="s">
        <v>3634</v>
      </c>
      <c r="L45" s="355" t="s">
        <v>3635</v>
      </c>
      <c r="M45" s="355" t="s">
        <v>3636</v>
      </c>
      <c r="N45" s="355" t="s">
        <v>3637</v>
      </c>
      <c r="O45" s="357">
        <v>50000000</v>
      </c>
      <c r="P45" s="2115" t="s">
        <v>297</v>
      </c>
      <c r="Q45" s="353" t="s">
        <v>3638</v>
      </c>
      <c r="R45" s="353" t="s">
        <v>3639</v>
      </c>
      <c r="S45" s="353" t="s">
        <v>3590</v>
      </c>
      <c r="T45" s="353" t="s">
        <v>3640</v>
      </c>
      <c r="U45" s="353" t="s">
        <v>3641</v>
      </c>
      <c r="V45" s="355" t="s">
        <v>3603</v>
      </c>
      <c r="W45" s="355" t="s">
        <v>3599</v>
      </c>
    </row>
    <row r="46" spans="1:24" s="19" customFormat="1" x14ac:dyDescent="0.25">
      <c r="A46" s="2814"/>
      <c r="B46" s="353"/>
      <c r="C46" s="357"/>
      <c r="D46" s="357"/>
      <c r="E46" s="2115"/>
      <c r="F46" s="355"/>
      <c r="G46" s="353"/>
      <c r="H46" s="355"/>
      <c r="I46" s="353"/>
      <c r="J46" s="353"/>
      <c r="K46" s="353"/>
      <c r="L46" s="353"/>
      <c r="M46" s="353"/>
      <c r="N46" s="353"/>
      <c r="O46" s="357"/>
      <c r="P46" s="2115"/>
      <c r="Q46" s="353"/>
      <c r="R46" s="353"/>
      <c r="S46" s="353"/>
      <c r="T46" s="353"/>
      <c r="U46" s="353"/>
      <c r="V46" s="353"/>
      <c r="W46" s="353"/>
    </row>
    <row r="47" spans="1:24" s="19" customFormat="1" x14ac:dyDescent="0.25">
      <c r="A47" s="226"/>
      <c r="B47" s="226"/>
      <c r="C47" s="358"/>
      <c r="D47" s="358"/>
      <c r="E47" s="1711"/>
      <c r="F47" s="226"/>
      <c r="G47" s="226"/>
      <c r="H47" s="226"/>
      <c r="I47" s="226"/>
      <c r="J47" s="79"/>
      <c r="K47" s="79"/>
      <c r="L47" s="226"/>
      <c r="M47" s="226"/>
      <c r="N47" s="226"/>
      <c r="O47" s="358"/>
      <c r="P47" s="1711"/>
      <c r="Q47" s="226"/>
      <c r="R47" s="226"/>
      <c r="S47" s="226"/>
      <c r="T47" s="226"/>
      <c r="U47" s="226"/>
      <c r="V47" s="226"/>
      <c r="W47" s="226"/>
    </row>
    <row r="48" spans="1:24" s="19" customFormat="1" x14ac:dyDescent="0.25">
      <c r="A48" s="2813" t="s">
        <v>3646</v>
      </c>
      <c r="B48" s="353" t="s">
        <v>3647</v>
      </c>
      <c r="C48" s="357" t="s">
        <v>3648</v>
      </c>
      <c r="D48" s="357">
        <v>10000000</v>
      </c>
      <c r="E48" s="440" t="s">
        <v>7</v>
      </c>
      <c r="F48" s="355" t="s">
        <v>3649</v>
      </c>
      <c r="G48" s="353" t="s">
        <v>124</v>
      </c>
      <c r="H48" s="355" t="s">
        <v>3580</v>
      </c>
      <c r="I48" s="355" t="s">
        <v>3632</v>
      </c>
      <c r="J48" s="355" t="s">
        <v>3633</v>
      </c>
      <c r="K48" s="355" t="s">
        <v>3634</v>
      </c>
      <c r="L48" s="355" t="s">
        <v>3635</v>
      </c>
      <c r="M48" s="355" t="s">
        <v>3636</v>
      </c>
      <c r="N48" s="355" t="s">
        <v>3637</v>
      </c>
      <c r="O48" s="357">
        <v>10000000</v>
      </c>
      <c r="P48" s="2115" t="s">
        <v>297</v>
      </c>
      <c r="Q48" s="353" t="s">
        <v>3638</v>
      </c>
      <c r="R48" s="353" t="s">
        <v>3639</v>
      </c>
      <c r="S48" s="353" t="s">
        <v>3590</v>
      </c>
      <c r="T48" s="353" t="s">
        <v>3640</v>
      </c>
      <c r="U48" s="353" t="s">
        <v>3641</v>
      </c>
      <c r="V48" s="353" t="s">
        <v>3605</v>
      </c>
      <c r="W48" s="353" t="s">
        <v>3650</v>
      </c>
    </row>
    <row r="49" spans="1:23" s="19" customFormat="1" x14ac:dyDescent="0.25">
      <c r="A49" s="2814"/>
      <c r="B49" s="353"/>
      <c r="C49" s="357"/>
      <c r="D49" s="357"/>
      <c r="E49" s="2115"/>
      <c r="F49" s="355"/>
      <c r="G49" s="353"/>
      <c r="H49" s="355"/>
      <c r="I49" s="353"/>
      <c r="J49" s="353"/>
      <c r="K49" s="353"/>
      <c r="L49" s="353"/>
      <c r="M49" s="353"/>
      <c r="N49" s="353"/>
      <c r="O49" s="357"/>
      <c r="P49" s="2115"/>
      <c r="Q49" s="353"/>
      <c r="R49" s="353"/>
      <c r="S49" s="353"/>
      <c r="T49" s="353"/>
      <c r="U49" s="353"/>
      <c r="V49" s="353"/>
      <c r="W49" s="353"/>
    </row>
    <row r="50" spans="1:23" s="19" customFormat="1" x14ac:dyDescent="0.25">
      <c r="A50" s="226"/>
      <c r="B50" s="226"/>
      <c r="C50" s="358"/>
      <c r="D50" s="358"/>
      <c r="E50" s="1711"/>
      <c r="F50" s="226"/>
      <c r="G50" s="226"/>
      <c r="H50" s="226"/>
      <c r="I50" s="226"/>
      <c r="J50" s="79"/>
      <c r="K50" s="79"/>
      <c r="L50" s="226"/>
      <c r="M50" s="226"/>
      <c r="N50" s="226"/>
      <c r="O50" s="358"/>
      <c r="P50" s="1711"/>
      <c r="Q50" s="226"/>
      <c r="R50" s="226"/>
      <c r="S50" s="226"/>
      <c r="T50" s="226"/>
      <c r="U50" s="226"/>
      <c r="V50" s="226"/>
      <c r="W50" s="226"/>
    </row>
    <row r="51" spans="1:23" s="19" customFormat="1" x14ac:dyDescent="0.25">
      <c r="A51" s="2813" t="s">
        <v>3651</v>
      </c>
      <c r="B51" s="353" t="s">
        <v>3652</v>
      </c>
      <c r="C51" s="353" t="s">
        <v>197</v>
      </c>
      <c r="D51" s="357">
        <v>20000000</v>
      </c>
      <c r="E51" s="440" t="s">
        <v>7</v>
      </c>
      <c r="F51" s="355" t="s">
        <v>3649</v>
      </c>
      <c r="G51" s="355" t="s">
        <v>124</v>
      </c>
      <c r="H51" s="355" t="s">
        <v>3580</v>
      </c>
      <c r="I51" s="355" t="s">
        <v>3632</v>
      </c>
      <c r="J51" s="355" t="s">
        <v>3633</v>
      </c>
      <c r="K51" s="355" t="s">
        <v>3634</v>
      </c>
      <c r="L51" s="355" t="s">
        <v>3635</v>
      </c>
      <c r="M51" s="355" t="s">
        <v>3636</v>
      </c>
      <c r="N51" s="355" t="s">
        <v>3637</v>
      </c>
      <c r="O51" s="354">
        <v>20000000</v>
      </c>
      <c r="P51" s="440" t="s">
        <v>297</v>
      </c>
      <c r="Q51" s="355" t="s">
        <v>3638</v>
      </c>
      <c r="R51" s="355" t="s">
        <v>3639</v>
      </c>
      <c r="S51" s="355" t="s">
        <v>3590</v>
      </c>
      <c r="T51" s="355" t="s">
        <v>3640</v>
      </c>
      <c r="U51" s="355" t="s">
        <v>3641</v>
      </c>
      <c r="V51" s="355" t="s">
        <v>3619</v>
      </c>
      <c r="W51" s="355" t="s">
        <v>3599</v>
      </c>
    </row>
    <row r="52" spans="1:23" s="19" customFormat="1" x14ac:dyDescent="0.25">
      <c r="A52" s="2814"/>
      <c r="B52" s="353"/>
      <c r="C52" s="357"/>
      <c r="D52" s="357"/>
      <c r="E52" s="2115"/>
      <c r="F52" s="355"/>
      <c r="G52" s="353"/>
      <c r="H52" s="355"/>
      <c r="I52" s="353"/>
      <c r="J52" s="353"/>
      <c r="K52" s="353"/>
      <c r="L52" s="353"/>
      <c r="M52" s="353"/>
      <c r="N52" s="353"/>
      <c r="O52" s="357"/>
      <c r="P52" s="2115"/>
      <c r="Q52" s="353"/>
      <c r="R52" s="353"/>
      <c r="S52" s="353"/>
      <c r="T52" s="353"/>
      <c r="U52" s="353"/>
      <c r="V52" s="353"/>
      <c r="W52" s="353"/>
    </row>
    <row r="53" spans="1:23" s="19" customFormat="1" x14ac:dyDescent="0.25">
      <c r="A53" s="1860"/>
      <c r="B53" s="353"/>
      <c r="C53" s="357"/>
      <c r="D53" s="357"/>
      <c r="E53" s="2115"/>
      <c r="F53" s="355"/>
      <c r="G53" s="353"/>
      <c r="H53" s="355"/>
      <c r="I53" s="353"/>
      <c r="J53" s="505"/>
      <c r="K53" s="505"/>
      <c r="L53" s="353"/>
      <c r="M53" s="353"/>
      <c r="N53" s="353"/>
      <c r="O53" s="357"/>
      <c r="P53" s="2115"/>
      <c r="Q53" s="353"/>
      <c r="R53" s="353"/>
      <c r="S53" s="353"/>
      <c r="T53" s="353"/>
      <c r="U53" s="353"/>
      <c r="V53" s="353"/>
      <c r="W53" s="353"/>
    </row>
    <row r="54" spans="1:23" s="19" customFormat="1" x14ac:dyDescent="0.25">
      <c r="A54" s="2813" t="s">
        <v>3653</v>
      </c>
      <c r="B54" s="353" t="s">
        <v>3654</v>
      </c>
      <c r="C54" s="357" t="s">
        <v>199</v>
      </c>
      <c r="D54" s="357">
        <v>8000000</v>
      </c>
      <c r="E54" s="2115" t="s">
        <v>7</v>
      </c>
      <c r="F54" s="355" t="s">
        <v>3649</v>
      </c>
      <c r="G54" s="353" t="s">
        <v>124</v>
      </c>
      <c r="H54" s="355" t="s">
        <v>3580</v>
      </c>
      <c r="I54" s="353" t="s">
        <v>3632</v>
      </c>
      <c r="J54" s="505" t="s">
        <v>3633</v>
      </c>
      <c r="K54" s="505" t="s">
        <v>3634</v>
      </c>
      <c r="L54" s="353" t="s">
        <v>3635</v>
      </c>
      <c r="M54" s="353" t="s">
        <v>3636</v>
      </c>
      <c r="N54" s="353" t="s">
        <v>3637</v>
      </c>
      <c r="O54" s="357">
        <v>8000000</v>
      </c>
      <c r="P54" s="2115" t="s">
        <v>297</v>
      </c>
      <c r="Q54" s="353" t="s">
        <v>3638</v>
      </c>
      <c r="R54" s="353" t="s">
        <v>3639</v>
      </c>
      <c r="S54" s="353" t="s">
        <v>3590</v>
      </c>
      <c r="T54" s="353" t="s">
        <v>3655</v>
      </c>
      <c r="U54" s="353" t="s">
        <v>3656</v>
      </c>
      <c r="V54" s="353" t="s">
        <v>3657</v>
      </c>
      <c r="W54" s="353" t="s">
        <v>3622</v>
      </c>
    </row>
    <row r="55" spans="1:23" s="19" customFormat="1" x14ac:dyDescent="0.25">
      <c r="A55" s="2814"/>
      <c r="B55" s="353"/>
      <c r="C55" s="357"/>
      <c r="D55" s="357"/>
      <c r="E55" s="2115"/>
      <c r="F55" s="355"/>
      <c r="G55" s="353"/>
      <c r="H55" s="355"/>
      <c r="I55" s="353"/>
      <c r="J55" s="505"/>
      <c r="K55" s="505"/>
      <c r="L55" s="353"/>
      <c r="M55" s="353"/>
      <c r="N55" s="353"/>
      <c r="O55" s="357"/>
      <c r="P55" s="2115"/>
      <c r="Q55" s="353"/>
      <c r="R55" s="353"/>
      <c r="S55" s="353"/>
      <c r="T55" s="353"/>
      <c r="U55" s="353"/>
      <c r="V55" s="353"/>
      <c r="W55" s="353"/>
    </row>
    <row r="56" spans="1:23" s="19" customFormat="1" x14ac:dyDescent="0.25">
      <c r="A56" s="226"/>
      <c r="B56" s="226"/>
      <c r="C56" s="358"/>
      <c r="D56" s="358"/>
      <c r="E56" s="1711"/>
      <c r="F56" s="226"/>
      <c r="G56" s="226"/>
      <c r="H56" s="226"/>
      <c r="I56" s="226"/>
      <c r="J56" s="79"/>
      <c r="K56" s="79"/>
      <c r="L56" s="226"/>
      <c r="M56" s="226"/>
      <c r="N56" s="226"/>
      <c r="O56" s="358"/>
      <c r="P56" s="1711"/>
      <c r="Q56" s="226"/>
      <c r="R56" s="226"/>
      <c r="S56" s="226"/>
      <c r="T56" s="226"/>
      <c r="U56" s="226"/>
      <c r="V56" s="226"/>
      <c r="W56" s="226"/>
    </row>
    <row r="57" spans="1:23" s="19" customFormat="1" x14ac:dyDescent="0.25">
      <c r="A57" s="2813" t="s">
        <v>3658</v>
      </c>
      <c r="B57" s="353" t="s">
        <v>3659</v>
      </c>
      <c r="C57" s="353" t="s">
        <v>201</v>
      </c>
      <c r="D57" s="357">
        <v>10000000</v>
      </c>
      <c r="E57" s="2115" t="s">
        <v>7</v>
      </c>
      <c r="F57" s="355" t="s">
        <v>3649</v>
      </c>
      <c r="G57" s="353" t="s">
        <v>124</v>
      </c>
      <c r="H57" s="355" t="s">
        <v>3580</v>
      </c>
      <c r="I57" s="353" t="s">
        <v>3632</v>
      </c>
      <c r="J57" s="353" t="s">
        <v>3633</v>
      </c>
      <c r="K57" s="353" t="s">
        <v>3634</v>
      </c>
      <c r="L57" s="353" t="s">
        <v>3635</v>
      </c>
      <c r="M57" s="353" t="s">
        <v>3636</v>
      </c>
      <c r="N57" s="353" t="s">
        <v>3637</v>
      </c>
      <c r="O57" s="357">
        <v>10000000</v>
      </c>
      <c r="P57" s="2115" t="s">
        <v>297</v>
      </c>
      <c r="Q57" s="353" t="s">
        <v>3638</v>
      </c>
      <c r="R57" s="353" t="s">
        <v>3639</v>
      </c>
      <c r="S57" s="353" t="s">
        <v>3590</v>
      </c>
      <c r="T57" s="353" t="s">
        <v>3640</v>
      </c>
      <c r="U57" s="353" t="s">
        <v>3641</v>
      </c>
      <c r="V57" s="353" t="s">
        <v>3619</v>
      </c>
      <c r="W57" s="355" t="s">
        <v>3599</v>
      </c>
    </row>
    <row r="58" spans="1:23" s="19" customFormat="1" x14ac:dyDescent="0.25">
      <c r="A58" s="2814"/>
      <c r="B58" s="353"/>
      <c r="C58" s="357"/>
      <c r="D58" s="357"/>
      <c r="E58" s="2115"/>
      <c r="F58" s="355"/>
      <c r="G58" s="353"/>
      <c r="H58" s="355"/>
      <c r="I58" s="353"/>
      <c r="J58" s="353"/>
      <c r="K58" s="353"/>
      <c r="L58" s="353"/>
      <c r="M58" s="353"/>
      <c r="N58" s="353"/>
      <c r="O58" s="357"/>
      <c r="P58" s="2115"/>
      <c r="Q58" s="353"/>
      <c r="R58" s="353"/>
      <c r="S58" s="353"/>
      <c r="T58" s="353"/>
      <c r="U58" s="353"/>
      <c r="V58" s="353"/>
      <c r="W58" s="353"/>
    </row>
    <row r="59" spans="1:23" s="19" customFormat="1" x14ac:dyDescent="0.25">
      <c r="A59" s="226"/>
      <c r="B59" s="226"/>
      <c r="C59" s="358"/>
      <c r="D59" s="358"/>
      <c r="E59" s="1711"/>
      <c r="F59" s="226"/>
      <c r="G59" s="226"/>
      <c r="H59" s="226"/>
      <c r="I59" s="226"/>
      <c r="J59" s="79"/>
      <c r="K59" s="79"/>
      <c r="L59" s="226"/>
      <c r="M59" s="226"/>
      <c r="N59" s="226"/>
      <c r="O59" s="358"/>
      <c r="P59" s="1711"/>
      <c r="Q59" s="226"/>
      <c r="R59" s="226"/>
      <c r="S59" s="226"/>
      <c r="T59" s="226"/>
      <c r="U59" s="226"/>
      <c r="V59" s="226"/>
      <c r="W59" s="226"/>
    </row>
    <row r="60" spans="1:23" s="19" customFormat="1" x14ac:dyDescent="0.25">
      <c r="A60" s="2813" t="s">
        <v>3660</v>
      </c>
      <c r="B60" s="353" t="s">
        <v>3661</v>
      </c>
      <c r="C60" s="353" t="s">
        <v>203</v>
      </c>
      <c r="D60" s="357">
        <v>4000000</v>
      </c>
      <c r="E60" s="2115" t="s">
        <v>7</v>
      </c>
      <c r="F60" s="355" t="s">
        <v>3644</v>
      </c>
      <c r="G60" s="353" t="s">
        <v>124</v>
      </c>
      <c r="H60" s="355" t="s">
        <v>3580</v>
      </c>
      <c r="I60" s="353" t="s">
        <v>3632</v>
      </c>
      <c r="J60" s="353" t="s">
        <v>3633</v>
      </c>
      <c r="K60" s="353" t="s">
        <v>3634</v>
      </c>
      <c r="L60" s="353" t="s">
        <v>3635</v>
      </c>
      <c r="M60" s="353" t="s">
        <v>3636</v>
      </c>
      <c r="N60" s="353" t="s">
        <v>3637</v>
      </c>
      <c r="O60" s="357">
        <v>4000000</v>
      </c>
      <c r="P60" s="2115" t="s">
        <v>297</v>
      </c>
      <c r="Q60" s="353" t="s">
        <v>3638</v>
      </c>
      <c r="R60" s="353" t="s">
        <v>3639</v>
      </c>
      <c r="S60" s="353" t="s">
        <v>3590</v>
      </c>
      <c r="T60" s="353" t="s">
        <v>3640</v>
      </c>
      <c r="U60" s="353" t="s">
        <v>3641</v>
      </c>
      <c r="V60" s="353" t="s">
        <v>3624</v>
      </c>
      <c r="W60" s="355" t="s">
        <v>3599</v>
      </c>
    </row>
    <row r="61" spans="1:23" s="19" customFormat="1" x14ac:dyDescent="0.25">
      <c r="A61" s="2814"/>
      <c r="B61" s="353"/>
      <c r="C61" s="357"/>
      <c r="D61" s="357"/>
      <c r="E61" s="2115"/>
      <c r="F61" s="355"/>
      <c r="G61" s="353"/>
      <c r="H61" s="355"/>
      <c r="I61" s="353"/>
      <c r="J61" s="353"/>
      <c r="K61" s="353"/>
      <c r="L61" s="353"/>
      <c r="M61" s="353"/>
      <c r="N61" s="353"/>
      <c r="O61" s="357"/>
      <c r="P61" s="2115"/>
      <c r="Q61" s="353"/>
      <c r="R61" s="353"/>
      <c r="S61" s="353"/>
      <c r="T61" s="353"/>
      <c r="U61" s="353"/>
      <c r="V61" s="353"/>
      <c r="W61" s="353"/>
    </row>
    <row r="62" spans="1:23" s="19" customFormat="1" x14ac:dyDescent="0.25">
      <c r="A62" s="226"/>
      <c r="B62" s="226"/>
      <c r="C62" s="358"/>
      <c r="D62" s="358"/>
      <c r="E62" s="1711"/>
      <c r="F62" s="226"/>
      <c r="G62" s="226"/>
      <c r="H62" s="226"/>
      <c r="I62" s="226"/>
      <c r="J62" s="79"/>
      <c r="K62" s="79"/>
      <c r="L62" s="226"/>
      <c r="M62" s="226"/>
      <c r="N62" s="226"/>
      <c r="O62" s="358"/>
      <c r="P62" s="1711"/>
      <c r="Q62" s="226"/>
      <c r="R62" s="226"/>
      <c r="S62" s="226"/>
      <c r="T62" s="226"/>
      <c r="U62" s="226"/>
      <c r="V62" s="226"/>
      <c r="W62" s="226"/>
    </row>
    <row r="63" spans="1:23" s="19" customFormat="1" x14ac:dyDescent="0.25">
      <c r="A63" s="2813" t="s">
        <v>3662</v>
      </c>
      <c r="B63" s="353" t="s">
        <v>3663</v>
      </c>
      <c r="C63" s="353" t="s">
        <v>3664</v>
      </c>
      <c r="D63" s="357">
        <v>45000000</v>
      </c>
      <c r="E63" s="2115" t="s">
        <v>7</v>
      </c>
      <c r="F63" s="355" t="s">
        <v>3649</v>
      </c>
      <c r="G63" s="353" t="s">
        <v>124</v>
      </c>
      <c r="H63" s="355" t="s">
        <v>3580</v>
      </c>
      <c r="I63" s="353" t="s">
        <v>3632</v>
      </c>
      <c r="J63" s="353" t="s">
        <v>3633</v>
      </c>
      <c r="K63" s="353" t="s">
        <v>3634</v>
      </c>
      <c r="L63" s="353" t="s">
        <v>3635</v>
      </c>
      <c r="M63" s="353" t="s">
        <v>3636</v>
      </c>
      <c r="N63" s="353" t="s">
        <v>3637</v>
      </c>
      <c r="O63" s="357">
        <v>45000000</v>
      </c>
      <c r="P63" s="2115" t="s">
        <v>297</v>
      </c>
      <c r="Q63" s="353" t="s">
        <v>3638</v>
      </c>
      <c r="R63" s="353" t="s">
        <v>3639</v>
      </c>
      <c r="S63" s="353" t="s">
        <v>3590</v>
      </c>
      <c r="T63" s="355" t="s">
        <v>3640</v>
      </c>
      <c r="U63" s="355" t="s">
        <v>3641</v>
      </c>
      <c r="V63" s="355" t="s">
        <v>3598</v>
      </c>
      <c r="W63" s="355" t="s">
        <v>3622</v>
      </c>
    </row>
    <row r="64" spans="1:23" s="19" customFormat="1" ht="15.75" thickBot="1" x14ac:dyDescent="0.3">
      <c r="A64" s="2964"/>
      <c r="B64" s="360"/>
      <c r="C64" s="361"/>
      <c r="D64" s="361"/>
      <c r="E64" s="2713"/>
      <c r="F64" s="355"/>
      <c r="G64" s="360"/>
      <c r="H64" s="355"/>
      <c r="I64" s="360"/>
      <c r="J64" s="360"/>
      <c r="K64" s="360"/>
      <c r="L64" s="360"/>
      <c r="M64" s="360"/>
      <c r="N64" s="360"/>
      <c r="O64" s="361"/>
      <c r="P64" s="2714"/>
      <c r="Q64" s="360"/>
      <c r="R64" s="360"/>
      <c r="S64" s="362"/>
      <c r="T64" s="362"/>
      <c r="U64" s="362"/>
      <c r="V64" s="362"/>
      <c r="W64" s="362"/>
    </row>
    <row r="65" spans="1:25" s="19" customFormat="1" ht="15.75" thickTop="1" x14ac:dyDescent="0.25">
      <c r="A65" s="364" t="s">
        <v>144</v>
      </c>
      <c r="B65" s="365"/>
      <c r="C65" s="366"/>
      <c r="D65" s="366">
        <f>SUM(D42:D64)</f>
        <v>153000000</v>
      </c>
      <c r="E65" s="2715"/>
      <c r="F65" s="368"/>
      <c r="G65" s="365"/>
      <c r="H65" s="368"/>
      <c r="I65" s="365"/>
      <c r="J65" s="365"/>
      <c r="K65" s="365"/>
      <c r="L65" s="365"/>
      <c r="M65" s="365"/>
      <c r="N65" s="365"/>
      <c r="O65" s="3397">
        <v>153000000</v>
      </c>
      <c r="P65" s="365"/>
      <c r="Q65" s="365"/>
      <c r="R65" s="365"/>
      <c r="S65" s="377"/>
      <c r="T65" s="377"/>
      <c r="U65" s="377"/>
      <c r="V65" s="377"/>
      <c r="W65" s="377"/>
      <c r="X65" s="18"/>
    </row>
    <row r="66" spans="1:25" s="19" customFormat="1" x14ac:dyDescent="0.25">
      <c r="A66" s="226"/>
      <c r="B66" s="226"/>
      <c r="C66" s="357"/>
      <c r="D66" s="357">
        <v>0</v>
      </c>
      <c r="E66" s="1711"/>
      <c r="F66" s="1909"/>
      <c r="G66" s="226"/>
      <c r="H66" s="1909"/>
      <c r="I66" s="226"/>
      <c r="J66" s="226"/>
      <c r="K66" s="226"/>
      <c r="L66" s="226"/>
      <c r="M66" s="226"/>
      <c r="N66" s="226"/>
      <c r="O66" s="3398"/>
      <c r="P66" s="226"/>
      <c r="Q66" s="226"/>
      <c r="R66" s="226"/>
      <c r="S66" s="226"/>
      <c r="T66" s="226"/>
      <c r="U66" s="226"/>
      <c r="V66" s="226"/>
      <c r="W66" s="226"/>
    </row>
    <row r="67" spans="1:25" s="19" customFormat="1" x14ac:dyDescent="0.25">
      <c r="A67" s="370" t="s">
        <v>145</v>
      </c>
      <c r="E67" s="2311"/>
      <c r="R67" s="18"/>
      <c r="S67" s="18"/>
    </row>
    <row r="72" spans="1:25" s="62" customFormat="1" x14ac:dyDescent="0.2">
      <c r="A72" s="1896" t="s">
        <v>3575</v>
      </c>
      <c r="B72" s="149"/>
      <c r="E72" s="154"/>
      <c r="Y72" s="2293"/>
    </row>
    <row r="73" spans="1:25" s="62" customFormat="1" x14ac:dyDescent="0.2">
      <c r="A73" s="3062" t="s">
        <v>656</v>
      </c>
      <c r="B73" s="3062"/>
      <c r="C73" s="3062"/>
      <c r="D73" s="3062"/>
      <c r="E73" s="3062"/>
      <c r="F73" s="3062"/>
      <c r="G73" s="3062"/>
      <c r="I73" s="2845" t="s">
        <v>147</v>
      </c>
      <c r="J73" s="2846"/>
      <c r="K73" s="79" t="s">
        <v>148</v>
      </c>
      <c r="L73" s="70"/>
      <c r="M73" s="71"/>
      <c r="W73" s="2293"/>
    </row>
    <row r="74" spans="1:25" s="62" customFormat="1" ht="30" x14ac:dyDescent="0.2">
      <c r="A74" s="95" t="s">
        <v>3534</v>
      </c>
      <c r="B74" s="151"/>
      <c r="C74" s="2902" t="s">
        <v>215</v>
      </c>
      <c r="D74" s="2902"/>
      <c r="E74" s="2902"/>
      <c r="F74" s="2902"/>
      <c r="G74" s="2902"/>
      <c r="H74" s="2903"/>
      <c r="I74" s="2847"/>
      <c r="J74" s="2848"/>
      <c r="K74" s="1907" t="s">
        <v>150</v>
      </c>
      <c r="L74" s="2902" t="s">
        <v>151</v>
      </c>
      <c r="M74" s="2903"/>
      <c r="N74" s="2909" t="s">
        <v>152</v>
      </c>
      <c r="O74" s="2903"/>
      <c r="P74" s="2909" t="s">
        <v>84</v>
      </c>
      <c r="Q74" s="2902"/>
      <c r="R74" s="2902"/>
      <c r="S74" s="2902"/>
      <c r="T74" s="2902" t="s">
        <v>85</v>
      </c>
      <c r="U74" s="2902"/>
      <c r="V74" s="2902"/>
      <c r="W74" s="2903"/>
    </row>
    <row r="75" spans="1:25" s="458" customFormat="1" ht="45.75" thickBot="1" x14ac:dyDescent="0.3">
      <c r="A75" s="1905" t="s">
        <v>3665</v>
      </c>
      <c r="B75" s="506" t="s">
        <v>153</v>
      </c>
      <c r="C75" s="451" t="s">
        <v>217</v>
      </c>
      <c r="D75" s="451" t="s">
        <v>218</v>
      </c>
      <c r="E75" s="451" t="s">
        <v>156</v>
      </c>
      <c r="F75" s="451" t="s">
        <v>219</v>
      </c>
      <c r="G75" s="451" t="s">
        <v>220</v>
      </c>
      <c r="H75" s="451" t="s">
        <v>90</v>
      </c>
      <c r="I75" s="437" t="s">
        <v>92</v>
      </c>
      <c r="J75" s="437" t="s">
        <v>93</v>
      </c>
      <c r="K75" s="453" t="s">
        <v>159</v>
      </c>
      <c r="L75" s="453" t="s">
        <v>160</v>
      </c>
      <c r="M75" s="453" t="s">
        <v>161</v>
      </c>
      <c r="N75" s="453" t="s">
        <v>162</v>
      </c>
      <c r="O75" s="437" t="s">
        <v>93</v>
      </c>
      <c r="P75" s="437" t="s">
        <v>4325</v>
      </c>
      <c r="Q75" s="437" t="s">
        <v>104</v>
      </c>
      <c r="R75" s="457" t="s">
        <v>221</v>
      </c>
      <c r="S75" s="1907" t="s">
        <v>166</v>
      </c>
      <c r="T75" s="453" t="s">
        <v>108</v>
      </c>
      <c r="U75" s="453" t="s">
        <v>222</v>
      </c>
      <c r="V75" s="453" t="s">
        <v>223</v>
      </c>
      <c r="W75" s="454" t="s">
        <v>111</v>
      </c>
      <c r="X75" s="453" t="s">
        <v>112</v>
      </c>
      <c r="Y75" s="453" t="s">
        <v>113</v>
      </c>
    </row>
    <row r="76" spans="1:25" s="62" customFormat="1" ht="15.75" thickTop="1" x14ac:dyDescent="0.2">
      <c r="A76" s="2825" t="s">
        <v>3577</v>
      </c>
      <c r="B76" s="459"/>
      <c r="C76" s="160"/>
      <c r="D76" s="160"/>
      <c r="E76" s="231"/>
      <c r="F76" s="380"/>
      <c r="G76" s="160" t="s">
        <v>170</v>
      </c>
      <c r="H76" s="160"/>
      <c r="I76" s="231" t="s">
        <v>171</v>
      </c>
      <c r="J76" s="231" t="s">
        <v>116</v>
      </c>
      <c r="K76" s="231" t="s">
        <v>117</v>
      </c>
      <c r="L76" s="231" t="s">
        <v>224</v>
      </c>
      <c r="M76" s="231" t="s">
        <v>173</v>
      </c>
      <c r="N76" s="231" t="s">
        <v>171</v>
      </c>
      <c r="O76" s="231" t="s">
        <v>116</v>
      </c>
      <c r="P76" s="160"/>
      <c r="Q76" s="231" t="s">
        <v>225</v>
      </c>
      <c r="R76" s="383" t="s">
        <v>116</v>
      </c>
      <c r="S76" s="230" t="s">
        <v>118</v>
      </c>
      <c r="T76" s="381"/>
      <c r="U76" s="160"/>
      <c r="V76" s="160" t="s">
        <v>226</v>
      </c>
      <c r="W76" s="2294"/>
      <c r="X76" s="160"/>
      <c r="Y76" s="231"/>
    </row>
    <row r="77" spans="1:25" s="62" customFormat="1" x14ac:dyDescent="0.2">
      <c r="A77" s="2826"/>
      <c r="B77" s="166"/>
      <c r="C77" s="166"/>
      <c r="D77" s="166"/>
      <c r="E77" s="230"/>
      <c r="F77" s="167"/>
      <c r="G77" s="160" t="s">
        <v>175</v>
      </c>
      <c r="H77" s="166"/>
      <c r="I77" s="160"/>
      <c r="J77" s="166"/>
      <c r="K77" s="166"/>
      <c r="L77" s="166"/>
      <c r="M77" s="166"/>
      <c r="N77" s="166"/>
      <c r="O77" s="166"/>
      <c r="P77" s="167"/>
      <c r="Q77" s="166"/>
      <c r="R77" s="389"/>
      <c r="S77" s="166"/>
      <c r="T77" s="390"/>
      <c r="U77" s="166"/>
      <c r="V77" s="166"/>
      <c r="W77" s="388"/>
      <c r="X77" s="166"/>
      <c r="Y77" s="166"/>
    </row>
    <row r="78" spans="1:25" s="62" customFormat="1" ht="15.75" thickBot="1" x14ac:dyDescent="0.25">
      <c r="A78" s="500" t="s">
        <v>121</v>
      </c>
      <c r="B78" s="460"/>
      <c r="C78" s="460"/>
      <c r="D78" s="460"/>
      <c r="E78" s="500"/>
      <c r="F78" s="402"/>
      <c r="G78" s="460"/>
      <c r="H78" s="460"/>
      <c r="I78" s="460"/>
      <c r="J78" s="460"/>
      <c r="K78" s="461"/>
      <c r="L78" s="461"/>
      <c r="M78" s="460"/>
      <c r="N78" s="460"/>
      <c r="O78" s="460"/>
      <c r="P78" s="402"/>
      <c r="Q78" s="460"/>
      <c r="R78" s="461"/>
      <c r="S78" s="156"/>
      <c r="T78" s="462"/>
      <c r="U78" s="460"/>
      <c r="V78" s="460"/>
      <c r="W78" s="2295"/>
      <c r="X78" s="460"/>
      <c r="Y78" s="460"/>
    </row>
    <row r="79" spans="1:25" s="62" customFormat="1" x14ac:dyDescent="0.2">
      <c r="A79" s="2834" t="s">
        <v>3666</v>
      </c>
      <c r="B79" s="160" t="s">
        <v>3667</v>
      </c>
      <c r="C79" s="160" t="s">
        <v>178</v>
      </c>
      <c r="D79" s="160" t="s">
        <v>2634</v>
      </c>
      <c r="E79" s="230" t="s">
        <v>7</v>
      </c>
      <c r="F79" s="380">
        <v>50000000</v>
      </c>
      <c r="G79" s="160" t="s">
        <v>3580</v>
      </c>
      <c r="H79" s="160" t="s">
        <v>124</v>
      </c>
      <c r="I79" s="160" t="s">
        <v>3581</v>
      </c>
      <c r="J79" s="160" t="s">
        <v>3583</v>
      </c>
      <c r="K79" s="160" t="s">
        <v>3668</v>
      </c>
      <c r="L79" s="160" t="s">
        <v>3635</v>
      </c>
      <c r="M79" s="160" t="s">
        <v>3669</v>
      </c>
      <c r="N79" s="160" t="s">
        <v>3638</v>
      </c>
      <c r="O79" s="160" t="s">
        <v>3670</v>
      </c>
      <c r="P79" s="380">
        <v>50000000</v>
      </c>
      <c r="Q79" s="160" t="s">
        <v>297</v>
      </c>
      <c r="R79" s="160" t="s">
        <v>3671</v>
      </c>
      <c r="S79" s="166" t="s">
        <v>3672</v>
      </c>
      <c r="T79" s="381" t="s">
        <v>3673</v>
      </c>
      <c r="U79" s="160" t="s">
        <v>3674</v>
      </c>
      <c r="V79" s="160" t="s">
        <v>3675</v>
      </c>
      <c r="W79" s="382" t="s">
        <v>297</v>
      </c>
      <c r="X79" s="160" t="s">
        <v>3603</v>
      </c>
      <c r="Y79" s="160" t="s">
        <v>3676</v>
      </c>
    </row>
    <row r="80" spans="1:25" s="62" customFormat="1" x14ac:dyDescent="0.2">
      <c r="A80" s="2904"/>
      <c r="B80" s="166"/>
      <c r="C80" s="166"/>
      <c r="D80" s="166"/>
      <c r="E80" s="230"/>
      <c r="F80" s="167"/>
      <c r="G80" s="160"/>
      <c r="H80" s="166"/>
      <c r="I80" s="160"/>
      <c r="J80" s="160"/>
      <c r="K80" s="160"/>
      <c r="L80" s="160"/>
      <c r="M80" s="160"/>
      <c r="N80" s="160"/>
      <c r="O80" s="160"/>
      <c r="P80" s="380"/>
      <c r="Q80" s="160"/>
      <c r="R80" s="383"/>
      <c r="S80" s="166"/>
      <c r="T80" s="381"/>
      <c r="U80" s="160"/>
      <c r="V80" s="160"/>
      <c r="W80" s="382"/>
      <c r="X80" s="160"/>
      <c r="Y80" s="160"/>
    </row>
    <row r="81" spans="1:25" s="62" customFormat="1" x14ac:dyDescent="0.2">
      <c r="A81" s="156"/>
      <c r="B81" s="156"/>
      <c r="C81" s="156"/>
      <c r="D81" s="156"/>
      <c r="E81" s="236"/>
      <c r="F81" s="158"/>
      <c r="G81" s="156"/>
      <c r="H81" s="156"/>
      <c r="I81" s="156"/>
      <c r="J81" s="156"/>
      <c r="K81" s="169"/>
      <c r="L81" s="169"/>
      <c r="M81" s="156"/>
      <c r="N81" s="156"/>
      <c r="O81" s="156"/>
      <c r="P81" s="158"/>
      <c r="Q81" s="156"/>
      <c r="R81" s="169"/>
      <c r="S81" s="156"/>
      <c r="T81" s="172"/>
      <c r="U81" s="156"/>
      <c r="V81" s="156"/>
      <c r="W81" s="386"/>
      <c r="X81" s="156"/>
      <c r="Y81" s="156"/>
    </row>
    <row r="82" spans="1:25" s="62" customFormat="1" x14ac:dyDescent="0.2">
      <c r="A82" s="2836" t="s">
        <v>3677</v>
      </c>
      <c r="B82" s="166" t="s">
        <v>3678</v>
      </c>
      <c r="C82" s="166" t="s">
        <v>193</v>
      </c>
      <c r="D82" s="166" t="s">
        <v>2634</v>
      </c>
      <c r="E82" s="231" t="s">
        <v>7</v>
      </c>
      <c r="F82" s="167">
        <v>30000000</v>
      </c>
      <c r="G82" s="160" t="s">
        <v>3580</v>
      </c>
      <c r="H82" s="166" t="s">
        <v>124</v>
      </c>
      <c r="I82" s="160" t="s">
        <v>3581</v>
      </c>
      <c r="J82" s="166" t="s">
        <v>3583</v>
      </c>
      <c r="K82" s="166" t="s">
        <v>3668</v>
      </c>
      <c r="L82" s="166" t="s">
        <v>3635</v>
      </c>
      <c r="M82" s="166" t="s">
        <v>3669</v>
      </c>
      <c r="N82" s="166" t="s">
        <v>3638</v>
      </c>
      <c r="O82" s="166" t="s">
        <v>3670</v>
      </c>
      <c r="P82" s="167">
        <v>30000000</v>
      </c>
      <c r="Q82" s="160" t="s">
        <v>297</v>
      </c>
      <c r="R82" s="389" t="s">
        <v>3671</v>
      </c>
      <c r="S82" s="166" t="s">
        <v>3672</v>
      </c>
      <c r="T82" s="390" t="s">
        <v>3673</v>
      </c>
      <c r="U82" s="166" t="s">
        <v>3674</v>
      </c>
      <c r="V82" s="166" t="s">
        <v>3675</v>
      </c>
      <c r="W82" s="388" t="s">
        <v>297</v>
      </c>
      <c r="X82" s="166" t="s">
        <v>3624</v>
      </c>
      <c r="Y82" s="166" t="s">
        <v>3622</v>
      </c>
    </row>
    <row r="83" spans="1:25" s="62" customFormat="1" x14ac:dyDescent="0.2">
      <c r="A83" s="2904"/>
      <c r="B83" s="166"/>
      <c r="C83" s="166"/>
      <c r="D83" s="166"/>
      <c r="E83" s="230"/>
      <c r="F83" s="167"/>
      <c r="G83" s="160"/>
      <c r="H83" s="166"/>
      <c r="I83" s="160"/>
      <c r="J83" s="166"/>
      <c r="K83" s="166"/>
      <c r="L83" s="166"/>
      <c r="M83" s="166"/>
      <c r="N83" s="166"/>
      <c r="O83" s="166"/>
      <c r="P83" s="167"/>
      <c r="Q83" s="166"/>
      <c r="R83" s="389"/>
      <c r="S83" s="166"/>
      <c r="T83" s="390"/>
      <c r="U83" s="166"/>
      <c r="V83" s="166"/>
      <c r="W83" s="388"/>
      <c r="X83" s="166"/>
      <c r="Y83" s="166"/>
    </row>
    <row r="84" spans="1:25" s="62" customFormat="1" x14ac:dyDescent="0.2">
      <c r="A84" s="156"/>
      <c r="B84" s="156"/>
      <c r="C84" s="156"/>
      <c r="D84" s="156"/>
      <c r="E84" s="236"/>
      <c r="F84" s="158"/>
      <c r="G84" s="156"/>
      <c r="H84" s="156"/>
      <c r="I84" s="156"/>
      <c r="J84" s="169"/>
      <c r="K84" s="169"/>
      <c r="L84" s="156"/>
      <c r="M84" s="156"/>
      <c r="N84" s="156"/>
      <c r="O84" s="156"/>
      <c r="P84" s="158"/>
      <c r="Q84" s="156"/>
      <c r="R84" s="169"/>
      <c r="S84" s="156"/>
      <c r="T84" s="172"/>
      <c r="U84" s="156"/>
      <c r="V84" s="156"/>
      <c r="W84" s="386"/>
      <c r="X84" s="156"/>
      <c r="Y84" s="156"/>
    </row>
    <row r="85" spans="1:25" s="62" customFormat="1" x14ac:dyDescent="0.2">
      <c r="A85" s="2836" t="s">
        <v>3679</v>
      </c>
      <c r="B85" s="166" t="s">
        <v>3680</v>
      </c>
      <c r="C85" s="166" t="s">
        <v>195</v>
      </c>
      <c r="D85" s="166" t="s">
        <v>2634</v>
      </c>
      <c r="E85" s="230" t="s">
        <v>7</v>
      </c>
      <c r="F85" s="167">
        <v>10000000</v>
      </c>
      <c r="G85" s="160" t="s">
        <v>3580</v>
      </c>
      <c r="H85" s="166" t="s">
        <v>124</v>
      </c>
      <c r="I85" s="160" t="s">
        <v>3581</v>
      </c>
      <c r="J85" s="166" t="s">
        <v>3583</v>
      </c>
      <c r="K85" s="166" t="s">
        <v>3668</v>
      </c>
      <c r="L85" s="166" t="s">
        <v>3635</v>
      </c>
      <c r="M85" s="166" t="s">
        <v>3669</v>
      </c>
      <c r="N85" s="166" t="s">
        <v>3638</v>
      </c>
      <c r="O85" s="166" t="s">
        <v>3670</v>
      </c>
      <c r="P85" s="167">
        <v>10000000</v>
      </c>
      <c r="Q85" s="160" t="s">
        <v>297</v>
      </c>
      <c r="R85" s="160" t="s">
        <v>3671</v>
      </c>
      <c r="S85" s="166" t="s">
        <v>3672</v>
      </c>
      <c r="T85" s="390" t="s">
        <v>3673</v>
      </c>
      <c r="U85" s="390" t="s">
        <v>3674</v>
      </c>
      <c r="V85" s="390" t="s">
        <v>3675</v>
      </c>
      <c r="W85" s="2716" t="s">
        <v>297</v>
      </c>
      <c r="X85" s="390" t="s">
        <v>3605</v>
      </c>
      <c r="Y85" s="390" t="s">
        <v>3622</v>
      </c>
    </row>
    <row r="86" spans="1:25" s="62" customFormat="1" x14ac:dyDescent="0.2">
      <c r="A86" s="2904"/>
      <c r="B86" s="166"/>
      <c r="C86" s="166"/>
      <c r="D86" s="166"/>
      <c r="E86" s="230"/>
      <c r="F86" s="167"/>
      <c r="G86" s="160"/>
      <c r="H86" s="166"/>
      <c r="I86" s="160"/>
      <c r="J86" s="389"/>
      <c r="K86" s="389"/>
      <c r="L86" s="166"/>
      <c r="M86" s="166"/>
      <c r="N86" s="166"/>
      <c r="O86" s="166"/>
      <c r="P86" s="167"/>
      <c r="Q86" s="160"/>
      <c r="R86" s="383"/>
      <c r="S86" s="166"/>
      <c r="T86" s="390"/>
      <c r="U86" s="390"/>
      <c r="V86" s="390"/>
      <c r="W86" s="2716"/>
      <c r="X86" s="390"/>
      <c r="Y86" s="390"/>
    </row>
    <row r="87" spans="1:25" s="62" customFormat="1" x14ac:dyDescent="0.2">
      <c r="A87" s="156"/>
      <c r="B87" s="156"/>
      <c r="C87" s="156"/>
      <c r="D87" s="156"/>
      <c r="E87" s="236"/>
      <c r="F87" s="158"/>
      <c r="G87" s="156"/>
      <c r="H87" s="156"/>
      <c r="I87" s="156"/>
      <c r="J87" s="169"/>
      <c r="K87" s="169"/>
      <c r="L87" s="156"/>
      <c r="M87" s="156"/>
      <c r="N87" s="156"/>
      <c r="O87" s="156"/>
      <c r="P87" s="158"/>
      <c r="Q87" s="156"/>
      <c r="R87" s="169"/>
      <c r="S87" s="156"/>
      <c r="T87" s="172"/>
      <c r="U87" s="156"/>
      <c r="V87" s="156"/>
      <c r="W87" s="386"/>
      <c r="X87" s="156"/>
      <c r="Y87" s="156"/>
    </row>
    <row r="88" spans="1:25" s="62" customFormat="1" x14ac:dyDescent="0.2">
      <c r="A88" s="2836" t="s">
        <v>3681</v>
      </c>
      <c r="B88" s="166" t="s">
        <v>3682</v>
      </c>
      <c r="C88" s="166" t="s">
        <v>197</v>
      </c>
      <c r="D88" s="166" t="s">
        <v>123</v>
      </c>
      <c r="E88" s="230" t="s">
        <v>7</v>
      </c>
      <c r="F88" s="167">
        <v>500000000</v>
      </c>
      <c r="G88" s="160" t="s">
        <v>3580</v>
      </c>
      <c r="H88" s="166" t="s">
        <v>124</v>
      </c>
      <c r="I88" s="160" t="s">
        <v>3581</v>
      </c>
      <c r="J88" s="166" t="s">
        <v>3583</v>
      </c>
      <c r="K88" s="166" t="s">
        <v>3668</v>
      </c>
      <c r="L88" s="166" t="s">
        <v>3635</v>
      </c>
      <c r="M88" s="166" t="s">
        <v>3669</v>
      </c>
      <c r="N88" s="166" t="s">
        <v>3638</v>
      </c>
      <c r="O88" s="166" t="s">
        <v>3670</v>
      </c>
      <c r="P88" s="167">
        <v>500000000</v>
      </c>
      <c r="Q88" s="160" t="s">
        <v>297</v>
      </c>
      <c r="R88" s="160" t="s">
        <v>3671</v>
      </c>
      <c r="S88" s="166" t="s">
        <v>3672</v>
      </c>
      <c r="T88" s="390" t="s">
        <v>3673</v>
      </c>
      <c r="U88" s="390" t="s">
        <v>3675</v>
      </c>
      <c r="V88" s="390" t="s">
        <v>226</v>
      </c>
      <c r="W88" s="2716" t="s">
        <v>297</v>
      </c>
      <c r="X88" s="390" t="s">
        <v>3657</v>
      </c>
      <c r="Y88" s="390" t="s">
        <v>3683</v>
      </c>
    </row>
    <row r="89" spans="1:25" s="62" customFormat="1" x14ac:dyDescent="0.2">
      <c r="A89" s="3399"/>
      <c r="B89" s="166"/>
      <c r="C89" s="166"/>
      <c r="D89" s="166"/>
      <c r="E89" s="230"/>
      <c r="F89" s="167"/>
      <c r="G89" s="160"/>
      <c r="H89" s="166"/>
      <c r="I89" s="160"/>
      <c r="J89" s="389"/>
      <c r="K89" s="389"/>
      <c r="L89" s="166"/>
      <c r="M89" s="166"/>
      <c r="N89" s="166"/>
      <c r="O89" s="166"/>
      <c r="P89" s="167"/>
      <c r="Q89" s="160"/>
      <c r="R89" s="383"/>
      <c r="S89" s="166"/>
      <c r="T89" s="390"/>
      <c r="U89" s="390"/>
      <c r="V89" s="390"/>
      <c r="W89" s="2716"/>
      <c r="X89" s="390"/>
      <c r="Y89" s="390"/>
    </row>
    <row r="90" spans="1:25" s="62" customFormat="1" x14ac:dyDescent="0.2">
      <c r="A90" s="156"/>
      <c r="B90" s="156"/>
      <c r="C90" s="156"/>
      <c r="D90" s="156"/>
      <c r="E90" s="236"/>
      <c r="F90" s="158"/>
      <c r="G90" s="156"/>
      <c r="H90" s="156"/>
      <c r="I90" s="156"/>
      <c r="J90" s="169"/>
      <c r="K90" s="169"/>
      <c r="L90" s="156"/>
      <c r="M90" s="156"/>
      <c r="N90" s="156"/>
      <c r="O90" s="156"/>
      <c r="P90" s="158"/>
      <c r="Q90" s="156"/>
      <c r="R90" s="169"/>
      <c r="S90" s="156"/>
      <c r="T90" s="172"/>
      <c r="U90" s="156"/>
      <c r="V90" s="156"/>
      <c r="W90" s="386"/>
      <c r="X90" s="156"/>
      <c r="Y90" s="156"/>
    </row>
    <row r="91" spans="1:25" s="62" customFormat="1" x14ac:dyDescent="0.2">
      <c r="A91" s="3400" t="s">
        <v>6457</v>
      </c>
      <c r="B91" s="166" t="s">
        <v>3684</v>
      </c>
      <c r="C91" s="166" t="s">
        <v>199</v>
      </c>
      <c r="D91" s="166" t="s">
        <v>2634</v>
      </c>
      <c r="E91" s="230" t="s">
        <v>7</v>
      </c>
      <c r="F91" s="167">
        <v>25000000</v>
      </c>
      <c r="G91" s="160" t="s">
        <v>3580</v>
      </c>
      <c r="H91" s="166" t="s">
        <v>124</v>
      </c>
      <c r="I91" s="160" t="s">
        <v>3581</v>
      </c>
      <c r="J91" s="166" t="s">
        <v>3583</v>
      </c>
      <c r="K91" s="166" t="s">
        <v>3668</v>
      </c>
      <c r="L91" s="166" t="s">
        <v>3635</v>
      </c>
      <c r="M91" s="166" t="s">
        <v>3669</v>
      </c>
      <c r="N91" s="166" t="s">
        <v>3638</v>
      </c>
      <c r="O91" s="166" t="s">
        <v>3670</v>
      </c>
      <c r="P91" s="167">
        <v>25000000</v>
      </c>
      <c r="Q91" s="160" t="s">
        <v>297</v>
      </c>
      <c r="R91" s="160" t="s">
        <v>3671</v>
      </c>
      <c r="S91" s="166" t="s">
        <v>3672</v>
      </c>
      <c r="T91" s="390" t="s">
        <v>3673</v>
      </c>
      <c r="U91" s="390" t="s">
        <v>3674</v>
      </c>
      <c r="V91" s="390" t="s">
        <v>3675</v>
      </c>
      <c r="W91" s="2716" t="s">
        <v>297</v>
      </c>
      <c r="X91" s="390" t="s">
        <v>3685</v>
      </c>
      <c r="Y91" s="390" t="s">
        <v>3622</v>
      </c>
    </row>
    <row r="92" spans="1:25" s="62" customFormat="1" x14ac:dyDescent="0.2">
      <c r="A92" s="3399"/>
      <c r="B92" s="166"/>
      <c r="C92" s="166"/>
      <c r="D92" s="166"/>
      <c r="E92" s="230"/>
      <c r="F92" s="167"/>
      <c r="G92" s="160"/>
      <c r="H92" s="166"/>
      <c r="I92" s="160"/>
      <c r="J92" s="389"/>
      <c r="K92" s="389"/>
      <c r="L92" s="166"/>
      <c r="M92" s="166"/>
      <c r="N92" s="166"/>
      <c r="O92" s="166"/>
      <c r="P92" s="167"/>
      <c r="Q92" s="160"/>
      <c r="R92" s="383"/>
      <c r="S92" s="166"/>
      <c r="T92" s="390"/>
      <c r="U92" s="390"/>
      <c r="V92" s="390"/>
      <c r="W92" s="2716"/>
      <c r="X92" s="390"/>
      <c r="Y92" s="390"/>
    </row>
    <row r="93" spans="1:25" s="62" customFormat="1" x14ac:dyDescent="0.2">
      <c r="A93" s="156"/>
      <c r="B93" s="156"/>
      <c r="C93" s="156"/>
      <c r="D93" s="156"/>
      <c r="E93" s="236"/>
      <c r="F93" s="158"/>
      <c r="G93" s="156"/>
      <c r="H93" s="156"/>
      <c r="I93" s="156"/>
      <c r="J93" s="169"/>
      <c r="K93" s="169"/>
      <c r="L93" s="156"/>
      <c r="M93" s="156"/>
      <c r="N93" s="156"/>
      <c r="O93" s="156"/>
      <c r="P93" s="158"/>
      <c r="Q93" s="156"/>
      <c r="R93" s="169"/>
      <c r="S93" s="156"/>
      <c r="T93" s="172"/>
      <c r="U93" s="156"/>
      <c r="V93" s="156"/>
      <c r="W93" s="386"/>
      <c r="X93" s="156"/>
      <c r="Y93" s="156"/>
    </row>
    <row r="94" spans="1:25" s="62" customFormat="1" x14ac:dyDescent="0.2">
      <c r="A94" s="2836" t="s">
        <v>3686</v>
      </c>
      <c r="B94" s="166" t="s">
        <v>3687</v>
      </c>
      <c r="C94" s="166" t="s">
        <v>201</v>
      </c>
      <c r="D94" s="166" t="s">
        <v>123</v>
      </c>
      <c r="E94" s="230" t="s">
        <v>7</v>
      </c>
      <c r="F94" s="167">
        <v>400000000</v>
      </c>
      <c r="G94" s="160" t="s">
        <v>3580</v>
      </c>
      <c r="H94" s="166" t="s">
        <v>124</v>
      </c>
      <c r="I94" s="160" t="s">
        <v>3581</v>
      </c>
      <c r="J94" s="160" t="s">
        <v>3583</v>
      </c>
      <c r="K94" s="160" t="s">
        <v>3668</v>
      </c>
      <c r="L94" s="160" t="s">
        <v>3635</v>
      </c>
      <c r="M94" s="160" t="s">
        <v>3669</v>
      </c>
      <c r="N94" s="160" t="s">
        <v>3638</v>
      </c>
      <c r="O94" s="160" t="s">
        <v>3670</v>
      </c>
      <c r="P94" s="2690" t="s">
        <v>3688</v>
      </c>
      <c r="Q94" s="160" t="s">
        <v>297</v>
      </c>
      <c r="R94" s="160" t="s">
        <v>3671</v>
      </c>
      <c r="S94" s="166" t="s">
        <v>3672</v>
      </c>
      <c r="T94" s="390" t="s">
        <v>3673</v>
      </c>
      <c r="U94" s="390" t="s">
        <v>3675</v>
      </c>
      <c r="V94" s="390" t="s">
        <v>226</v>
      </c>
      <c r="W94" s="2716" t="s">
        <v>297</v>
      </c>
      <c r="X94" s="160" t="s">
        <v>3626</v>
      </c>
      <c r="Y94" s="160" t="s">
        <v>3622</v>
      </c>
    </row>
    <row r="95" spans="1:25" s="62" customFormat="1" x14ac:dyDescent="0.2">
      <c r="A95" s="2904"/>
      <c r="B95" s="166"/>
      <c r="C95" s="166"/>
      <c r="D95" s="166"/>
      <c r="E95" s="230"/>
      <c r="F95" s="167"/>
      <c r="G95" s="160"/>
      <c r="H95" s="166"/>
      <c r="I95" s="166"/>
      <c r="J95" s="166"/>
      <c r="K95" s="166"/>
      <c r="L95" s="166"/>
      <c r="M95" s="166"/>
      <c r="N95" s="166"/>
      <c r="O95" s="166"/>
      <c r="P95" s="167"/>
      <c r="Q95" s="166"/>
      <c r="R95" s="406"/>
      <c r="S95" s="166"/>
      <c r="T95" s="390"/>
      <c r="U95" s="390"/>
      <c r="V95" s="390"/>
      <c r="W95" s="2716"/>
      <c r="X95" s="390"/>
      <c r="Y95" s="390"/>
    </row>
    <row r="96" spans="1:25" s="62" customFormat="1" x14ac:dyDescent="0.2">
      <c r="A96" s="156"/>
      <c r="B96" s="156"/>
      <c r="C96" s="156"/>
      <c r="D96" s="156"/>
      <c r="E96" s="236"/>
      <c r="F96" s="158"/>
      <c r="G96" s="156"/>
      <c r="H96" s="156"/>
      <c r="I96" s="156"/>
      <c r="J96" s="169"/>
      <c r="K96" s="169"/>
      <c r="L96" s="156"/>
      <c r="M96" s="156"/>
      <c r="N96" s="156"/>
      <c r="O96" s="156"/>
      <c r="P96" s="158"/>
      <c r="Q96" s="156"/>
      <c r="R96" s="169"/>
      <c r="S96" s="156"/>
      <c r="T96" s="172"/>
      <c r="U96" s="156"/>
      <c r="V96" s="156"/>
      <c r="W96" s="386"/>
      <c r="X96" s="156"/>
      <c r="Y96" s="156"/>
    </row>
    <row r="97" spans="1:25" s="62" customFormat="1" x14ac:dyDescent="0.2">
      <c r="A97" s="2836" t="s">
        <v>3689</v>
      </c>
      <c r="B97" s="166" t="s">
        <v>3690</v>
      </c>
      <c r="C97" s="166" t="s">
        <v>3691</v>
      </c>
      <c r="D97" s="166" t="s">
        <v>2634</v>
      </c>
      <c r="E97" s="230" t="s">
        <v>7</v>
      </c>
      <c r="F97" s="167">
        <v>18000000</v>
      </c>
      <c r="G97" s="160" t="s">
        <v>3580</v>
      </c>
      <c r="H97" s="166" t="s">
        <v>124</v>
      </c>
      <c r="I97" s="166" t="s">
        <v>3581</v>
      </c>
      <c r="J97" s="166" t="s">
        <v>3583</v>
      </c>
      <c r="K97" s="160" t="s">
        <v>3668</v>
      </c>
      <c r="L97" s="160" t="s">
        <v>3635</v>
      </c>
      <c r="M97" s="160" t="s">
        <v>3669</v>
      </c>
      <c r="N97" s="160" t="s">
        <v>3638</v>
      </c>
      <c r="O97" s="160" t="s">
        <v>3670</v>
      </c>
      <c r="P97" s="167">
        <v>18000000</v>
      </c>
      <c r="Q97" s="160" t="s">
        <v>297</v>
      </c>
      <c r="R97" s="160" t="s">
        <v>3671</v>
      </c>
      <c r="S97" s="166" t="s">
        <v>3672</v>
      </c>
      <c r="T97" s="390" t="s">
        <v>3673</v>
      </c>
      <c r="U97" s="390" t="s">
        <v>3640</v>
      </c>
      <c r="V97" s="390" t="s">
        <v>3674</v>
      </c>
      <c r="W97" s="2716" t="s">
        <v>297</v>
      </c>
      <c r="X97" s="160" t="s">
        <v>3605</v>
      </c>
      <c r="Y97" s="160" t="s">
        <v>3622</v>
      </c>
    </row>
    <row r="98" spans="1:25" s="62" customFormat="1" x14ac:dyDescent="0.2">
      <c r="A98" s="2904"/>
      <c r="B98" s="166"/>
      <c r="C98" s="166"/>
      <c r="D98" s="166"/>
      <c r="E98" s="230"/>
      <c r="F98" s="167"/>
      <c r="G98" s="160"/>
      <c r="H98" s="166"/>
      <c r="I98" s="166"/>
      <c r="J98" s="166"/>
      <c r="K98" s="166"/>
      <c r="L98" s="166"/>
      <c r="M98" s="166"/>
      <c r="N98" s="166"/>
      <c r="O98" s="166"/>
      <c r="P98" s="167"/>
      <c r="Q98" s="166"/>
      <c r="R98" s="406"/>
      <c r="S98" s="166"/>
      <c r="T98" s="390"/>
      <c r="U98" s="390"/>
      <c r="V98" s="390"/>
      <c r="W98" s="2716"/>
      <c r="X98" s="390"/>
      <c r="Y98" s="390"/>
    </row>
    <row r="99" spans="1:25" s="62" customFormat="1" x14ac:dyDescent="0.2">
      <c r="A99" s="1876"/>
      <c r="B99" s="166"/>
      <c r="C99" s="166"/>
      <c r="D99" s="166"/>
      <c r="E99" s="230"/>
      <c r="F99" s="167"/>
      <c r="G99" s="160"/>
      <c r="H99" s="166"/>
      <c r="I99" s="166"/>
      <c r="J99" s="389"/>
      <c r="K99" s="389"/>
      <c r="L99" s="166"/>
      <c r="M99" s="166"/>
      <c r="N99" s="166"/>
      <c r="O99" s="166"/>
      <c r="P99" s="167"/>
      <c r="Q99" s="166"/>
      <c r="R99" s="406"/>
      <c r="S99" s="166"/>
      <c r="T99" s="390"/>
      <c r="U99" s="390"/>
      <c r="V99" s="390"/>
      <c r="W99" s="2716"/>
      <c r="X99" s="390"/>
      <c r="Y99" s="390"/>
    </row>
    <row r="100" spans="1:25" s="62" customFormat="1" x14ac:dyDescent="0.2">
      <c r="A100" s="2836" t="s">
        <v>3692</v>
      </c>
      <c r="B100" s="166"/>
      <c r="C100" s="166" t="s">
        <v>3693</v>
      </c>
      <c r="D100" s="166" t="s">
        <v>2634</v>
      </c>
      <c r="E100" s="230" t="s">
        <v>7</v>
      </c>
      <c r="F100" s="167">
        <v>15000000</v>
      </c>
      <c r="G100" s="160" t="s">
        <v>3580</v>
      </c>
      <c r="H100" s="166" t="s">
        <v>124</v>
      </c>
      <c r="I100" s="166" t="s">
        <v>3581</v>
      </c>
      <c r="J100" s="166" t="s">
        <v>3583</v>
      </c>
      <c r="K100" s="160" t="s">
        <v>3668</v>
      </c>
      <c r="L100" s="160" t="s">
        <v>3635</v>
      </c>
      <c r="M100" s="160" t="s">
        <v>3669</v>
      </c>
      <c r="N100" s="160" t="s">
        <v>3638</v>
      </c>
      <c r="O100" s="160" t="s">
        <v>3670</v>
      </c>
      <c r="P100" s="167">
        <v>15000000</v>
      </c>
      <c r="Q100" s="160" t="s">
        <v>297</v>
      </c>
      <c r="R100" s="160" t="s">
        <v>3671</v>
      </c>
      <c r="S100" s="166" t="s">
        <v>3672</v>
      </c>
      <c r="T100" s="390" t="s">
        <v>3673</v>
      </c>
      <c r="U100" s="390" t="s">
        <v>3640</v>
      </c>
      <c r="V100" s="390" t="s">
        <v>3674</v>
      </c>
      <c r="W100" s="2716" t="s">
        <v>297</v>
      </c>
      <c r="X100" s="160" t="s">
        <v>3603</v>
      </c>
      <c r="Y100" s="160" t="s">
        <v>3622</v>
      </c>
    </row>
    <row r="101" spans="1:25" s="62" customFormat="1" x14ac:dyDescent="0.2">
      <c r="A101" s="2904"/>
      <c r="B101" s="166"/>
      <c r="C101" s="166"/>
      <c r="D101" s="166"/>
      <c r="E101" s="230"/>
      <c r="F101" s="167"/>
      <c r="G101" s="160"/>
      <c r="H101" s="166"/>
      <c r="I101" s="166"/>
      <c r="J101" s="389"/>
      <c r="K101" s="389"/>
      <c r="L101" s="166"/>
      <c r="M101" s="166"/>
      <c r="N101" s="166"/>
      <c r="O101" s="166"/>
      <c r="P101" s="167"/>
      <c r="Q101" s="166"/>
      <c r="R101" s="406"/>
      <c r="S101" s="166"/>
      <c r="T101" s="390"/>
      <c r="U101" s="390"/>
      <c r="V101" s="390"/>
      <c r="W101" s="2716"/>
      <c r="X101" s="390"/>
      <c r="Y101" s="390"/>
    </row>
    <row r="102" spans="1:25" s="62" customFormat="1" x14ac:dyDescent="0.2">
      <c r="A102" s="1876"/>
      <c r="B102" s="166"/>
      <c r="C102" s="166"/>
      <c r="D102" s="166"/>
      <c r="E102" s="230"/>
      <c r="F102" s="167"/>
      <c r="G102" s="160"/>
      <c r="H102" s="166"/>
      <c r="I102" s="166"/>
      <c r="J102" s="389"/>
      <c r="K102" s="389"/>
      <c r="L102" s="166"/>
      <c r="M102" s="166"/>
      <c r="N102" s="166"/>
      <c r="O102" s="166"/>
      <c r="P102" s="167"/>
      <c r="Q102" s="166"/>
      <c r="R102" s="406"/>
      <c r="S102" s="166"/>
      <c r="T102" s="390"/>
      <c r="U102" s="390"/>
      <c r="V102" s="390"/>
      <c r="W102" s="2716"/>
      <c r="X102" s="390"/>
      <c r="Y102" s="390"/>
    </row>
    <row r="103" spans="1:25" s="62" customFormat="1" x14ac:dyDescent="0.2">
      <c r="A103" s="2836" t="s">
        <v>3694</v>
      </c>
      <c r="B103" s="166"/>
      <c r="C103" s="166" t="s">
        <v>3695</v>
      </c>
      <c r="D103" s="166" t="s">
        <v>2634</v>
      </c>
      <c r="E103" s="230" t="s">
        <v>7</v>
      </c>
      <c r="F103" s="167">
        <v>7000000</v>
      </c>
      <c r="G103" s="160" t="s">
        <v>3580</v>
      </c>
      <c r="H103" s="166" t="s">
        <v>124</v>
      </c>
      <c r="I103" s="166" t="s">
        <v>3581</v>
      </c>
      <c r="J103" s="166" t="s">
        <v>3583</v>
      </c>
      <c r="K103" s="160" t="s">
        <v>3668</v>
      </c>
      <c r="L103" s="160" t="s">
        <v>3635</v>
      </c>
      <c r="M103" s="160" t="s">
        <v>3669</v>
      </c>
      <c r="N103" s="160" t="s">
        <v>3638</v>
      </c>
      <c r="O103" s="160" t="s">
        <v>3670</v>
      </c>
      <c r="P103" s="167">
        <v>7000000</v>
      </c>
      <c r="Q103" s="160" t="s">
        <v>297</v>
      </c>
      <c r="R103" s="160" t="s">
        <v>3671</v>
      </c>
      <c r="S103" s="166" t="s">
        <v>3672</v>
      </c>
      <c r="T103" s="390" t="s">
        <v>3673</v>
      </c>
      <c r="U103" s="390" t="s">
        <v>3640</v>
      </c>
      <c r="V103" s="390" t="s">
        <v>3674</v>
      </c>
      <c r="W103" s="2716" t="s">
        <v>297</v>
      </c>
      <c r="X103" s="160" t="s">
        <v>3657</v>
      </c>
      <c r="Y103" s="160" t="s">
        <v>3622</v>
      </c>
    </row>
    <row r="104" spans="1:25" s="62" customFormat="1" x14ac:dyDescent="0.2">
      <c r="A104" s="2904"/>
      <c r="B104" s="166"/>
      <c r="C104" s="166"/>
      <c r="D104" s="166"/>
      <c r="E104" s="230"/>
      <c r="F104" s="167"/>
      <c r="G104" s="160"/>
      <c r="H104" s="166"/>
      <c r="I104" s="166"/>
      <c r="J104" s="389"/>
      <c r="K104" s="389"/>
      <c r="L104" s="166"/>
      <c r="M104" s="166"/>
      <c r="N104" s="166"/>
      <c r="O104" s="166"/>
      <c r="P104" s="167"/>
      <c r="Q104" s="166"/>
      <c r="R104" s="406"/>
      <c r="S104" s="166"/>
      <c r="T104" s="390"/>
      <c r="U104" s="390"/>
      <c r="V104" s="390"/>
      <c r="W104" s="2716"/>
      <c r="X104" s="390"/>
      <c r="Y104" s="390"/>
    </row>
    <row r="105" spans="1:25" s="62" customFormat="1" x14ac:dyDescent="0.2">
      <c r="A105" s="1876"/>
      <c r="B105" s="166"/>
      <c r="C105" s="166"/>
      <c r="D105" s="166"/>
      <c r="E105" s="230"/>
      <c r="F105" s="167"/>
      <c r="G105" s="160"/>
      <c r="H105" s="166"/>
      <c r="I105" s="166"/>
      <c r="J105" s="389"/>
      <c r="K105" s="389"/>
      <c r="L105" s="166"/>
      <c r="M105" s="166"/>
      <c r="N105" s="166"/>
      <c r="O105" s="166"/>
      <c r="P105" s="167"/>
      <c r="Q105" s="166"/>
      <c r="R105" s="406"/>
      <c r="S105" s="166"/>
      <c r="T105" s="390"/>
      <c r="U105" s="390"/>
      <c r="V105" s="390"/>
      <c r="W105" s="2716"/>
      <c r="X105" s="390"/>
      <c r="Y105" s="390"/>
    </row>
    <row r="106" spans="1:25" s="62" customFormat="1" x14ac:dyDescent="0.2">
      <c r="A106" s="2836" t="s">
        <v>3696</v>
      </c>
      <c r="B106" s="166"/>
      <c r="C106" s="166" t="s">
        <v>3697</v>
      </c>
      <c r="D106" s="166" t="s">
        <v>2634</v>
      </c>
      <c r="E106" s="230" t="s">
        <v>7</v>
      </c>
      <c r="F106" s="167">
        <v>10000000</v>
      </c>
      <c r="G106" s="160" t="s">
        <v>3580</v>
      </c>
      <c r="H106" s="166" t="s">
        <v>124</v>
      </c>
      <c r="I106" s="166" t="s">
        <v>3581</v>
      </c>
      <c r="J106" s="166" t="s">
        <v>3583</v>
      </c>
      <c r="K106" s="160" t="s">
        <v>3668</v>
      </c>
      <c r="L106" s="160" t="s">
        <v>3635</v>
      </c>
      <c r="M106" s="160" t="s">
        <v>3669</v>
      </c>
      <c r="N106" s="160" t="s">
        <v>3638</v>
      </c>
      <c r="O106" s="160" t="s">
        <v>3670</v>
      </c>
      <c r="P106" s="167">
        <v>10000000</v>
      </c>
      <c r="Q106" s="160" t="s">
        <v>297</v>
      </c>
      <c r="R106" s="160" t="s">
        <v>3671</v>
      </c>
      <c r="S106" s="166" t="s">
        <v>3672</v>
      </c>
      <c r="T106" s="390" t="s">
        <v>3673</v>
      </c>
      <c r="U106" s="390" t="s">
        <v>3640</v>
      </c>
      <c r="V106" s="390" t="s">
        <v>3674</v>
      </c>
      <c r="W106" s="2716" t="s">
        <v>297</v>
      </c>
      <c r="X106" s="160" t="s">
        <v>3657</v>
      </c>
      <c r="Y106" s="160" t="s">
        <v>3622</v>
      </c>
    </row>
    <row r="107" spans="1:25" s="62" customFormat="1" x14ac:dyDescent="0.2">
      <c r="A107" s="2904"/>
      <c r="B107" s="166"/>
      <c r="C107" s="166"/>
      <c r="D107" s="166"/>
      <c r="E107" s="230"/>
      <c r="F107" s="167"/>
      <c r="G107" s="160"/>
      <c r="H107" s="166"/>
      <c r="I107" s="166"/>
      <c r="J107" s="389"/>
      <c r="K107" s="389"/>
      <c r="L107" s="166"/>
      <c r="M107" s="166"/>
      <c r="N107" s="166"/>
      <c r="O107" s="166"/>
      <c r="P107" s="167"/>
      <c r="Q107" s="166"/>
      <c r="R107" s="406"/>
      <c r="S107" s="166"/>
      <c r="T107" s="390"/>
      <c r="U107" s="390"/>
      <c r="V107" s="390"/>
      <c r="W107" s="2716"/>
      <c r="X107" s="390"/>
      <c r="Y107" s="390"/>
    </row>
    <row r="108" spans="1:25" s="62" customFormat="1" x14ac:dyDescent="0.2">
      <c r="A108" s="156"/>
      <c r="B108" s="156"/>
      <c r="C108" s="156"/>
      <c r="D108" s="156"/>
      <c r="E108" s="236"/>
      <c r="F108" s="158"/>
      <c r="G108" s="156"/>
      <c r="H108" s="156"/>
      <c r="I108" s="156"/>
      <c r="J108" s="169"/>
      <c r="K108" s="169"/>
      <c r="L108" s="156"/>
      <c r="M108" s="156"/>
      <c r="N108" s="156"/>
      <c r="O108" s="156"/>
      <c r="P108" s="158"/>
      <c r="Q108" s="156"/>
      <c r="R108" s="169"/>
      <c r="S108" s="156"/>
      <c r="T108" s="172"/>
      <c r="U108" s="156"/>
      <c r="V108" s="156"/>
      <c r="W108" s="386"/>
      <c r="X108" s="156"/>
      <c r="Y108" s="156"/>
    </row>
    <row r="109" spans="1:25" s="62" customFormat="1" x14ac:dyDescent="0.2">
      <c r="A109" s="2836" t="s">
        <v>3698</v>
      </c>
      <c r="B109" s="166" t="s">
        <v>3699</v>
      </c>
      <c r="C109" s="166" t="s">
        <v>205</v>
      </c>
      <c r="D109" s="166" t="s">
        <v>123</v>
      </c>
      <c r="E109" s="230" t="s">
        <v>7</v>
      </c>
      <c r="F109" s="167">
        <v>200000000</v>
      </c>
      <c r="G109" s="160" t="s">
        <v>3580</v>
      </c>
      <c r="H109" s="166" t="s">
        <v>124</v>
      </c>
      <c r="I109" s="160" t="s">
        <v>3581</v>
      </c>
      <c r="J109" s="166" t="s">
        <v>3583</v>
      </c>
      <c r="K109" s="160" t="s">
        <v>3668</v>
      </c>
      <c r="L109" s="160" t="s">
        <v>3635</v>
      </c>
      <c r="M109" s="160" t="s">
        <v>3669</v>
      </c>
      <c r="N109" s="160" t="s">
        <v>3638</v>
      </c>
      <c r="O109" s="160" t="s">
        <v>3670</v>
      </c>
      <c r="P109" s="167">
        <v>200000000</v>
      </c>
      <c r="Q109" s="160" t="s">
        <v>297</v>
      </c>
      <c r="R109" s="160" t="s">
        <v>3671</v>
      </c>
      <c r="S109" s="160" t="s">
        <v>3672</v>
      </c>
      <c r="T109" s="390" t="s">
        <v>3673</v>
      </c>
      <c r="U109" s="160" t="s">
        <v>3675</v>
      </c>
      <c r="V109" s="390" t="s">
        <v>226</v>
      </c>
      <c r="W109" s="2716" t="s">
        <v>297</v>
      </c>
      <c r="X109" s="390" t="s">
        <v>3685</v>
      </c>
      <c r="Y109" s="390" t="s">
        <v>3622</v>
      </c>
    </row>
    <row r="110" spans="1:25" s="62" customFormat="1" x14ac:dyDescent="0.2">
      <c r="A110" s="2904"/>
      <c r="B110" s="166"/>
      <c r="C110" s="166"/>
      <c r="D110" s="166"/>
      <c r="E110" s="230"/>
      <c r="F110" s="167"/>
      <c r="G110" s="160"/>
      <c r="H110" s="166"/>
      <c r="I110" s="166"/>
      <c r="J110" s="166"/>
      <c r="K110" s="166"/>
      <c r="L110" s="166"/>
      <c r="M110" s="166"/>
      <c r="N110" s="166"/>
      <c r="O110" s="166"/>
      <c r="P110" s="167"/>
      <c r="Q110" s="166"/>
      <c r="R110" s="406"/>
      <c r="S110" s="166"/>
      <c r="T110" s="390"/>
      <c r="U110" s="390"/>
      <c r="V110" s="390"/>
      <c r="W110" s="2716"/>
      <c r="X110" s="390"/>
      <c r="Y110" s="390"/>
    </row>
    <row r="111" spans="1:25" s="62" customFormat="1" x14ac:dyDescent="0.2">
      <c r="A111" s="156"/>
      <c r="B111" s="156"/>
      <c r="C111" s="156"/>
      <c r="D111" s="156"/>
      <c r="E111" s="236"/>
      <c r="F111" s="158"/>
      <c r="G111" s="156"/>
      <c r="H111" s="156"/>
      <c r="I111" s="156"/>
      <c r="J111" s="169"/>
      <c r="K111" s="169"/>
      <c r="L111" s="156"/>
      <c r="M111" s="156"/>
      <c r="N111" s="156"/>
      <c r="O111" s="156"/>
      <c r="P111" s="158"/>
      <c r="Q111" s="156"/>
      <c r="R111" s="169"/>
      <c r="S111" s="156"/>
      <c r="T111" s="172"/>
      <c r="U111" s="156"/>
      <c r="V111" s="156"/>
      <c r="W111" s="386"/>
      <c r="X111" s="156"/>
      <c r="Y111" s="156"/>
    </row>
    <row r="112" spans="1:25" s="62" customFormat="1" ht="15.75" thickBot="1" x14ac:dyDescent="0.25">
      <c r="A112" s="1913"/>
      <c r="B112" s="194"/>
      <c r="C112" s="194"/>
      <c r="D112" s="194"/>
      <c r="E112" s="508"/>
      <c r="F112" s="408"/>
      <c r="G112" s="160"/>
      <c r="H112" s="194"/>
      <c r="I112" s="194"/>
      <c r="J112" s="194"/>
      <c r="K112" s="194"/>
      <c r="L112" s="194"/>
      <c r="M112" s="194"/>
      <c r="N112" s="194"/>
      <c r="O112" s="194"/>
      <c r="P112" s="408"/>
      <c r="Q112" s="194"/>
      <c r="R112" s="409"/>
      <c r="S112" s="166"/>
      <c r="T112" s="410"/>
      <c r="U112" s="410"/>
      <c r="V112" s="410"/>
      <c r="W112" s="2717"/>
      <c r="X112" s="410"/>
      <c r="Y112" s="408"/>
    </row>
    <row r="113" spans="1:25" s="62" customFormat="1" ht="15.75" thickTop="1" x14ac:dyDescent="0.2">
      <c r="A113" s="174" t="s">
        <v>144</v>
      </c>
      <c r="B113" s="176"/>
      <c r="C113" s="176"/>
      <c r="D113" s="176"/>
      <c r="E113" s="507"/>
      <c r="F113" s="2718">
        <f>SUM(F79:F112)</f>
        <v>1265000000</v>
      </c>
      <c r="G113" s="175"/>
      <c r="H113" s="176"/>
      <c r="I113" s="176"/>
      <c r="J113" s="176"/>
      <c r="K113" s="176"/>
      <c r="L113" s="176"/>
      <c r="M113" s="176"/>
      <c r="N113" s="176"/>
      <c r="O113" s="176"/>
      <c r="P113" s="173"/>
      <c r="Q113" s="176"/>
      <c r="R113" s="392"/>
      <c r="S113" s="393"/>
      <c r="T113" s="394"/>
      <c r="U113" s="176"/>
      <c r="V113" s="176"/>
      <c r="W113" s="395"/>
      <c r="X113" s="176"/>
      <c r="Y113" s="173"/>
    </row>
    <row r="114" spans="1:25" s="62" customFormat="1" x14ac:dyDescent="0.2">
      <c r="A114" s="177"/>
      <c r="B114" s="177"/>
      <c r="C114" s="177"/>
      <c r="D114" s="177"/>
      <c r="E114" s="236"/>
      <c r="F114" s="167"/>
      <c r="G114" s="168"/>
      <c r="H114" s="177"/>
      <c r="I114" s="177"/>
      <c r="J114" s="177"/>
      <c r="K114" s="177"/>
      <c r="L114" s="177"/>
      <c r="M114" s="177"/>
      <c r="N114" s="177"/>
      <c r="O114" s="177"/>
      <c r="P114" s="167"/>
      <c r="Q114" s="177"/>
      <c r="R114" s="76"/>
      <c r="S114" s="76"/>
      <c r="T114" s="71"/>
      <c r="U114" s="177"/>
      <c r="V114" s="177"/>
      <c r="W114" s="388"/>
      <c r="X114" s="177"/>
      <c r="Y114" s="167"/>
    </row>
    <row r="115" spans="1:25" s="62" customFormat="1" x14ac:dyDescent="0.2">
      <c r="A115" s="152"/>
      <c r="E115" s="154"/>
      <c r="X115" s="2293"/>
    </row>
  </sheetData>
  <mergeCells count="51">
    <mergeCell ref="A103:A104"/>
    <mergeCell ref="A106:A107"/>
    <mergeCell ref="A109:A110"/>
    <mergeCell ref="P74:S74"/>
    <mergeCell ref="T74:W74"/>
    <mergeCell ref="A76:A77"/>
    <mergeCell ref="A79:A80"/>
    <mergeCell ref="A82:A83"/>
    <mergeCell ref="A85:A86"/>
    <mergeCell ref="A88:A89"/>
    <mergeCell ref="A91:A92"/>
    <mergeCell ref="A94:A95"/>
    <mergeCell ref="A97:A98"/>
    <mergeCell ref="A100:A101"/>
    <mergeCell ref="A60:A61"/>
    <mergeCell ref="A63:A64"/>
    <mergeCell ref="O65:O66"/>
    <mergeCell ref="A36:G36"/>
    <mergeCell ref="I73:J74"/>
    <mergeCell ref="C74:H74"/>
    <mergeCell ref="L74:M74"/>
    <mergeCell ref="N74:O74"/>
    <mergeCell ref="A73:G73"/>
    <mergeCell ref="A42:A43"/>
    <mergeCell ref="A45:A46"/>
    <mergeCell ref="A48:A49"/>
    <mergeCell ref="A51:A52"/>
    <mergeCell ref="A54:A55"/>
    <mergeCell ref="A57:A58"/>
    <mergeCell ref="H36:I37"/>
    <mergeCell ref="C37:G37"/>
    <mergeCell ref="K37:L37"/>
    <mergeCell ref="M37:N37"/>
    <mergeCell ref="O37:R37"/>
    <mergeCell ref="A39:A40"/>
    <mergeCell ref="A17:A18"/>
    <mergeCell ref="A20:A21"/>
    <mergeCell ref="A23:A24"/>
    <mergeCell ref="A26:A27"/>
    <mergeCell ref="U3:W3"/>
    <mergeCell ref="A14:A15"/>
    <mergeCell ref="A2:G2"/>
    <mergeCell ref="X3:AA3"/>
    <mergeCell ref="A5:A6"/>
    <mergeCell ref="A8:A9"/>
    <mergeCell ref="A11:A12"/>
    <mergeCell ref="N3:R3"/>
    <mergeCell ref="S3:T3"/>
    <mergeCell ref="F3:G3"/>
    <mergeCell ref="J3:K3"/>
    <mergeCell ref="L3:M3"/>
  </mergeCells>
  <pageMargins left="0.25" right="0.25" top="0.75" bottom="0.75" header="0.3" footer="0.3"/>
  <pageSetup paperSize="8" scale="28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zoomScale="62" zoomScaleNormal="62" workbookViewId="0"/>
  </sheetViews>
  <sheetFormatPr defaultRowHeight="15" x14ac:dyDescent="0.2"/>
  <cols>
    <col min="1" max="1" width="33.85546875" style="1889" customWidth="1"/>
    <col min="2" max="2" width="26.7109375" style="1889" bestFit="1" customWidth="1"/>
    <col min="3" max="3" width="19.85546875" style="1889" bestFit="1" customWidth="1"/>
    <col min="4" max="4" width="21.7109375" style="1889" customWidth="1"/>
    <col min="5" max="5" width="23.28515625" style="1889" customWidth="1"/>
    <col min="6" max="7" width="24.7109375" style="1889" customWidth="1"/>
    <col min="8" max="8" width="27.42578125" style="1889" customWidth="1"/>
    <col min="9" max="9" width="23.42578125" style="1889" customWidth="1"/>
    <col min="10" max="10" width="28.140625" style="1889" customWidth="1"/>
    <col min="11" max="11" width="24.85546875" style="1889" customWidth="1"/>
    <col min="12" max="12" width="25" style="1889" customWidth="1"/>
    <col min="13" max="13" width="20" style="1889" customWidth="1"/>
    <col min="14" max="14" width="28" style="1889" customWidth="1"/>
    <col min="15" max="15" width="25.85546875" style="1889" customWidth="1"/>
    <col min="16" max="16" width="26.7109375" style="1889" customWidth="1"/>
    <col min="17" max="17" width="22.7109375" style="1889" customWidth="1"/>
    <col min="18" max="18" width="22.140625" style="1889" customWidth="1"/>
    <col min="19" max="19" width="25.85546875" style="1889" customWidth="1"/>
    <col min="20" max="20" width="30" style="1889" customWidth="1"/>
    <col min="21" max="21" width="21.5703125" style="1889" customWidth="1"/>
    <col min="22" max="22" width="19.5703125" style="1889" customWidth="1"/>
    <col min="23" max="23" width="22.7109375" style="1889" customWidth="1"/>
    <col min="24" max="24" width="23" style="1889" bestFit="1" customWidth="1"/>
    <col min="25" max="25" width="18.140625" style="1889" bestFit="1" customWidth="1"/>
    <col min="26" max="26" width="13.42578125" style="1889" customWidth="1"/>
    <col min="27" max="27" width="22.140625" style="1889" customWidth="1"/>
    <col min="28" max="16384" width="9.140625" style="1889"/>
  </cols>
  <sheetData>
    <row r="1" spans="1:24" s="19" customFormat="1" ht="18" x14ac:dyDescent="0.25">
      <c r="A1" s="1577" t="s">
        <v>3700</v>
      </c>
      <c r="B1" s="1577"/>
      <c r="S1" s="18"/>
    </row>
    <row r="2" spans="1:24" s="19" customFormat="1" ht="18" x14ac:dyDescent="0.25">
      <c r="A2" s="1480" t="s">
        <v>214</v>
      </c>
      <c r="B2" s="344"/>
      <c r="H2" s="2888" t="s">
        <v>147</v>
      </c>
      <c r="I2" s="2958"/>
      <c r="J2" s="79" t="s">
        <v>148</v>
      </c>
      <c r="K2" s="80"/>
      <c r="L2" s="81"/>
      <c r="S2" s="18"/>
      <c r="W2" s="18"/>
      <c r="X2" s="18"/>
    </row>
    <row r="3" spans="1:24" s="19" customFormat="1" ht="37.5" customHeight="1" x14ac:dyDescent="0.25">
      <c r="A3" s="95" t="s">
        <v>3534</v>
      </c>
      <c r="B3" s="67"/>
      <c r="C3" s="2915" t="s">
        <v>149</v>
      </c>
      <c r="D3" s="2916"/>
      <c r="E3" s="2916"/>
      <c r="F3" s="2916"/>
      <c r="G3" s="2917"/>
      <c r="H3" s="2959"/>
      <c r="I3" s="2960"/>
      <c r="J3" s="432" t="s">
        <v>150</v>
      </c>
      <c r="K3" s="2915" t="s">
        <v>151</v>
      </c>
      <c r="L3" s="2917"/>
      <c r="M3" s="2915" t="s">
        <v>152</v>
      </c>
      <c r="N3" s="2917"/>
      <c r="O3" s="2915" t="s">
        <v>84</v>
      </c>
      <c r="P3" s="2916"/>
      <c r="Q3" s="2916"/>
      <c r="R3" s="2917"/>
      <c r="S3" s="1872"/>
      <c r="T3" s="1871" t="s">
        <v>85</v>
      </c>
      <c r="U3" s="1873"/>
      <c r="V3" s="1881"/>
      <c r="W3" s="1882"/>
    </row>
    <row r="4" spans="1:24" s="19" customFormat="1" ht="45.75" thickBot="1" x14ac:dyDescent="0.3">
      <c r="A4" s="433" t="s">
        <v>310</v>
      </c>
      <c r="B4" s="434" t="s">
        <v>153</v>
      </c>
      <c r="C4" s="434" t="s">
        <v>154</v>
      </c>
      <c r="D4" s="434" t="s">
        <v>155</v>
      </c>
      <c r="E4" s="434" t="s">
        <v>156</v>
      </c>
      <c r="F4" s="434" t="s">
        <v>157</v>
      </c>
      <c r="G4" s="435" t="s">
        <v>158</v>
      </c>
      <c r="H4" s="436" t="s">
        <v>92</v>
      </c>
      <c r="I4" s="437" t="s">
        <v>93</v>
      </c>
      <c r="J4" s="434" t="s">
        <v>159</v>
      </c>
      <c r="K4" s="434" t="s">
        <v>160</v>
      </c>
      <c r="L4" s="434" t="s">
        <v>161</v>
      </c>
      <c r="M4" s="434" t="s">
        <v>162</v>
      </c>
      <c r="N4" s="436" t="s">
        <v>163</v>
      </c>
      <c r="O4" s="436" t="s">
        <v>164</v>
      </c>
      <c r="P4" s="436" t="s">
        <v>104</v>
      </c>
      <c r="Q4" s="436" t="s">
        <v>165</v>
      </c>
      <c r="R4" s="438" t="s">
        <v>166</v>
      </c>
      <c r="S4" s="1921" t="s">
        <v>167</v>
      </c>
      <c r="T4" s="432" t="s">
        <v>168</v>
      </c>
      <c r="U4" s="432" t="s">
        <v>169</v>
      </c>
      <c r="V4" s="432" t="s">
        <v>112</v>
      </c>
      <c r="W4" s="432" t="s">
        <v>113</v>
      </c>
    </row>
    <row r="5" spans="1:24" s="19" customFormat="1" ht="15.75" thickTop="1" x14ac:dyDescent="0.25">
      <c r="A5" s="2918" t="s">
        <v>114</v>
      </c>
      <c r="B5" s="355"/>
      <c r="C5" s="354"/>
      <c r="D5" s="354"/>
      <c r="E5" s="355"/>
      <c r="F5" s="355" t="s">
        <v>170</v>
      </c>
      <c r="G5" s="355"/>
      <c r="H5" s="355" t="s">
        <v>171</v>
      </c>
      <c r="I5" s="355" t="s">
        <v>116</v>
      </c>
      <c r="J5" s="355" t="s">
        <v>117</v>
      </c>
      <c r="K5" s="440" t="s">
        <v>172</v>
      </c>
      <c r="L5" s="440" t="s">
        <v>173</v>
      </c>
      <c r="M5" s="440" t="s">
        <v>117</v>
      </c>
      <c r="N5" s="440" t="s">
        <v>116</v>
      </c>
      <c r="O5" s="354"/>
      <c r="P5" s="440" t="s">
        <v>117</v>
      </c>
      <c r="Q5" s="440" t="s">
        <v>116</v>
      </c>
      <c r="R5" s="440" t="s">
        <v>117</v>
      </c>
      <c r="S5" s="440" t="s">
        <v>171</v>
      </c>
      <c r="T5" s="440" t="s">
        <v>174</v>
      </c>
      <c r="U5" s="440" t="s">
        <v>117</v>
      </c>
      <c r="V5" s="440"/>
      <c r="W5" s="440"/>
    </row>
    <row r="6" spans="1:24" s="19" customFormat="1" x14ac:dyDescent="0.25">
      <c r="A6" s="2994"/>
      <c r="B6" s="353"/>
      <c r="C6" s="357"/>
      <c r="D6" s="357"/>
      <c r="E6" s="353"/>
      <c r="F6" s="355" t="s">
        <v>175</v>
      </c>
      <c r="G6" s="353"/>
      <c r="H6" s="355"/>
      <c r="I6" s="353"/>
      <c r="J6" s="353"/>
      <c r="K6" s="353"/>
      <c r="L6" s="353"/>
      <c r="M6" s="353"/>
      <c r="N6" s="353"/>
      <c r="O6" s="357"/>
      <c r="P6" s="353"/>
      <c r="Q6" s="353"/>
      <c r="R6" s="353"/>
      <c r="S6" s="355"/>
      <c r="T6" s="355"/>
      <c r="U6" s="355"/>
      <c r="V6" s="355"/>
      <c r="W6" s="355"/>
    </row>
    <row r="7" spans="1:24" s="19" customFormat="1" ht="15.75" thickBot="1" x14ac:dyDescent="0.3">
      <c r="A7" s="441" t="s">
        <v>121</v>
      </c>
      <c r="B7" s="404"/>
      <c r="C7" s="442"/>
      <c r="D7" s="442"/>
      <c r="E7" s="404"/>
      <c r="F7" s="404"/>
      <c r="G7" s="404"/>
      <c r="H7" s="404"/>
      <c r="I7" s="404"/>
      <c r="J7" s="443"/>
      <c r="K7" s="443"/>
      <c r="L7" s="404"/>
      <c r="M7" s="404"/>
      <c r="N7" s="404"/>
      <c r="O7" s="442"/>
      <c r="P7" s="404"/>
      <c r="Q7" s="404"/>
      <c r="R7" s="404"/>
      <c r="S7" s="404"/>
      <c r="T7" s="404"/>
      <c r="U7" s="404"/>
      <c r="V7" s="404"/>
      <c r="W7" s="404"/>
    </row>
    <row r="8" spans="1:24" s="19" customFormat="1" x14ac:dyDescent="0.25">
      <c r="A8" s="2829" t="s">
        <v>3701</v>
      </c>
      <c r="B8" s="353" t="s">
        <v>3702</v>
      </c>
      <c r="C8" s="354" t="s">
        <v>178</v>
      </c>
      <c r="D8" s="354">
        <v>45387500</v>
      </c>
      <c r="E8" s="355" t="s">
        <v>7</v>
      </c>
      <c r="F8" s="355"/>
      <c r="G8" s="355" t="s">
        <v>3703</v>
      </c>
      <c r="H8" s="355" t="s">
        <v>3563</v>
      </c>
      <c r="I8" s="355" t="s">
        <v>3564</v>
      </c>
      <c r="J8" s="355"/>
      <c r="K8" s="355" t="s">
        <v>3565</v>
      </c>
      <c r="L8" s="355" t="s">
        <v>3566</v>
      </c>
      <c r="M8" s="355" t="s">
        <v>3567</v>
      </c>
      <c r="N8" s="355" t="s">
        <v>3568</v>
      </c>
      <c r="O8" s="354">
        <v>45387500</v>
      </c>
      <c r="P8" s="355"/>
      <c r="Q8" s="355" t="s">
        <v>3569</v>
      </c>
      <c r="R8" s="355" t="s">
        <v>3570</v>
      </c>
      <c r="S8" s="355"/>
      <c r="T8" s="2138">
        <v>40612</v>
      </c>
      <c r="U8" s="2138" t="s">
        <v>3571</v>
      </c>
      <c r="V8" s="355"/>
      <c r="W8" s="355"/>
    </row>
    <row r="9" spans="1:24" s="19" customFormat="1" x14ac:dyDescent="0.25">
      <c r="A9" s="2814"/>
      <c r="B9" s="353"/>
      <c r="C9" s="357"/>
      <c r="D9" s="357"/>
      <c r="E9" s="353"/>
      <c r="F9" s="355"/>
      <c r="G9" s="353"/>
      <c r="H9" s="355"/>
      <c r="I9" s="353"/>
      <c r="J9" s="353"/>
      <c r="K9" s="353"/>
      <c r="L9" s="353"/>
      <c r="M9" s="353"/>
      <c r="N9" s="353"/>
      <c r="O9" s="357"/>
      <c r="P9" s="353"/>
      <c r="Q9" s="353"/>
      <c r="R9" s="353"/>
      <c r="S9" s="353"/>
      <c r="T9" s="353"/>
      <c r="U9" s="353"/>
      <c r="V9" s="353"/>
      <c r="W9" s="353"/>
    </row>
    <row r="10" spans="1:24" s="19" customFormat="1" x14ac:dyDescent="0.25">
      <c r="A10" s="226"/>
      <c r="B10" s="226"/>
      <c r="C10" s="358"/>
      <c r="D10" s="358"/>
      <c r="E10" s="226"/>
      <c r="F10" s="226"/>
      <c r="G10" s="226"/>
      <c r="H10" s="226"/>
      <c r="I10" s="226"/>
      <c r="J10" s="79"/>
      <c r="K10" s="79"/>
      <c r="L10" s="226"/>
      <c r="M10" s="226"/>
      <c r="N10" s="226"/>
      <c r="O10" s="358"/>
      <c r="P10" s="1862"/>
      <c r="Q10" s="1862"/>
      <c r="R10" s="226"/>
      <c r="S10" s="226"/>
      <c r="T10" s="226"/>
      <c r="U10" s="226"/>
      <c r="V10" s="226"/>
      <c r="W10" s="226"/>
    </row>
    <row r="11" spans="1:24" s="19" customFormat="1" x14ac:dyDescent="0.25">
      <c r="A11" s="2813" t="s">
        <v>3704</v>
      </c>
      <c r="B11" s="353"/>
      <c r="C11" s="354" t="s">
        <v>193</v>
      </c>
      <c r="D11" s="354">
        <v>21000000</v>
      </c>
      <c r="E11" s="355" t="s">
        <v>7</v>
      </c>
      <c r="F11" s="355"/>
      <c r="G11" s="355" t="s">
        <v>3703</v>
      </c>
      <c r="H11" s="355" t="s">
        <v>3563</v>
      </c>
      <c r="I11" s="355" t="s">
        <v>3564</v>
      </c>
      <c r="J11" s="355"/>
      <c r="K11" s="355" t="s">
        <v>3565</v>
      </c>
      <c r="L11" s="355" t="s">
        <v>3566</v>
      </c>
      <c r="M11" s="355" t="s">
        <v>3567</v>
      </c>
      <c r="N11" s="355" t="s">
        <v>3568</v>
      </c>
      <c r="O11" s="354">
        <v>21000000</v>
      </c>
      <c r="P11" s="355"/>
      <c r="Q11" s="355" t="s">
        <v>3569</v>
      </c>
      <c r="R11" s="355" t="s">
        <v>3570</v>
      </c>
      <c r="S11" s="355"/>
      <c r="T11" s="2138">
        <v>40612</v>
      </c>
      <c r="U11" s="2138" t="s">
        <v>3571</v>
      </c>
      <c r="V11" s="355"/>
      <c r="W11" s="355"/>
    </row>
    <row r="12" spans="1:24" s="19" customFormat="1" x14ac:dyDescent="0.25">
      <c r="A12" s="2814"/>
      <c r="B12" s="353"/>
      <c r="C12" s="357"/>
      <c r="D12" s="357"/>
      <c r="E12" s="353"/>
      <c r="F12" s="355"/>
      <c r="G12" s="353"/>
      <c r="H12" s="355"/>
      <c r="I12" s="353"/>
      <c r="J12" s="353"/>
      <c r="K12" s="353"/>
      <c r="L12" s="353"/>
      <c r="M12" s="353"/>
      <c r="N12" s="353"/>
      <c r="O12" s="357"/>
      <c r="P12" s="353"/>
      <c r="Q12" s="353"/>
      <c r="R12" s="353"/>
      <c r="S12" s="353"/>
      <c r="T12" s="353"/>
      <c r="U12" s="353"/>
      <c r="V12" s="353"/>
      <c r="W12" s="353"/>
    </row>
    <row r="13" spans="1:24" s="19" customFormat="1" ht="15.75" thickBot="1" x14ac:dyDescent="0.3">
      <c r="A13" s="510"/>
      <c r="B13" s="360"/>
      <c r="C13" s="361"/>
      <c r="D13" s="361"/>
      <c r="E13" s="362"/>
      <c r="F13" s="355"/>
      <c r="G13" s="360"/>
      <c r="H13" s="355"/>
      <c r="I13" s="360"/>
      <c r="J13" s="360"/>
      <c r="K13" s="360"/>
      <c r="L13" s="360"/>
      <c r="M13" s="360"/>
      <c r="N13" s="360"/>
      <c r="O13" s="361"/>
      <c r="P13" s="360"/>
      <c r="Q13" s="360"/>
      <c r="R13" s="360"/>
      <c r="S13" s="362"/>
      <c r="T13" s="362"/>
      <c r="U13" s="362"/>
      <c r="V13" s="362"/>
      <c r="W13" s="362"/>
    </row>
    <row r="14" spans="1:24" s="19" customFormat="1" ht="15.75" thickTop="1" x14ac:dyDescent="0.25">
      <c r="A14" s="364" t="s">
        <v>144</v>
      </c>
      <c r="B14" s="365"/>
      <c r="C14" s="366"/>
      <c r="D14" s="366">
        <f>D8+D11</f>
        <v>66387500</v>
      </c>
      <c r="E14" s="367"/>
      <c r="F14" s="368"/>
      <c r="G14" s="365"/>
      <c r="H14" s="368"/>
      <c r="I14" s="365"/>
      <c r="J14" s="365"/>
      <c r="K14" s="365"/>
      <c r="L14" s="365"/>
      <c r="M14" s="365"/>
      <c r="N14" s="365"/>
      <c r="O14" s="366">
        <f>O8+O11</f>
        <v>66387500</v>
      </c>
      <c r="P14" s="365"/>
      <c r="Q14" s="365"/>
      <c r="R14" s="365"/>
      <c r="S14" s="377"/>
      <c r="T14" s="377"/>
      <c r="U14" s="377"/>
      <c r="V14" s="377"/>
      <c r="W14" s="377"/>
      <c r="X14" s="18"/>
    </row>
    <row r="15" spans="1:24" s="19" customFormat="1" x14ac:dyDescent="0.25">
      <c r="A15" s="226"/>
      <c r="B15" s="226"/>
      <c r="C15" s="357"/>
      <c r="D15" s="357"/>
      <c r="E15" s="226"/>
      <c r="F15" s="1909"/>
      <c r="G15" s="226"/>
      <c r="H15" s="1909"/>
      <c r="I15" s="226"/>
      <c r="J15" s="226"/>
      <c r="K15" s="226"/>
      <c r="L15" s="226"/>
      <c r="M15" s="226"/>
      <c r="N15" s="226"/>
      <c r="O15" s="357"/>
      <c r="P15" s="226"/>
      <c r="Q15" s="226"/>
      <c r="R15" s="226"/>
      <c r="S15" s="226"/>
      <c r="T15" s="226"/>
      <c r="U15" s="226"/>
      <c r="V15" s="226"/>
      <c r="W15" s="226"/>
    </row>
    <row r="16" spans="1:24" s="19" customFormat="1" x14ac:dyDescent="0.25">
      <c r="A16" s="370"/>
      <c r="R16" s="18"/>
      <c r="S16" s="18"/>
      <c r="T16" s="18"/>
    </row>
    <row r="21" spans="1:25" s="62" customFormat="1" x14ac:dyDescent="0.2">
      <c r="A21" s="1896" t="s">
        <v>3700</v>
      </c>
      <c r="B21" s="149"/>
      <c r="W21" s="2293"/>
    </row>
    <row r="22" spans="1:25" s="62" customFormat="1" x14ac:dyDescent="0.2">
      <c r="A22" s="3062" t="s">
        <v>280</v>
      </c>
      <c r="B22" s="3062"/>
      <c r="C22" s="3062"/>
      <c r="D22" s="3062"/>
      <c r="E22" s="3062"/>
      <c r="F22" s="3062"/>
      <c r="G22" s="3062"/>
      <c r="I22" s="2845" t="s">
        <v>147</v>
      </c>
      <c r="J22" s="2846"/>
      <c r="K22" s="79" t="s">
        <v>148</v>
      </c>
      <c r="L22" s="70"/>
      <c r="M22" s="71"/>
      <c r="W22" s="2293"/>
    </row>
    <row r="23" spans="1:25" s="62" customFormat="1" ht="30" x14ac:dyDescent="0.2">
      <c r="A23" s="95" t="s">
        <v>3534</v>
      </c>
      <c r="B23" s="151"/>
      <c r="C23" s="2902" t="s">
        <v>215</v>
      </c>
      <c r="D23" s="2902"/>
      <c r="E23" s="2902"/>
      <c r="F23" s="2902"/>
      <c r="G23" s="2902"/>
      <c r="H23" s="2903"/>
      <c r="I23" s="2847"/>
      <c r="J23" s="2848"/>
      <c r="K23" s="1907" t="s">
        <v>150</v>
      </c>
      <c r="L23" s="2902" t="s">
        <v>151</v>
      </c>
      <c r="M23" s="2903"/>
      <c r="N23" s="2909" t="s">
        <v>152</v>
      </c>
      <c r="O23" s="2903"/>
      <c r="P23" s="2909" t="s">
        <v>84</v>
      </c>
      <c r="Q23" s="2902"/>
      <c r="R23" s="2902"/>
      <c r="S23" s="2902"/>
      <c r="T23" s="2902" t="s">
        <v>85</v>
      </c>
      <c r="U23" s="2902"/>
      <c r="V23" s="2902"/>
      <c r="W23" s="2903"/>
    </row>
    <row r="24" spans="1:25" s="458" customFormat="1" ht="45.75" thickBot="1" x14ac:dyDescent="0.3">
      <c r="A24" s="1905" t="s">
        <v>402</v>
      </c>
      <c r="B24" s="506" t="s">
        <v>153</v>
      </c>
      <c r="C24" s="451" t="s">
        <v>217</v>
      </c>
      <c r="D24" s="451" t="s">
        <v>218</v>
      </c>
      <c r="E24" s="451" t="s">
        <v>156</v>
      </c>
      <c r="F24" s="451" t="s">
        <v>219</v>
      </c>
      <c r="G24" s="451" t="s">
        <v>220</v>
      </c>
      <c r="H24" s="451" t="s">
        <v>90</v>
      </c>
      <c r="I24" s="437" t="s">
        <v>92</v>
      </c>
      <c r="J24" s="437" t="s">
        <v>93</v>
      </c>
      <c r="K24" s="453" t="s">
        <v>159</v>
      </c>
      <c r="L24" s="453" t="s">
        <v>160</v>
      </c>
      <c r="M24" s="453" t="s">
        <v>161</v>
      </c>
      <c r="N24" s="453" t="s">
        <v>162</v>
      </c>
      <c r="O24" s="437" t="s">
        <v>93</v>
      </c>
      <c r="P24" s="437" t="s">
        <v>4325</v>
      </c>
      <c r="Q24" s="437" t="s">
        <v>104</v>
      </c>
      <c r="R24" s="457" t="s">
        <v>221</v>
      </c>
      <c r="S24" s="1907" t="s">
        <v>166</v>
      </c>
      <c r="T24" s="453" t="s">
        <v>108</v>
      </c>
      <c r="U24" s="453" t="s">
        <v>222</v>
      </c>
      <c r="V24" s="453" t="s">
        <v>223</v>
      </c>
      <c r="W24" s="454" t="s">
        <v>111</v>
      </c>
      <c r="X24" s="453" t="s">
        <v>112</v>
      </c>
      <c r="Y24" s="453" t="s">
        <v>113</v>
      </c>
    </row>
    <row r="25" spans="1:25" s="62" customFormat="1" ht="15.75" thickTop="1" x14ac:dyDescent="0.2">
      <c r="A25" s="2825" t="s">
        <v>114</v>
      </c>
      <c r="B25" s="459"/>
      <c r="C25" s="160"/>
      <c r="D25" s="160"/>
      <c r="E25" s="160"/>
      <c r="F25" s="380"/>
      <c r="G25" s="160" t="s">
        <v>170</v>
      </c>
      <c r="H25" s="160"/>
      <c r="I25" s="231" t="s">
        <v>171</v>
      </c>
      <c r="J25" s="231" t="s">
        <v>116</v>
      </c>
      <c r="K25" s="231" t="s">
        <v>117</v>
      </c>
      <c r="L25" s="231" t="s">
        <v>224</v>
      </c>
      <c r="M25" s="231" t="s">
        <v>173</v>
      </c>
      <c r="N25" s="231" t="s">
        <v>171</v>
      </c>
      <c r="O25" s="231" t="s">
        <v>116</v>
      </c>
      <c r="P25" s="160"/>
      <c r="Q25" s="231" t="s">
        <v>225</v>
      </c>
      <c r="R25" s="383" t="s">
        <v>116</v>
      </c>
      <c r="S25" s="230" t="s">
        <v>118</v>
      </c>
      <c r="T25" s="381"/>
      <c r="U25" s="160"/>
      <c r="V25" s="160" t="s">
        <v>226</v>
      </c>
      <c r="W25" s="2294"/>
      <c r="X25" s="160"/>
      <c r="Y25" s="231"/>
    </row>
    <row r="26" spans="1:25" s="62" customFormat="1" x14ac:dyDescent="0.2">
      <c r="A26" s="2826"/>
      <c r="B26" s="166"/>
      <c r="C26" s="166"/>
      <c r="D26" s="166"/>
      <c r="E26" s="166"/>
      <c r="F26" s="167"/>
      <c r="G26" s="160" t="s">
        <v>175</v>
      </c>
      <c r="H26" s="166"/>
      <c r="I26" s="160"/>
      <c r="J26" s="166"/>
      <c r="K26" s="166"/>
      <c r="L26" s="166"/>
      <c r="M26" s="166"/>
      <c r="N26" s="166"/>
      <c r="O26" s="166"/>
      <c r="P26" s="167"/>
      <c r="Q26" s="166"/>
      <c r="R26" s="389"/>
      <c r="S26" s="166"/>
      <c r="T26" s="390"/>
      <c r="U26" s="166"/>
      <c r="V26" s="166"/>
      <c r="W26" s="388"/>
      <c r="X26" s="166"/>
      <c r="Y26" s="166"/>
    </row>
    <row r="27" spans="1:25" s="62" customFormat="1" ht="15.75" thickBot="1" x14ac:dyDescent="0.25">
      <c r="A27" s="500" t="s">
        <v>121</v>
      </c>
      <c r="B27" s="460"/>
      <c r="C27" s="460"/>
      <c r="D27" s="460"/>
      <c r="E27" s="460"/>
      <c r="F27" s="402"/>
      <c r="G27" s="460"/>
      <c r="H27" s="460"/>
      <c r="I27" s="460"/>
      <c r="J27" s="460"/>
      <c r="K27" s="461"/>
      <c r="L27" s="461"/>
      <c r="M27" s="460"/>
      <c r="N27" s="460"/>
      <c r="O27" s="460"/>
      <c r="P27" s="402"/>
      <c r="Q27" s="460"/>
      <c r="R27" s="461"/>
      <c r="S27" s="156"/>
      <c r="T27" s="462"/>
      <c r="U27" s="460"/>
      <c r="V27" s="460"/>
      <c r="W27" s="2295"/>
      <c r="X27" s="460"/>
      <c r="Y27" s="460"/>
    </row>
    <row r="28" spans="1:25" s="62" customFormat="1" x14ac:dyDescent="0.2">
      <c r="A28" s="2834" t="s">
        <v>3705</v>
      </c>
      <c r="B28" s="160" t="s">
        <v>3706</v>
      </c>
      <c r="C28" s="160" t="s">
        <v>178</v>
      </c>
      <c r="D28" s="160" t="s">
        <v>123</v>
      </c>
      <c r="E28" s="166" t="s">
        <v>7</v>
      </c>
      <c r="F28" s="380">
        <v>40000000</v>
      </c>
      <c r="G28" s="160" t="s">
        <v>3580</v>
      </c>
      <c r="H28" s="160" t="s">
        <v>3707</v>
      </c>
      <c r="I28" s="160" t="s">
        <v>3581</v>
      </c>
      <c r="J28" s="160" t="s">
        <v>3583</v>
      </c>
      <c r="K28" s="160" t="s">
        <v>3668</v>
      </c>
      <c r="L28" s="160" t="s">
        <v>3635</v>
      </c>
      <c r="M28" s="160" t="s">
        <v>3669</v>
      </c>
      <c r="N28" s="160" t="s">
        <v>3638</v>
      </c>
      <c r="O28" s="160" t="s">
        <v>3670</v>
      </c>
      <c r="P28" s="380">
        <v>40000000</v>
      </c>
      <c r="Q28" s="160" t="s">
        <v>297</v>
      </c>
      <c r="R28" s="160" t="s">
        <v>3671</v>
      </c>
      <c r="S28" s="166" t="s">
        <v>3672</v>
      </c>
      <c r="T28" s="381" t="s">
        <v>3673</v>
      </c>
      <c r="U28" s="160" t="s">
        <v>3674</v>
      </c>
      <c r="V28" s="160" t="s">
        <v>3675</v>
      </c>
      <c r="W28" s="382" t="s">
        <v>297</v>
      </c>
      <c r="X28" s="160"/>
      <c r="Y28" s="160"/>
    </row>
    <row r="29" spans="1:25" s="62" customFormat="1" ht="87.75" customHeight="1" x14ac:dyDescent="0.2">
      <c r="A29" s="2904"/>
      <c r="B29" s="166"/>
      <c r="C29" s="166"/>
      <c r="D29" s="166"/>
      <c r="E29" s="166"/>
      <c r="F29" s="167"/>
      <c r="G29" s="160"/>
      <c r="H29" s="166"/>
      <c r="I29" s="160"/>
      <c r="J29" s="160"/>
      <c r="K29" s="160"/>
      <c r="L29" s="160"/>
      <c r="M29" s="160"/>
      <c r="N29" s="160"/>
      <c r="O29" s="160"/>
      <c r="P29" s="380"/>
      <c r="Q29" s="160"/>
      <c r="R29" s="383"/>
      <c r="S29" s="166"/>
      <c r="T29" s="381"/>
      <c r="U29" s="160"/>
      <c r="V29" s="160"/>
      <c r="W29" s="382"/>
      <c r="X29" s="160"/>
      <c r="Y29" s="160"/>
    </row>
    <row r="30" spans="1:25" s="62" customFormat="1" x14ac:dyDescent="0.2">
      <c r="A30" s="156"/>
      <c r="B30" s="156"/>
      <c r="C30" s="156"/>
      <c r="D30" s="156"/>
      <c r="E30" s="156"/>
      <c r="F30" s="158"/>
      <c r="G30" s="156"/>
      <c r="H30" s="156"/>
      <c r="I30" s="156"/>
      <c r="J30" s="156"/>
      <c r="K30" s="169"/>
      <c r="L30" s="169"/>
      <c r="M30" s="156"/>
      <c r="N30" s="156"/>
      <c r="O30" s="156"/>
      <c r="P30" s="158"/>
      <c r="Q30" s="156"/>
      <c r="R30" s="169"/>
      <c r="S30" s="156"/>
      <c r="T30" s="172"/>
      <c r="U30" s="156"/>
      <c r="V30" s="156"/>
      <c r="W30" s="386"/>
      <c r="X30" s="156"/>
      <c r="Y30" s="156"/>
    </row>
    <row r="31" spans="1:25" s="62" customFormat="1" x14ac:dyDescent="0.2">
      <c r="A31" s="2836" t="s">
        <v>3708</v>
      </c>
      <c r="B31" s="160"/>
      <c r="C31" s="160" t="s">
        <v>193</v>
      </c>
      <c r="D31" s="160" t="s">
        <v>123</v>
      </c>
      <c r="E31" s="166" t="s">
        <v>7</v>
      </c>
      <c r="F31" s="380">
        <v>56250000</v>
      </c>
      <c r="G31" s="160" t="s">
        <v>3580</v>
      </c>
      <c r="H31" s="160" t="s">
        <v>3707</v>
      </c>
      <c r="I31" s="160" t="s">
        <v>3581</v>
      </c>
      <c r="J31" s="160" t="s">
        <v>3583</v>
      </c>
      <c r="K31" s="160" t="s">
        <v>3668</v>
      </c>
      <c r="L31" s="160" t="s">
        <v>3635</v>
      </c>
      <c r="M31" s="160" t="s">
        <v>3669</v>
      </c>
      <c r="N31" s="160" t="s">
        <v>3638</v>
      </c>
      <c r="O31" s="160" t="s">
        <v>3670</v>
      </c>
      <c r="P31" s="380">
        <v>56250000</v>
      </c>
      <c r="Q31" s="160" t="s">
        <v>297</v>
      </c>
      <c r="R31" s="160" t="s">
        <v>3671</v>
      </c>
      <c r="S31" s="166" t="s">
        <v>3672</v>
      </c>
      <c r="T31" s="381" t="s">
        <v>3673</v>
      </c>
      <c r="U31" s="160" t="s">
        <v>3674</v>
      </c>
      <c r="V31" s="160" t="s">
        <v>3675</v>
      </c>
      <c r="W31" s="382" t="s">
        <v>297</v>
      </c>
      <c r="X31" s="166"/>
      <c r="Y31" s="166"/>
    </row>
    <row r="32" spans="1:25" s="62" customFormat="1" ht="68.25" customHeight="1" x14ac:dyDescent="0.2">
      <c r="A32" s="2904"/>
      <c r="B32" s="166"/>
      <c r="C32" s="166"/>
      <c r="D32" s="166"/>
      <c r="E32" s="166"/>
      <c r="F32" s="167"/>
      <c r="G32" s="160"/>
      <c r="H32" s="166"/>
      <c r="I32" s="160"/>
      <c r="J32" s="166"/>
      <c r="K32" s="166"/>
      <c r="L32" s="166"/>
      <c r="M32" s="166"/>
      <c r="N32" s="166"/>
      <c r="O32" s="166"/>
      <c r="P32" s="167"/>
      <c r="Q32" s="166"/>
      <c r="R32" s="389"/>
      <c r="S32" s="166"/>
      <c r="T32" s="390"/>
      <c r="U32" s="166"/>
      <c r="V32" s="166"/>
      <c r="W32" s="388"/>
      <c r="X32" s="166"/>
      <c r="Y32" s="166"/>
    </row>
    <row r="33" spans="1:25" s="62" customFormat="1" x14ac:dyDescent="0.2">
      <c r="A33" s="156"/>
      <c r="B33" s="156"/>
      <c r="C33" s="156"/>
      <c r="D33" s="156"/>
      <c r="E33" s="156"/>
      <c r="F33" s="158"/>
      <c r="G33" s="156"/>
      <c r="H33" s="156"/>
      <c r="I33" s="156"/>
      <c r="J33" s="169"/>
      <c r="K33" s="169"/>
      <c r="L33" s="156"/>
      <c r="M33" s="156"/>
      <c r="N33" s="156"/>
      <c r="O33" s="156"/>
      <c r="P33" s="158"/>
      <c r="Q33" s="156"/>
      <c r="R33" s="169"/>
      <c r="S33" s="156"/>
      <c r="T33" s="172"/>
      <c r="U33" s="156"/>
      <c r="V33" s="156"/>
      <c r="W33" s="386"/>
      <c r="X33" s="156"/>
      <c r="Y33" s="156"/>
    </row>
    <row r="34" spans="1:25" s="62" customFormat="1" x14ac:dyDescent="0.2">
      <c r="A34" s="2836" t="s">
        <v>3709</v>
      </c>
      <c r="B34" s="166"/>
      <c r="C34" s="160" t="s">
        <v>195</v>
      </c>
      <c r="D34" s="160" t="s">
        <v>123</v>
      </c>
      <c r="E34" s="166" t="s">
        <v>7</v>
      </c>
      <c r="F34" s="380">
        <v>40000000</v>
      </c>
      <c r="G34" s="160" t="s">
        <v>3580</v>
      </c>
      <c r="H34" s="160" t="s">
        <v>3707</v>
      </c>
      <c r="I34" s="160" t="s">
        <v>3581</v>
      </c>
      <c r="J34" s="160" t="s">
        <v>3583</v>
      </c>
      <c r="K34" s="160" t="s">
        <v>3668</v>
      </c>
      <c r="L34" s="160" t="s">
        <v>3635</v>
      </c>
      <c r="M34" s="160" t="s">
        <v>3669</v>
      </c>
      <c r="N34" s="160" t="s">
        <v>3638</v>
      </c>
      <c r="O34" s="160" t="s">
        <v>3670</v>
      </c>
      <c r="P34" s="380">
        <v>40000000</v>
      </c>
      <c r="Q34" s="160" t="s">
        <v>297</v>
      </c>
      <c r="R34" s="160" t="s">
        <v>3671</v>
      </c>
      <c r="S34" s="166" t="s">
        <v>3672</v>
      </c>
      <c r="T34" s="381" t="s">
        <v>3673</v>
      </c>
      <c r="U34" s="160" t="s">
        <v>3674</v>
      </c>
      <c r="V34" s="160" t="s">
        <v>3675</v>
      </c>
      <c r="W34" s="382" t="s">
        <v>297</v>
      </c>
      <c r="X34" s="390"/>
      <c r="Y34" s="390"/>
    </row>
    <row r="35" spans="1:25" s="62" customFormat="1" ht="60" customHeight="1" x14ac:dyDescent="0.2">
      <c r="A35" s="3399"/>
      <c r="B35" s="156"/>
      <c r="C35" s="156"/>
      <c r="D35" s="156"/>
      <c r="E35" s="156"/>
      <c r="F35" s="158"/>
      <c r="G35" s="156"/>
      <c r="H35" s="156"/>
      <c r="I35" s="156"/>
      <c r="J35" s="169"/>
      <c r="K35" s="169"/>
      <c r="L35" s="156"/>
      <c r="M35" s="156"/>
      <c r="N35" s="156"/>
      <c r="O35" s="156"/>
      <c r="P35" s="158"/>
      <c r="Q35" s="156"/>
      <c r="R35" s="169"/>
      <c r="S35" s="156"/>
      <c r="T35" s="172"/>
      <c r="U35" s="156"/>
      <c r="V35" s="156"/>
      <c r="W35" s="386"/>
      <c r="X35" s="156"/>
      <c r="Y35" s="156"/>
    </row>
    <row r="36" spans="1:25" s="62" customFormat="1" x14ac:dyDescent="0.2">
      <c r="A36" s="156"/>
      <c r="B36" s="156"/>
      <c r="C36" s="156"/>
      <c r="D36" s="156"/>
      <c r="E36" s="156"/>
      <c r="F36" s="158"/>
      <c r="G36" s="156"/>
      <c r="H36" s="156"/>
      <c r="I36" s="156"/>
      <c r="J36" s="169"/>
      <c r="K36" s="169"/>
      <c r="L36" s="156"/>
      <c r="M36" s="156"/>
      <c r="N36" s="156"/>
      <c r="O36" s="156"/>
      <c r="P36" s="158"/>
      <c r="Q36" s="156"/>
      <c r="R36" s="169"/>
      <c r="S36" s="156"/>
      <c r="T36" s="172"/>
      <c r="U36" s="156"/>
      <c r="V36" s="156"/>
      <c r="W36" s="386"/>
      <c r="X36" s="156"/>
      <c r="Y36" s="156"/>
    </row>
    <row r="37" spans="1:25" s="62" customFormat="1" ht="15.75" thickBot="1" x14ac:dyDescent="0.25">
      <c r="A37" s="1895"/>
      <c r="B37" s="194"/>
      <c r="C37" s="194"/>
      <c r="D37" s="194"/>
      <c r="E37" s="194"/>
      <c r="F37" s="408"/>
      <c r="G37" s="160"/>
      <c r="H37" s="194"/>
      <c r="I37" s="194"/>
      <c r="J37" s="194"/>
      <c r="K37" s="194"/>
      <c r="L37" s="194"/>
      <c r="M37" s="194"/>
      <c r="N37" s="194"/>
      <c r="O37" s="194"/>
      <c r="P37" s="408"/>
      <c r="Q37" s="194"/>
      <c r="R37" s="409"/>
      <c r="S37" s="166"/>
      <c r="T37" s="410"/>
      <c r="U37" s="410"/>
      <c r="V37" s="410"/>
      <c r="W37" s="2717"/>
      <c r="X37" s="410"/>
      <c r="Y37" s="408"/>
    </row>
    <row r="38" spans="1:25" s="62" customFormat="1" ht="15.75" thickTop="1" x14ac:dyDescent="0.2">
      <c r="A38" s="174" t="s">
        <v>144</v>
      </c>
      <c r="B38" s="176"/>
      <c r="C38" s="176"/>
      <c r="D38" s="176"/>
      <c r="E38" s="176"/>
      <c r="F38" s="173">
        <f>SUM(F27:F37)</f>
        <v>136250000</v>
      </c>
      <c r="G38" s="175"/>
      <c r="H38" s="176"/>
      <c r="I38" s="176"/>
      <c r="J38" s="176"/>
      <c r="K38" s="176"/>
      <c r="L38" s="176"/>
      <c r="M38" s="176"/>
      <c r="N38" s="176"/>
      <c r="O38" s="176"/>
      <c r="P38" s="173">
        <f>SUM(P28:P37)</f>
        <v>136250000</v>
      </c>
      <c r="Q38" s="176"/>
      <c r="R38" s="392"/>
      <c r="S38" s="393"/>
      <c r="T38" s="394"/>
      <c r="U38" s="176"/>
      <c r="V38" s="176"/>
      <c r="W38" s="395" t="e">
        <f>W28+W31+#REF!+#REF!+#REF!+#REF!+#REF!+#REF!+#REF!</f>
        <v>#VALUE!</v>
      </c>
      <c r="X38" s="176"/>
      <c r="Y38" s="173"/>
    </row>
    <row r="39" spans="1:25" s="62" customFormat="1" x14ac:dyDescent="0.2">
      <c r="A39" s="177"/>
      <c r="B39" s="177"/>
      <c r="C39" s="177"/>
      <c r="D39" s="177"/>
      <c r="E39" s="177"/>
      <c r="F39" s="167"/>
      <c r="G39" s="168"/>
      <c r="H39" s="177"/>
      <c r="I39" s="177"/>
      <c r="J39" s="177"/>
      <c r="K39" s="177"/>
      <c r="L39" s="177"/>
      <c r="M39" s="177"/>
      <c r="N39" s="177"/>
      <c r="O39" s="177"/>
      <c r="P39" s="167"/>
      <c r="Q39" s="177"/>
      <c r="R39" s="76"/>
      <c r="S39" s="76"/>
      <c r="T39" s="71"/>
      <c r="U39" s="177"/>
      <c r="V39" s="177"/>
      <c r="W39" s="388" t="e">
        <f>W29+W32+#REF!+#REF!+#REF!+#REF!+#REF!+#REF!+W37</f>
        <v>#REF!</v>
      </c>
      <c r="X39" s="177"/>
      <c r="Y39" s="167"/>
    </row>
    <row r="40" spans="1:25" s="62" customFormat="1" x14ac:dyDescent="0.2">
      <c r="A40" s="152"/>
      <c r="W40" s="2293"/>
    </row>
  </sheetData>
  <mergeCells count="19">
    <mergeCell ref="A22:G22"/>
    <mergeCell ref="A34:A35"/>
    <mergeCell ref="N23:O23"/>
    <mergeCell ref="P23:S23"/>
    <mergeCell ref="T23:W23"/>
    <mergeCell ref="A25:A26"/>
    <mergeCell ref="A28:A29"/>
    <mergeCell ref="A31:A32"/>
    <mergeCell ref="I22:J23"/>
    <mergeCell ref="C23:H23"/>
    <mergeCell ref="L23:M23"/>
    <mergeCell ref="M3:N3"/>
    <mergeCell ref="O3:R3"/>
    <mergeCell ref="A5:A6"/>
    <mergeCell ref="A8:A9"/>
    <mergeCell ref="A11:A12"/>
    <mergeCell ref="H2:I3"/>
    <mergeCell ref="C3:G3"/>
    <mergeCell ref="K3:L3"/>
  </mergeCells>
  <pageMargins left="0.25" right="0.25" top="0.75" bottom="0.75" header="0.3" footer="0.3"/>
  <pageSetup paperSize="8" scale="3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"/>
  <sheetViews>
    <sheetView zoomScale="53" zoomScaleNormal="53" workbookViewId="0"/>
  </sheetViews>
  <sheetFormatPr defaultRowHeight="18" x14ac:dyDescent="0.25"/>
  <cols>
    <col min="1" max="1" width="43.140625" style="1475" customWidth="1"/>
    <col min="2" max="2" width="35.7109375" style="1475" customWidth="1"/>
    <col min="3" max="3" width="16.28515625" style="1475" bestFit="1" customWidth="1"/>
    <col min="4" max="4" width="19.85546875" style="1475" customWidth="1"/>
    <col min="5" max="5" width="23.85546875" style="1475" customWidth="1"/>
    <col min="6" max="6" width="26.42578125" style="1475" customWidth="1"/>
    <col min="7" max="7" width="34.85546875" style="1475" customWidth="1"/>
    <col min="8" max="8" width="51.140625" style="1475" customWidth="1"/>
    <col min="9" max="9" width="31.5703125" style="1475" customWidth="1"/>
    <col min="10" max="10" width="26.7109375" style="1475" customWidth="1"/>
    <col min="11" max="11" width="24" style="1475" customWidth="1"/>
    <col min="12" max="12" width="33.140625" style="1475" customWidth="1"/>
    <col min="13" max="13" width="37.5703125" style="1475" customWidth="1"/>
    <col min="14" max="14" width="26.28515625" style="1475" customWidth="1"/>
    <col min="15" max="15" width="22.42578125" style="1475" customWidth="1"/>
    <col min="16" max="16" width="20.42578125" style="1475" customWidth="1"/>
    <col min="17" max="17" width="17.140625" style="1475" customWidth="1"/>
    <col min="18" max="18" width="20" style="1475" customWidth="1"/>
    <col min="19" max="19" width="19.5703125" style="1475" customWidth="1"/>
    <col min="20" max="20" width="24.28515625" style="1475" customWidth="1"/>
    <col min="21" max="21" width="21.42578125" style="1475" customWidth="1"/>
    <col min="22" max="22" width="22.5703125" style="1475" customWidth="1"/>
    <col min="23" max="23" width="20.28515625" style="1475" customWidth="1"/>
    <col min="24" max="24" width="17" style="1475" customWidth="1"/>
    <col min="25" max="25" width="24" style="1475" customWidth="1"/>
    <col min="26" max="26" width="18.5703125" style="1475" customWidth="1"/>
    <col min="27" max="27" width="14.42578125" style="1475" customWidth="1"/>
    <col min="28" max="16384" width="9.140625" style="1475"/>
  </cols>
  <sheetData>
    <row r="1" spans="1:23" s="1479" customFormat="1" x14ac:dyDescent="0.25">
      <c r="A1" s="1930" t="s">
        <v>3710</v>
      </c>
      <c r="B1" s="1614"/>
    </row>
    <row r="2" spans="1:23" s="1479" customFormat="1" x14ac:dyDescent="0.25">
      <c r="A2" s="3393" t="s">
        <v>1495</v>
      </c>
      <c r="B2" s="3393"/>
      <c r="C2" s="3393"/>
      <c r="D2" s="3393"/>
      <c r="E2" s="3393"/>
      <c r="F2" s="3393"/>
      <c r="G2" s="3393"/>
      <c r="H2" s="3319" t="s">
        <v>147</v>
      </c>
      <c r="I2" s="3320"/>
      <c r="J2" s="1551" t="s">
        <v>148</v>
      </c>
      <c r="K2" s="1552"/>
      <c r="L2" s="1553"/>
      <c r="V2" s="1537"/>
      <c r="W2" s="1537"/>
    </row>
    <row r="3" spans="1:23" s="1479" customFormat="1" ht="36" x14ac:dyDescent="0.25">
      <c r="A3" s="1432" t="s">
        <v>3534</v>
      </c>
      <c r="B3" s="1555"/>
      <c r="C3" s="3401" t="s">
        <v>149</v>
      </c>
      <c r="D3" s="3402"/>
      <c r="E3" s="3402"/>
      <c r="F3" s="3402"/>
      <c r="G3" s="3403"/>
      <c r="H3" s="3321"/>
      <c r="I3" s="3322"/>
      <c r="J3" s="1483" t="s">
        <v>150</v>
      </c>
      <c r="K3" s="3402" t="s">
        <v>151</v>
      </c>
      <c r="L3" s="3403"/>
      <c r="M3" s="3401" t="s">
        <v>152</v>
      </c>
      <c r="N3" s="3403"/>
      <c r="O3" s="3401" t="s">
        <v>84</v>
      </c>
      <c r="P3" s="3402"/>
      <c r="Q3" s="3402"/>
      <c r="R3" s="3402"/>
      <c r="S3" s="1926"/>
      <c r="T3" s="1928" t="s">
        <v>85</v>
      </c>
      <c r="U3" s="1927"/>
      <c r="V3" s="1612"/>
      <c r="W3" s="1615"/>
    </row>
    <row r="4" spans="1:23" s="1479" customFormat="1" ht="54.75" thickBot="1" x14ac:dyDescent="0.3">
      <c r="A4" s="1488" t="s">
        <v>310</v>
      </c>
      <c r="B4" s="1489" t="s">
        <v>153</v>
      </c>
      <c r="C4" s="1489" t="s">
        <v>154</v>
      </c>
      <c r="D4" s="1489" t="s">
        <v>155</v>
      </c>
      <c r="E4" s="1489" t="s">
        <v>156</v>
      </c>
      <c r="F4" s="1489" t="s">
        <v>157</v>
      </c>
      <c r="G4" s="1490" t="s">
        <v>158</v>
      </c>
      <c r="H4" s="1491" t="s">
        <v>92</v>
      </c>
      <c r="I4" s="1438" t="s">
        <v>93</v>
      </c>
      <c r="J4" s="1489" t="s">
        <v>159</v>
      </c>
      <c r="K4" s="1489" t="s">
        <v>160</v>
      </c>
      <c r="L4" s="1489" t="s">
        <v>161</v>
      </c>
      <c r="M4" s="1489" t="s">
        <v>162</v>
      </c>
      <c r="N4" s="1491" t="s">
        <v>163</v>
      </c>
      <c r="O4" s="1491" t="s">
        <v>164</v>
      </c>
      <c r="P4" s="1491" t="s">
        <v>104</v>
      </c>
      <c r="Q4" s="1491" t="s">
        <v>165</v>
      </c>
      <c r="R4" s="1492" t="s">
        <v>166</v>
      </c>
      <c r="S4" s="1923" t="s">
        <v>167</v>
      </c>
      <c r="T4" s="1483" t="s">
        <v>168</v>
      </c>
      <c r="U4" s="1483" t="s">
        <v>169</v>
      </c>
      <c r="V4" s="1483" t="s">
        <v>112</v>
      </c>
      <c r="W4" s="1483" t="s">
        <v>113</v>
      </c>
    </row>
    <row r="5" spans="1:23" s="1479" customFormat="1" ht="18.75" thickTop="1" x14ac:dyDescent="0.25">
      <c r="A5" s="3333" t="s">
        <v>114</v>
      </c>
      <c r="B5" s="1556"/>
      <c r="C5" s="1557"/>
      <c r="D5" s="1557"/>
      <c r="E5" s="1556"/>
      <c r="F5" s="1556" t="s">
        <v>170</v>
      </c>
      <c r="G5" s="1556"/>
      <c r="H5" s="1556" t="s">
        <v>171</v>
      </c>
      <c r="I5" s="1556" t="s">
        <v>116</v>
      </c>
      <c r="J5" s="1556" t="s">
        <v>117</v>
      </c>
      <c r="K5" s="1558" t="s">
        <v>172</v>
      </c>
      <c r="L5" s="1558" t="s">
        <v>173</v>
      </c>
      <c r="M5" s="1558" t="s">
        <v>117</v>
      </c>
      <c r="N5" s="1558" t="s">
        <v>116</v>
      </c>
      <c r="O5" s="1557"/>
      <c r="P5" s="1558" t="s">
        <v>117</v>
      </c>
      <c r="Q5" s="1558" t="s">
        <v>116</v>
      </c>
      <c r="R5" s="1558" t="s">
        <v>117</v>
      </c>
      <c r="S5" s="1558" t="s">
        <v>171</v>
      </c>
      <c r="T5" s="1558" t="s">
        <v>174</v>
      </c>
      <c r="U5" s="1558" t="s">
        <v>117</v>
      </c>
      <c r="V5" s="1558"/>
      <c r="W5" s="1558"/>
    </row>
    <row r="6" spans="1:23" s="1479" customFormat="1" x14ac:dyDescent="0.25">
      <c r="A6" s="3334"/>
      <c r="B6" s="1559"/>
      <c r="C6" s="1560"/>
      <c r="D6" s="1560"/>
      <c r="E6" s="1559"/>
      <c r="F6" s="1556" t="s">
        <v>175</v>
      </c>
      <c r="G6" s="1559"/>
      <c r="H6" s="1556"/>
      <c r="I6" s="1559"/>
      <c r="J6" s="1559"/>
      <c r="K6" s="1559"/>
      <c r="L6" s="1559"/>
      <c r="M6" s="1559"/>
      <c r="N6" s="1559"/>
      <c r="O6" s="1560"/>
      <c r="P6" s="1559"/>
      <c r="Q6" s="1559"/>
      <c r="R6" s="1559"/>
      <c r="S6" s="1556"/>
      <c r="T6" s="1556"/>
      <c r="U6" s="1556"/>
      <c r="V6" s="1556"/>
      <c r="W6" s="1556"/>
    </row>
    <row r="7" spans="1:23" s="1479" customFormat="1" ht="18.75" thickBot="1" x14ac:dyDescent="0.3">
      <c r="A7" s="2719" t="s">
        <v>121</v>
      </c>
      <c r="B7" s="1561"/>
      <c r="C7" s="1562"/>
      <c r="D7" s="1562"/>
      <c r="E7" s="1561"/>
      <c r="F7" s="1561"/>
      <c r="G7" s="1561"/>
      <c r="H7" s="1561"/>
      <c r="I7" s="1561"/>
      <c r="J7" s="1563"/>
      <c r="K7" s="1563"/>
      <c r="L7" s="1561"/>
      <c r="M7" s="1561"/>
      <c r="N7" s="1561"/>
      <c r="O7" s="1562"/>
      <c r="P7" s="1561"/>
      <c r="Q7" s="1561"/>
      <c r="R7" s="1561"/>
      <c r="S7" s="1561"/>
      <c r="T7" s="1561"/>
      <c r="U7" s="1561"/>
      <c r="V7" s="1561"/>
      <c r="W7" s="1561"/>
    </row>
    <row r="8" spans="1:23" s="1479" customFormat="1" x14ac:dyDescent="0.25">
      <c r="A8" s="3335" t="s">
        <v>3711</v>
      </c>
      <c r="B8" s="1559" t="s">
        <v>3712</v>
      </c>
      <c r="C8" s="1557" t="s">
        <v>178</v>
      </c>
      <c r="D8" s="1557">
        <v>6000000</v>
      </c>
      <c r="E8" s="1556" t="s">
        <v>7</v>
      </c>
      <c r="F8" s="1556"/>
      <c r="G8" s="1556" t="s">
        <v>3713</v>
      </c>
      <c r="H8" s="1556" t="s">
        <v>3563</v>
      </c>
      <c r="I8" s="1556" t="s">
        <v>3564</v>
      </c>
      <c r="J8" s="1556"/>
      <c r="K8" s="1556" t="s">
        <v>3565</v>
      </c>
      <c r="L8" s="1556" t="s">
        <v>3566</v>
      </c>
      <c r="M8" s="1556" t="s">
        <v>3567</v>
      </c>
      <c r="N8" s="1556" t="s">
        <v>3568</v>
      </c>
      <c r="O8" s="1557">
        <v>6000000</v>
      </c>
      <c r="P8" s="1556"/>
      <c r="Q8" s="1556" t="s">
        <v>3569</v>
      </c>
      <c r="R8" s="1556" t="s">
        <v>3570</v>
      </c>
      <c r="S8" s="1556"/>
      <c r="T8" s="1623">
        <v>40612</v>
      </c>
      <c r="U8" s="1623" t="s">
        <v>3571</v>
      </c>
      <c r="V8" s="1556"/>
      <c r="W8" s="1556"/>
    </row>
    <row r="9" spans="1:23" s="1479" customFormat="1" x14ac:dyDescent="0.25">
      <c r="A9" s="3332"/>
      <c r="B9" s="1559"/>
      <c r="C9" s="1560"/>
      <c r="D9" s="1560"/>
      <c r="E9" s="1559"/>
      <c r="F9" s="1556"/>
      <c r="G9" s="1559"/>
      <c r="H9" s="1556"/>
      <c r="I9" s="1559"/>
      <c r="J9" s="1559"/>
      <c r="K9" s="1559"/>
      <c r="L9" s="1559"/>
      <c r="M9" s="1559"/>
      <c r="N9" s="1559"/>
      <c r="O9" s="1560"/>
      <c r="P9" s="1559"/>
      <c r="Q9" s="1559"/>
      <c r="R9" s="1559"/>
      <c r="S9" s="1559"/>
      <c r="T9" s="1559"/>
      <c r="U9" s="1559"/>
      <c r="V9" s="1559"/>
      <c r="W9" s="1559"/>
    </row>
    <row r="10" spans="1:23" s="1479" customFormat="1" x14ac:dyDescent="0.25">
      <c r="A10" s="1564" t="s">
        <v>3714</v>
      </c>
      <c r="B10" s="1564"/>
      <c r="C10" s="1565"/>
      <c r="D10" s="1565"/>
      <c r="E10" s="1564"/>
      <c r="F10" s="1564"/>
      <c r="G10" s="1564"/>
      <c r="H10" s="1564"/>
      <c r="I10" s="1564"/>
      <c r="J10" s="1551"/>
      <c r="K10" s="1551"/>
      <c r="L10" s="1564"/>
      <c r="M10" s="1564"/>
      <c r="N10" s="1564"/>
      <c r="O10" s="1565"/>
      <c r="P10" s="1500"/>
      <c r="Q10" s="1500"/>
      <c r="R10" s="1564"/>
      <c r="S10" s="1564"/>
      <c r="T10" s="1564"/>
      <c r="U10" s="1564"/>
      <c r="V10" s="1564"/>
      <c r="W10" s="1564"/>
    </row>
    <row r="11" spans="1:23" s="1479" customFormat="1" x14ac:dyDescent="0.25">
      <c r="A11" s="3331" t="s">
        <v>3715</v>
      </c>
      <c r="B11" s="1559"/>
      <c r="C11" s="1557" t="s">
        <v>193</v>
      </c>
      <c r="D11" s="1557">
        <v>10000000</v>
      </c>
      <c r="E11" s="1556" t="s">
        <v>7</v>
      </c>
      <c r="F11" s="1556"/>
      <c r="G11" s="1556" t="s">
        <v>3713</v>
      </c>
      <c r="H11" s="1556" t="s">
        <v>3563</v>
      </c>
      <c r="I11" s="1556" t="s">
        <v>3564</v>
      </c>
      <c r="J11" s="1556"/>
      <c r="K11" s="1556" t="s">
        <v>3565</v>
      </c>
      <c r="L11" s="1556" t="s">
        <v>3566</v>
      </c>
      <c r="M11" s="1556" t="s">
        <v>3567</v>
      </c>
      <c r="N11" s="1556" t="s">
        <v>3568</v>
      </c>
      <c r="O11" s="1557">
        <v>10000000</v>
      </c>
      <c r="P11" s="1556"/>
      <c r="Q11" s="1556" t="s">
        <v>3569</v>
      </c>
      <c r="R11" s="1556" t="s">
        <v>3570</v>
      </c>
      <c r="S11" s="1556"/>
      <c r="T11" s="1623">
        <v>40612</v>
      </c>
      <c r="U11" s="1623" t="s">
        <v>3571</v>
      </c>
      <c r="V11" s="1556"/>
      <c r="W11" s="1556"/>
    </row>
    <row r="12" spans="1:23" s="1479" customFormat="1" x14ac:dyDescent="0.25">
      <c r="A12" s="3332"/>
      <c r="B12" s="1559"/>
      <c r="C12" s="1560"/>
      <c r="D12" s="1560"/>
      <c r="E12" s="1559"/>
      <c r="F12" s="1556"/>
      <c r="G12" s="1559"/>
      <c r="H12" s="1556"/>
      <c r="I12" s="1559"/>
      <c r="J12" s="1559"/>
      <c r="K12" s="1559"/>
      <c r="L12" s="1559"/>
      <c r="M12" s="1559"/>
      <c r="N12" s="1559"/>
      <c r="O12" s="1560"/>
      <c r="P12" s="1559"/>
      <c r="Q12" s="1559"/>
      <c r="R12" s="1559"/>
      <c r="S12" s="1559"/>
      <c r="T12" s="1559"/>
      <c r="U12" s="1559"/>
      <c r="V12" s="1559"/>
      <c r="W12" s="1559"/>
    </row>
    <row r="13" spans="1:23" s="1479" customFormat="1" x14ac:dyDescent="0.25">
      <c r="A13" s="1564"/>
      <c r="B13" s="1564"/>
      <c r="C13" s="1565"/>
      <c r="D13" s="1565"/>
      <c r="E13" s="1564"/>
      <c r="F13" s="1564"/>
      <c r="G13" s="1564"/>
      <c r="H13" s="1564"/>
      <c r="I13" s="1564"/>
      <c r="J13" s="1551"/>
      <c r="K13" s="1551"/>
      <c r="L13" s="1564"/>
      <c r="M13" s="1564"/>
      <c r="N13" s="1564"/>
      <c r="O13" s="1565"/>
      <c r="P13" s="1564"/>
      <c r="Q13" s="1564"/>
      <c r="R13" s="1564"/>
      <c r="S13" s="1564"/>
      <c r="T13" s="1564"/>
      <c r="U13" s="1564"/>
      <c r="V13" s="1564"/>
      <c r="W13" s="1564"/>
    </row>
    <row r="14" spans="1:23" s="1479" customFormat="1" x14ac:dyDescent="0.25">
      <c r="A14" s="3331" t="s">
        <v>3716</v>
      </c>
      <c r="B14" s="1559"/>
      <c r="C14" s="1557" t="s">
        <v>195</v>
      </c>
      <c r="D14" s="1557">
        <v>22000000</v>
      </c>
      <c r="E14" s="1556" t="s">
        <v>7</v>
      </c>
      <c r="F14" s="1556"/>
      <c r="G14" s="1556" t="s">
        <v>3713</v>
      </c>
      <c r="H14" s="1556" t="s">
        <v>3563</v>
      </c>
      <c r="I14" s="1556" t="s">
        <v>3564</v>
      </c>
      <c r="J14" s="1556"/>
      <c r="K14" s="1556" t="s">
        <v>3565</v>
      </c>
      <c r="L14" s="1556" t="s">
        <v>3566</v>
      </c>
      <c r="M14" s="1556" t="s">
        <v>3567</v>
      </c>
      <c r="N14" s="1556" t="s">
        <v>3568</v>
      </c>
      <c r="O14" s="1557">
        <v>22000000</v>
      </c>
      <c r="P14" s="1556"/>
      <c r="Q14" s="1556" t="s">
        <v>3569</v>
      </c>
      <c r="R14" s="1556" t="s">
        <v>3570</v>
      </c>
      <c r="S14" s="1556"/>
      <c r="T14" s="1623">
        <v>40612</v>
      </c>
      <c r="U14" s="1623" t="s">
        <v>3571</v>
      </c>
      <c r="V14" s="1556"/>
      <c r="W14" s="1556"/>
    </row>
    <row r="15" spans="1:23" s="1479" customFormat="1" x14ac:dyDescent="0.25">
      <c r="A15" s="3332"/>
      <c r="B15" s="1559"/>
      <c r="C15" s="1560"/>
      <c r="D15" s="1560"/>
      <c r="E15" s="1559"/>
      <c r="F15" s="1556"/>
      <c r="G15" s="1559"/>
      <c r="H15" s="1556"/>
      <c r="I15" s="1559"/>
      <c r="J15" s="1559"/>
      <c r="K15" s="1559"/>
      <c r="L15" s="1559"/>
      <c r="M15" s="1559"/>
      <c r="N15" s="1559"/>
      <c r="O15" s="1560"/>
      <c r="P15" s="1559"/>
      <c r="Q15" s="1559"/>
      <c r="R15" s="1559"/>
      <c r="S15" s="1559"/>
      <c r="T15" s="1559"/>
      <c r="U15" s="1559"/>
      <c r="V15" s="1559"/>
      <c r="W15" s="1559"/>
    </row>
    <row r="16" spans="1:23" s="1479" customFormat="1" x14ac:dyDescent="0.25">
      <c r="A16" s="1564"/>
      <c r="B16" s="1564"/>
      <c r="C16" s="1565"/>
      <c r="D16" s="1565"/>
      <c r="E16" s="1564"/>
      <c r="F16" s="1564"/>
      <c r="G16" s="1564"/>
      <c r="H16" s="1564"/>
      <c r="I16" s="1564"/>
      <c r="J16" s="1551"/>
      <c r="K16" s="1551"/>
      <c r="L16" s="1564"/>
      <c r="M16" s="1564"/>
      <c r="N16" s="1564"/>
      <c r="O16" s="1565"/>
      <c r="P16" s="1564"/>
      <c r="Q16" s="1564"/>
      <c r="R16" s="1564"/>
      <c r="S16" s="1564"/>
      <c r="T16" s="1564"/>
      <c r="U16" s="1564"/>
      <c r="V16" s="1564"/>
      <c r="W16" s="1564"/>
    </row>
    <row r="17" spans="1:25" s="1479" customFormat="1" x14ac:dyDescent="0.25">
      <c r="A17" s="3331" t="s">
        <v>3717</v>
      </c>
      <c r="B17" s="1559"/>
      <c r="C17" s="1557" t="s">
        <v>197</v>
      </c>
      <c r="D17" s="1557">
        <v>25000000</v>
      </c>
      <c r="E17" s="1556" t="s">
        <v>7</v>
      </c>
      <c r="F17" s="1556"/>
      <c r="G17" s="1556" t="s">
        <v>3713</v>
      </c>
      <c r="H17" s="1556" t="s">
        <v>3563</v>
      </c>
      <c r="I17" s="1556" t="s">
        <v>3564</v>
      </c>
      <c r="J17" s="1556"/>
      <c r="K17" s="1556" t="s">
        <v>3565</v>
      </c>
      <c r="L17" s="1556" t="s">
        <v>3566</v>
      </c>
      <c r="M17" s="1556" t="s">
        <v>3567</v>
      </c>
      <c r="N17" s="1556" t="s">
        <v>3568</v>
      </c>
      <c r="O17" s="1557">
        <v>25000000</v>
      </c>
      <c r="P17" s="1556"/>
      <c r="Q17" s="1556" t="s">
        <v>3569</v>
      </c>
      <c r="R17" s="1556" t="s">
        <v>3570</v>
      </c>
      <c r="S17" s="1556"/>
      <c r="T17" s="1623">
        <v>40612</v>
      </c>
      <c r="U17" s="1623" t="s">
        <v>3571</v>
      </c>
      <c r="V17" s="1559"/>
      <c r="W17" s="1559"/>
    </row>
    <row r="18" spans="1:25" s="1479" customFormat="1" x14ac:dyDescent="0.25">
      <c r="A18" s="3332"/>
      <c r="B18" s="1559"/>
      <c r="C18" s="1560"/>
      <c r="D18" s="1560"/>
      <c r="E18" s="1559"/>
      <c r="F18" s="1556"/>
      <c r="G18" s="1559"/>
      <c r="H18" s="1556"/>
      <c r="I18" s="1559"/>
      <c r="J18" s="1559"/>
      <c r="K18" s="1559"/>
      <c r="L18" s="1559"/>
      <c r="M18" s="1559"/>
      <c r="N18" s="1559"/>
      <c r="O18" s="1560"/>
      <c r="P18" s="1559"/>
      <c r="Q18" s="1559"/>
      <c r="R18" s="1559"/>
      <c r="S18" s="1559"/>
      <c r="T18" s="1559"/>
      <c r="U18" s="1559"/>
      <c r="V18" s="1559"/>
      <c r="W18" s="1559"/>
    </row>
    <row r="19" spans="1:25" s="1479" customFormat="1" x14ac:dyDescent="0.25">
      <c r="A19" s="1564"/>
      <c r="B19" s="1564"/>
      <c r="C19" s="1565"/>
      <c r="D19" s="1565"/>
      <c r="E19" s="1564"/>
      <c r="F19" s="1564"/>
      <c r="G19" s="1564"/>
      <c r="H19" s="1564"/>
      <c r="I19" s="1564"/>
      <c r="J19" s="1551"/>
      <c r="K19" s="1551"/>
      <c r="L19" s="1564"/>
      <c r="M19" s="1564"/>
      <c r="N19" s="1564"/>
      <c r="O19" s="1565"/>
      <c r="P19" s="1564"/>
      <c r="Q19" s="1564"/>
      <c r="R19" s="1564"/>
      <c r="S19" s="1564"/>
      <c r="T19" s="1564"/>
      <c r="U19" s="1564"/>
      <c r="V19" s="1564"/>
      <c r="W19" s="1564"/>
    </row>
    <row r="20" spans="1:25" s="1479" customFormat="1" ht="18.75" thickBot="1" x14ac:dyDescent="0.3">
      <c r="A20" s="1543"/>
      <c r="B20" s="1566"/>
      <c r="C20" s="1567"/>
      <c r="D20" s="1567"/>
      <c r="E20" s="1568"/>
      <c r="F20" s="1556"/>
      <c r="G20" s="1566"/>
      <c r="H20" s="1556"/>
      <c r="I20" s="1566"/>
      <c r="J20" s="1566"/>
      <c r="K20" s="1566"/>
      <c r="L20" s="1566"/>
      <c r="M20" s="1566"/>
      <c r="N20" s="1566"/>
      <c r="O20" s="1567"/>
      <c r="P20" s="1566"/>
      <c r="Q20" s="1566"/>
      <c r="R20" s="1566"/>
      <c r="S20" s="1568"/>
      <c r="T20" s="1568"/>
      <c r="U20" s="1568"/>
      <c r="V20" s="1568"/>
      <c r="W20" s="1568"/>
    </row>
    <row r="21" spans="1:25" s="1479" customFormat="1" ht="18.75" thickTop="1" x14ac:dyDescent="0.25">
      <c r="A21" s="1572" t="s">
        <v>144</v>
      </c>
      <c r="B21" s="1573"/>
      <c r="C21" s="1574"/>
      <c r="D21" s="1574">
        <f>D8+D11+D14+D17</f>
        <v>63000000</v>
      </c>
      <c r="E21" s="1575"/>
      <c r="F21" s="1535"/>
      <c r="G21" s="1573"/>
      <c r="H21" s="1535"/>
      <c r="I21" s="1573"/>
      <c r="J21" s="1573"/>
      <c r="K21" s="1573"/>
      <c r="L21" s="1573"/>
      <c r="M21" s="1573"/>
      <c r="N21" s="1573"/>
      <c r="O21" s="1574">
        <f>O8+O11+O14+O17</f>
        <v>63000000</v>
      </c>
      <c r="P21" s="1573"/>
      <c r="Q21" s="1573"/>
      <c r="R21" s="1573"/>
      <c r="S21" s="1578"/>
      <c r="T21" s="1578"/>
      <c r="U21" s="1578"/>
      <c r="V21" s="1578"/>
      <c r="W21" s="1578"/>
      <c r="X21" s="1537"/>
    </row>
    <row r="22" spans="1:25" s="1479" customFormat="1" x14ac:dyDescent="0.25">
      <c r="A22" s="1564"/>
      <c r="B22" s="1564"/>
      <c r="C22" s="1560"/>
      <c r="D22" s="1560"/>
      <c r="E22" s="1564"/>
      <c r="F22" s="1922"/>
      <c r="G22" s="1564"/>
      <c r="H22" s="1922"/>
      <c r="I22" s="1564"/>
      <c r="J22" s="1564"/>
      <c r="K22" s="1564"/>
      <c r="L22" s="1564"/>
      <c r="M22" s="1564"/>
      <c r="N22" s="1564"/>
      <c r="O22" s="1560"/>
      <c r="P22" s="1564"/>
      <c r="Q22" s="1564"/>
      <c r="R22" s="1564"/>
      <c r="S22" s="1564"/>
      <c r="T22" s="1564"/>
      <c r="U22" s="1564"/>
      <c r="V22" s="1564"/>
      <c r="W22" s="1564"/>
    </row>
    <row r="23" spans="1:25" s="1479" customFormat="1" x14ac:dyDescent="0.25">
      <c r="A23" s="1482" t="s">
        <v>145</v>
      </c>
      <c r="R23" s="1537"/>
      <c r="S23" s="1537"/>
    </row>
    <row r="27" spans="1:25" s="1255" customFormat="1" x14ac:dyDescent="0.25">
      <c r="A27" s="1924" t="s">
        <v>3710</v>
      </c>
      <c r="B27" s="1426"/>
      <c r="W27" s="1579"/>
    </row>
    <row r="28" spans="1:25" s="1255" customFormat="1" x14ac:dyDescent="0.25">
      <c r="A28" s="1929" t="s">
        <v>656</v>
      </c>
      <c r="B28" s="1431"/>
      <c r="I28" s="3273" t="s">
        <v>147</v>
      </c>
      <c r="J28" s="3274"/>
      <c r="K28" s="1551" t="s">
        <v>148</v>
      </c>
      <c r="L28" s="1580"/>
      <c r="M28" s="1581"/>
      <c r="W28" s="1579"/>
    </row>
    <row r="29" spans="1:25" s="1255" customFormat="1" ht="54" x14ac:dyDescent="0.25">
      <c r="A29" s="1432" t="s">
        <v>3534</v>
      </c>
      <c r="B29" s="1433"/>
      <c r="C29" s="3282" t="s">
        <v>215</v>
      </c>
      <c r="D29" s="3282"/>
      <c r="E29" s="3282"/>
      <c r="F29" s="3282"/>
      <c r="G29" s="3282"/>
      <c r="H29" s="3283"/>
      <c r="I29" s="3275"/>
      <c r="J29" s="3276"/>
      <c r="K29" s="1434" t="s">
        <v>150</v>
      </c>
      <c r="L29" s="3282" t="s">
        <v>151</v>
      </c>
      <c r="M29" s="3283"/>
      <c r="N29" s="3405" t="s">
        <v>152</v>
      </c>
      <c r="O29" s="3283"/>
      <c r="P29" s="3405" t="s">
        <v>84</v>
      </c>
      <c r="Q29" s="3282"/>
      <c r="R29" s="3282"/>
      <c r="S29" s="3282"/>
      <c r="T29" s="3282" t="s">
        <v>85</v>
      </c>
      <c r="U29" s="3282"/>
      <c r="V29" s="3282"/>
      <c r="W29" s="3283"/>
    </row>
    <row r="30" spans="1:25" s="1442" customFormat="1" ht="54.75" thickBot="1" x14ac:dyDescent="0.3">
      <c r="A30" s="1931" t="s">
        <v>402</v>
      </c>
      <c r="B30" s="1436" t="s">
        <v>153</v>
      </c>
      <c r="C30" s="1437" t="s">
        <v>217</v>
      </c>
      <c r="D30" s="1437" t="s">
        <v>218</v>
      </c>
      <c r="E30" s="1437" t="s">
        <v>156</v>
      </c>
      <c r="F30" s="1437" t="s">
        <v>219</v>
      </c>
      <c r="G30" s="1437" t="s">
        <v>220</v>
      </c>
      <c r="H30" s="1437" t="s">
        <v>90</v>
      </c>
      <c r="I30" s="1438" t="s">
        <v>92</v>
      </c>
      <c r="J30" s="1438" t="s">
        <v>93</v>
      </c>
      <c r="K30" s="1439" t="s">
        <v>159</v>
      </c>
      <c r="L30" s="1439" t="s">
        <v>160</v>
      </c>
      <c r="M30" s="1439" t="s">
        <v>161</v>
      </c>
      <c r="N30" s="1439" t="s">
        <v>162</v>
      </c>
      <c r="O30" s="1438" t="s">
        <v>93</v>
      </c>
      <c r="P30" s="1438" t="s">
        <v>6364</v>
      </c>
      <c r="Q30" s="1438" t="s">
        <v>104</v>
      </c>
      <c r="R30" s="1440" t="s">
        <v>221</v>
      </c>
      <c r="S30" s="1434" t="s">
        <v>166</v>
      </c>
      <c r="T30" s="1439" t="s">
        <v>108</v>
      </c>
      <c r="U30" s="1439" t="s">
        <v>222</v>
      </c>
      <c r="V30" s="1439" t="s">
        <v>223</v>
      </c>
      <c r="W30" s="1441" t="s">
        <v>111</v>
      </c>
      <c r="X30" s="1439" t="s">
        <v>112</v>
      </c>
      <c r="Y30" s="1439" t="s">
        <v>113</v>
      </c>
    </row>
    <row r="31" spans="1:25" s="1255" customFormat="1" ht="18.75" thickTop="1" x14ac:dyDescent="0.25">
      <c r="A31" s="3316" t="s">
        <v>114</v>
      </c>
      <c r="B31" s="1451"/>
      <c r="C31" s="1259"/>
      <c r="D31" s="1259"/>
      <c r="E31" s="1259"/>
      <c r="F31" s="1268"/>
      <c r="G31" s="1259" t="s">
        <v>170</v>
      </c>
      <c r="H31" s="1259"/>
      <c r="I31" s="1256" t="s">
        <v>171</v>
      </c>
      <c r="J31" s="1256" t="s">
        <v>116</v>
      </c>
      <c r="K31" s="1256" t="s">
        <v>117</v>
      </c>
      <c r="L31" s="1256" t="s">
        <v>224</v>
      </c>
      <c r="M31" s="1256" t="s">
        <v>173</v>
      </c>
      <c r="N31" s="1256" t="s">
        <v>171</v>
      </c>
      <c r="O31" s="1256" t="s">
        <v>116</v>
      </c>
      <c r="P31" s="1259"/>
      <c r="Q31" s="1256" t="s">
        <v>225</v>
      </c>
      <c r="R31" s="1582" t="s">
        <v>116</v>
      </c>
      <c r="S31" s="1260" t="s">
        <v>118</v>
      </c>
      <c r="T31" s="1583"/>
      <c r="U31" s="1259"/>
      <c r="V31" s="1259" t="s">
        <v>226</v>
      </c>
      <c r="W31" s="1584"/>
      <c r="X31" s="1259"/>
      <c r="Y31" s="1256"/>
    </row>
    <row r="32" spans="1:25" s="1255" customFormat="1" x14ac:dyDescent="0.25">
      <c r="A32" s="3317"/>
      <c r="B32" s="1258"/>
      <c r="C32" s="1258"/>
      <c r="D32" s="1258"/>
      <c r="E32" s="1258"/>
      <c r="F32" s="1257"/>
      <c r="G32" s="1259" t="s">
        <v>175</v>
      </c>
      <c r="H32" s="1258"/>
      <c r="I32" s="1259"/>
      <c r="J32" s="1258"/>
      <c r="K32" s="1258"/>
      <c r="L32" s="1258"/>
      <c r="M32" s="1258"/>
      <c r="N32" s="1258"/>
      <c r="O32" s="1258"/>
      <c r="P32" s="1257"/>
      <c r="Q32" s="1258"/>
      <c r="R32" s="1262"/>
      <c r="S32" s="1258"/>
      <c r="T32" s="1263"/>
      <c r="U32" s="1258"/>
      <c r="V32" s="1258"/>
      <c r="W32" s="1585"/>
      <c r="X32" s="1258"/>
      <c r="Y32" s="1258"/>
    </row>
    <row r="33" spans="1:25" s="1255" customFormat="1" ht="18.75" thickBot="1" x14ac:dyDescent="0.3">
      <c r="A33" s="1505" t="s">
        <v>121</v>
      </c>
      <c r="B33" s="1463"/>
      <c r="C33" s="1463"/>
      <c r="D33" s="1463"/>
      <c r="E33" s="1463"/>
      <c r="F33" s="1586"/>
      <c r="G33" s="1463"/>
      <c r="H33" s="1463"/>
      <c r="I33" s="1463"/>
      <c r="J33" s="1463"/>
      <c r="K33" s="1587"/>
      <c r="L33" s="1587"/>
      <c r="M33" s="1463"/>
      <c r="N33" s="1463"/>
      <c r="O33" s="1463"/>
      <c r="P33" s="1586"/>
      <c r="Q33" s="1463"/>
      <c r="R33" s="1587"/>
      <c r="S33" s="1250"/>
      <c r="T33" s="1588"/>
      <c r="U33" s="1463"/>
      <c r="V33" s="1463"/>
      <c r="W33" s="1589"/>
      <c r="X33" s="1463"/>
      <c r="Y33" s="1463"/>
    </row>
    <row r="34" spans="1:25" s="1255" customFormat="1" x14ac:dyDescent="0.25">
      <c r="A34" s="3318" t="s">
        <v>3718</v>
      </c>
      <c r="B34" s="1259" t="s">
        <v>3719</v>
      </c>
      <c r="C34" s="1259" t="s">
        <v>178</v>
      </c>
      <c r="D34" s="1259" t="s">
        <v>123</v>
      </c>
      <c r="E34" s="1258" t="s">
        <v>7</v>
      </c>
      <c r="F34" s="1268">
        <v>118300000</v>
      </c>
      <c r="G34" s="1259" t="s">
        <v>3580</v>
      </c>
      <c r="H34" s="1259" t="s">
        <v>3713</v>
      </c>
      <c r="I34" s="1259" t="s">
        <v>3581</v>
      </c>
      <c r="J34" s="1259" t="s">
        <v>3583</v>
      </c>
      <c r="K34" s="1259" t="s">
        <v>3668</v>
      </c>
      <c r="L34" s="1259" t="s">
        <v>3635</v>
      </c>
      <c r="M34" s="1259" t="s">
        <v>3669</v>
      </c>
      <c r="N34" s="1259" t="s">
        <v>3638</v>
      </c>
      <c r="O34" s="1259" t="s">
        <v>3670</v>
      </c>
      <c r="P34" s="1268">
        <v>118300000</v>
      </c>
      <c r="Q34" s="1259" t="s">
        <v>297</v>
      </c>
      <c r="R34" s="1259" t="s">
        <v>3671</v>
      </c>
      <c r="S34" s="1258" t="s">
        <v>3672</v>
      </c>
      <c r="T34" s="1583" t="s">
        <v>3673</v>
      </c>
      <c r="U34" s="1259" t="s">
        <v>3674</v>
      </c>
      <c r="V34" s="1259" t="s">
        <v>3675</v>
      </c>
      <c r="W34" s="1590" t="s">
        <v>297</v>
      </c>
      <c r="X34" s="1259"/>
      <c r="Y34" s="1259"/>
    </row>
    <row r="35" spans="1:25" s="1255" customFormat="1" x14ac:dyDescent="0.25">
      <c r="A35" s="3232"/>
      <c r="B35" s="1258"/>
      <c r="C35" s="1258"/>
      <c r="D35" s="1258"/>
      <c r="E35" s="1258"/>
      <c r="F35" s="1257"/>
      <c r="G35" s="1259"/>
      <c r="H35" s="1258"/>
      <c r="I35" s="1259"/>
      <c r="J35" s="1259"/>
      <c r="K35" s="1259"/>
      <c r="L35" s="1259"/>
      <c r="M35" s="1259"/>
      <c r="N35" s="1259"/>
      <c r="O35" s="1259"/>
      <c r="P35" s="1268"/>
      <c r="Q35" s="1259"/>
      <c r="R35" s="1582"/>
      <c r="S35" s="1258"/>
      <c r="T35" s="1583"/>
      <c r="U35" s="1259"/>
      <c r="V35" s="1259"/>
      <c r="W35" s="1590"/>
      <c r="X35" s="1259"/>
      <c r="Y35" s="1259"/>
    </row>
    <row r="36" spans="1:25" s="1255" customFormat="1" x14ac:dyDescent="0.25">
      <c r="A36" s="1250"/>
      <c r="B36" s="1250"/>
      <c r="C36" s="1250"/>
      <c r="D36" s="1250"/>
      <c r="E36" s="1250"/>
      <c r="F36" s="1252"/>
      <c r="G36" s="1250"/>
      <c r="H36" s="1250"/>
      <c r="I36" s="1250"/>
      <c r="J36" s="1250"/>
      <c r="K36" s="1253"/>
      <c r="L36" s="1253"/>
      <c r="M36" s="1250"/>
      <c r="N36" s="1250"/>
      <c r="O36" s="1250"/>
      <c r="P36" s="1252"/>
      <c r="Q36" s="1250"/>
      <c r="R36" s="1253"/>
      <c r="S36" s="1250"/>
      <c r="T36" s="1264"/>
      <c r="U36" s="1250"/>
      <c r="V36" s="1250"/>
      <c r="W36" s="1591"/>
      <c r="X36" s="1250"/>
      <c r="Y36" s="1250"/>
    </row>
    <row r="37" spans="1:25" s="1255" customFormat="1" x14ac:dyDescent="0.25">
      <c r="A37" s="3231" t="s">
        <v>3720</v>
      </c>
      <c r="B37" s="1258"/>
      <c r="C37" s="1258" t="s">
        <v>193</v>
      </c>
      <c r="D37" s="1259" t="s">
        <v>123</v>
      </c>
      <c r="E37" s="1258" t="s">
        <v>7</v>
      </c>
      <c r="F37" s="1268">
        <v>40903453</v>
      </c>
      <c r="G37" s="1259" t="s">
        <v>3580</v>
      </c>
      <c r="H37" s="1259" t="s">
        <v>3713</v>
      </c>
      <c r="I37" s="1259" t="s">
        <v>3581</v>
      </c>
      <c r="J37" s="1259" t="s">
        <v>3583</v>
      </c>
      <c r="K37" s="1259" t="s">
        <v>3668</v>
      </c>
      <c r="L37" s="1259" t="s">
        <v>3635</v>
      </c>
      <c r="M37" s="1259" t="s">
        <v>3669</v>
      </c>
      <c r="N37" s="1259" t="s">
        <v>3638</v>
      </c>
      <c r="O37" s="1259" t="s">
        <v>3670</v>
      </c>
      <c r="P37" s="1268">
        <v>40903453</v>
      </c>
      <c r="Q37" s="1259" t="s">
        <v>297</v>
      </c>
      <c r="R37" s="1259" t="s">
        <v>3671</v>
      </c>
      <c r="S37" s="1258" t="s">
        <v>3672</v>
      </c>
      <c r="T37" s="1583" t="s">
        <v>3673</v>
      </c>
      <c r="U37" s="1259" t="s">
        <v>3674</v>
      </c>
      <c r="V37" s="1259" t="s">
        <v>3675</v>
      </c>
      <c r="W37" s="1590" t="s">
        <v>297</v>
      </c>
      <c r="X37" s="1259"/>
      <c r="Y37" s="1259"/>
    </row>
    <row r="38" spans="1:25" s="1255" customFormat="1" x14ac:dyDescent="0.25">
      <c r="A38" s="3232"/>
      <c r="B38" s="1258"/>
      <c r="C38" s="1258"/>
      <c r="D38" s="1258"/>
      <c r="E38" s="1258"/>
      <c r="F38" s="1257"/>
      <c r="G38" s="1259"/>
      <c r="H38" s="1258"/>
      <c r="I38" s="1259"/>
      <c r="J38" s="1258"/>
      <c r="K38" s="1258"/>
      <c r="L38" s="1258"/>
      <c r="M38" s="1258"/>
      <c r="N38" s="1258"/>
      <c r="O38" s="1258"/>
      <c r="P38" s="1257"/>
      <c r="Q38" s="1258"/>
      <c r="R38" s="1262"/>
      <c r="S38" s="1258"/>
      <c r="T38" s="1263"/>
      <c r="U38" s="1258"/>
      <c r="V38" s="1258"/>
      <c r="W38" s="1585"/>
      <c r="X38" s="1258"/>
      <c r="Y38" s="1258"/>
    </row>
    <row r="39" spans="1:25" s="1255" customFormat="1" x14ac:dyDescent="0.25">
      <c r="A39" s="1250"/>
      <c r="B39" s="1250"/>
      <c r="C39" s="1250"/>
      <c r="D39" s="1250"/>
      <c r="E39" s="1250"/>
      <c r="F39" s="1252"/>
      <c r="G39" s="1250"/>
      <c r="H39" s="1250"/>
      <c r="I39" s="1250"/>
      <c r="J39" s="1253"/>
      <c r="K39" s="1253"/>
      <c r="L39" s="1250"/>
      <c r="M39" s="1250"/>
      <c r="N39" s="1250"/>
      <c r="O39" s="1250"/>
      <c r="P39" s="1252"/>
      <c r="Q39" s="1250"/>
      <c r="R39" s="1253"/>
      <c r="S39" s="1250"/>
      <c r="T39" s="1264"/>
      <c r="U39" s="1250"/>
      <c r="V39" s="1250"/>
      <c r="W39" s="1591"/>
      <c r="X39" s="1250"/>
      <c r="Y39" s="1250"/>
    </row>
    <row r="40" spans="1:25" s="1255" customFormat="1" ht="36" x14ac:dyDescent="0.25">
      <c r="A40" s="1918" t="s">
        <v>3721</v>
      </c>
      <c r="B40" s="1258"/>
      <c r="C40" s="1258" t="s">
        <v>195</v>
      </c>
      <c r="D40" s="1259" t="s">
        <v>123</v>
      </c>
      <c r="E40" s="1258" t="s">
        <v>7</v>
      </c>
      <c r="F40" s="1268">
        <v>13887500</v>
      </c>
      <c r="G40" s="1259" t="s">
        <v>3580</v>
      </c>
      <c r="H40" s="1259" t="s">
        <v>3713</v>
      </c>
      <c r="I40" s="1259" t="s">
        <v>3581</v>
      </c>
      <c r="J40" s="1259" t="s">
        <v>3583</v>
      </c>
      <c r="K40" s="1259" t="s">
        <v>3668</v>
      </c>
      <c r="L40" s="1259" t="s">
        <v>3635</v>
      </c>
      <c r="M40" s="1259" t="s">
        <v>3669</v>
      </c>
      <c r="N40" s="1259" t="s">
        <v>3638</v>
      </c>
      <c r="O40" s="1259" t="s">
        <v>3670</v>
      </c>
      <c r="P40" s="1268">
        <v>13887500</v>
      </c>
      <c r="Q40" s="1259" t="s">
        <v>297</v>
      </c>
      <c r="R40" s="1259" t="s">
        <v>3671</v>
      </c>
      <c r="S40" s="1258" t="s">
        <v>3672</v>
      </c>
      <c r="T40" s="1583" t="s">
        <v>3673</v>
      </c>
      <c r="U40" s="1259" t="s">
        <v>3674</v>
      </c>
      <c r="V40" s="1259" t="s">
        <v>3675</v>
      </c>
      <c r="W40" s="1590" t="s">
        <v>297</v>
      </c>
      <c r="X40" s="1263"/>
      <c r="Y40" s="1263"/>
    </row>
    <row r="41" spans="1:25" s="1255" customFormat="1" x14ac:dyDescent="0.25">
      <c r="A41" s="1250"/>
      <c r="B41" s="1250"/>
      <c r="C41" s="1250"/>
      <c r="D41" s="1250"/>
      <c r="E41" s="1250"/>
      <c r="F41" s="1252"/>
      <c r="G41" s="1250"/>
      <c r="H41" s="1250"/>
      <c r="I41" s="1250"/>
      <c r="J41" s="1253"/>
      <c r="K41" s="1253"/>
      <c r="L41" s="1250"/>
      <c r="M41" s="1250"/>
      <c r="N41" s="1250"/>
      <c r="O41" s="1250"/>
      <c r="P41" s="1252"/>
      <c r="Q41" s="1250"/>
      <c r="R41" s="1253"/>
      <c r="S41" s="1250"/>
      <c r="T41" s="1264"/>
      <c r="U41" s="1250"/>
      <c r="V41" s="1250"/>
      <c r="W41" s="1591"/>
      <c r="X41" s="1250"/>
      <c r="Y41" s="1250"/>
    </row>
    <row r="42" spans="1:25" s="1255" customFormat="1" x14ac:dyDescent="0.25">
      <c r="A42" s="1473"/>
      <c r="B42" s="1250"/>
      <c r="C42" s="1250"/>
      <c r="D42" s="1250"/>
      <c r="E42" s="1250"/>
      <c r="F42" s="1252"/>
      <c r="G42" s="1473"/>
      <c r="H42" s="1250"/>
      <c r="I42" s="1473"/>
      <c r="J42" s="1253"/>
      <c r="K42" s="1253"/>
      <c r="L42" s="1250"/>
      <c r="M42" s="1250"/>
      <c r="N42" s="1250"/>
      <c r="O42" s="1250"/>
      <c r="P42" s="1252"/>
      <c r="Q42" s="1473"/>
      <c r="R42" s="1596"/>
      <c r="S42" s="1250"/>
      <c r="T42" s="1264"/>
      <c r="U42" s="1264"/>
      <c r="V42" s="1264"/>
      <c r="W42" s="2720"/>
      <c r="X42" s="1264"/>
      <c r="Y42" s="1264"/>
    </row>
    <row r="43" spans="1:25" s="1255" customFormat="1" x14ac:dyDescent="0.25">
      <c r="A43" s="3231" t="s">
        <v>3722</v>
      </c>
      <c r="B43" s="1258"/>
      <c r="C43" s="1258" t="s">
        <v>197</v>
      </c>
      <c r="D43" s="1259" t="s">
        <v>123</v>
      </c>
      <c r="E43" s="1258" t="s">
        <v>7</v>
      </c>
      <c r="F43" s="1268">
        <v>57415000</v>
      </c>
      <c r="G43" s="1259" t="s">
        <v>3580</v>
      </c>
      <c r="H43" s="1259" t="s">
        <v>3713</v>
      </c>
      <c r="I43" s="1259" t="s">
        <v>3581</v>
      </c>
      <c r="J43" s="1259" t="s">
        <v>3583</v>
      </c>
      <c r="K43" s="1259" t="s">
        <v>3668</v>
      </c>
      <c r="L43" s="1259" t="s">
        <v>3635</v>
      </c>
      <c r="M43" s="1259" t="s">
        <v>3669</v>
      </c>
      <c r="N43" s="1259" t="s">
        <v>3638</v>
      </c>
      <c r="O43" s="1259" t="s">
        <v>3670</v>
      </c>
      <c r="P43" s="1268">
        <v>57415000</v>
      </c>
      <c r="Q43" s="1259" t="s">
        <v>297</v>
      </c>
      <c r="R43" s="1259" t="s">
        <v>3671</v>
      </c>
      <c r="S43" s="1258" t="s">
        <v>3672</v>
      </c>
      <c r="T43" s="1583" t="s">
        <v>3673</v>
      </c>
      <c r="U43" s="1259" t="s">
        <v>3674</v>
      </c>
      <c r="V43" s="1259" t="s">
        <v>3675</v>
      </c>
      <c r="W43" s="1590" t="s">
        <v>297</v>
      </c>
      <c r="X43" s="1263"/>
      <c r="Y43" s="1263"/>
    </row>
    <row r="44" spans="1:25" s="1255" customFormat="1" x14ac:dyDescent="0.25">
      <c r="A44" s="3404"/>
      <c r="B44" s="1258"/>
      <c r="C44" s="1258"/>
      <c r="D44" s="1258"/>
      <c r="E44" s="1258"/>
      <c r="F44" s="1257"/>
      <c r="G44" s="1259"/>
      <c r="H44" s="1258"/>
      <c r="I44" s="1259"/>
      <c r="J44" s="1258"/>
      <c r="K44" s="1258"/>
      <c r="L44" s="1258"/>
      <c r="M44" s="1258"/>
      <c r="N44" s="1258"/>
      <c r="O44" s="1258"/>
      <c r="P44" s="1257"/>
      <c r="Q44" s="1259"/>
      <c r="R44" s="1259"/>
      <c r="S44" s="1258"/>
      <c r="T44" s="1263"/>
      <c r="U44" s="1263"/>
      <c r="V44" s="1263"/>
      <c r="W44" s="2721"/>
      <c r="X44" s="1263"/>
      <c r="Y44" s="1263"/>
    </row>
    <row r="45" spans="1:25" s="1255" customFormat="1" x14ac:dyDescent="0.25">
      <c r="A45" s="1250"/>
      <c r="B45" s="1250"/>
      <c r="C45" s="1250"/>
      <c r="D45" s="1250"/>
      <c r="E45" s="1250"/>
      <c r="F45" s="1252"/>
      <c r="G45" s="1250"/>
      <c r="H45" s="1250"/>
      <c r="I45" s="1250"/>
      <c r="J45" s="1253"/>
      <c r="K45" s="1253"/>
      <c r="L45" s="1250"/>
      <c r="M45" s="1250"/>
      <c r="N45" s="1250"/>
      <c r="O45" s="1250"/>
      <c r="P45" s="1252"/>
      <c r="Q45" s="1250"/>
      <c r="R45" s="1253"/>
      <c r="S45" s="1250"/>
      <c r="T45" s="1264"/>
      <c r="U45" s="1250"/>
      <c r="V45" s="1250"/>
      <c r="W45" s="1591"/>
      <c r="X45" s="1250"/>
      <c r="Y45" s="1250"/>
    </row>
    <row r="46" spans="1:25" s="1255" customFormat="1" x14ac:dyDescent="0.25">
      <c r="A46" s="1917"/>
      <c r="B46" s="1258"/>
      <c r="C46" s="1258"/>
      <c r="D46" s="1258"/>
      <c r="E46" s="1258"/>
      <c r="F46" s="1257"/>
      <c r="G46" s="1259"/>
      <c r="H46" s="1258"/>
      <c r="I46" s="1259"/>
      <c r="J46" s="1259"/>
      <c r="K46" s="1259"/>
      <c r="L46" s="1259"/>
      <c r="M46" s="1259"/>
      <c r="N46" s="1259"/>
      <c r="O46" s="1259"/>
      <c r="P46" s="1257"/>
      <c r="Q46" s="1259"/>
      <c r="R46" s="1259"/>
      <c r="S46" s="1258"/>
      <c r="T46" s="1263"/>
      <c r="U46" s="1263"/>
      <c r="V46" s="1263"/>
      <c r="W46" s="2721"/>
      <c r="X46" s="1259"/>
      <c r="Y46" s="1259"/>
    </row>
    <row r="47" spans="1:25" s="1255" customFormat="1" ht="18.75" thickBot="1" x14ac:dyDescent="0.3">
      <c r="A47" s="1519"/>
      <c r="B47" s="1265"/>
      <c r="C47" s="1265"/>
      <c r="D47" s="1265"/>
      <c r="E47" s="1265"/>
      <c r="F47" s="1267"/>
      <c r="G47" s="1259"/>
      <c r="H47" s="1265"/>
      <c r="I47" s="1265"/>
      <c r="J47" s="1265"/>
      <c r="K47" s="1265"/>
      <c r="L47" s="1265"/>
      <c r="M47" s="1265"/>
      <c r="N47" s="1265"/>
      <c r="O47" s="1265"/>
      <c r="P47" s="1267"/>
      <c r="Q47" s="1265"/>
      <c r="R47" s="1620"/>
      <c r="S47" s="1258"/>
      <c r="T47" s="1266"/>
      <c r="U47" s="1266"/>
      <c r="V47" s="1266"/>
      <c r="W47" s="2722"/>
      <c r="X47" s="1266"/>
      <c r="Y47" s="1267"/>
    </row>
    <row r="48" spans="1:25" s="1255" customFormat="1" ht="18.75" thickTop="1" x14ac:dyDescent="0.25">
      <c r="A48" s="1544" t="s">
        <v>144</v>
      </c>
      <c r="B48" s="1592"/>
      <c r="C48" s="1592"/>
      <c r="D48" s="1592"/>
      <c r="E48" s="1592"/>
      <c r="F48" s="1594">
        <f>F34+F37+F46</f>
        <v>159203453</v>
      </c>
      <c r="G48" s="1593"/>
      <c r="H48" s="1592"/>
      <c r="I48" s="1592"/>
      <c r="J48" s="1592"/>
      <c r="K48" s="1592"/>
      <c r="L48" s="1592"/>
      <c r="M48" s="1592"/>
      <c r="N48" s="1592"/>
      <c r="O48" s="1592"/>
      <c r="P48" s="1594" t="e">
        <f>P34+P37+P46+#REF!+#REF!+#REF!+#REF!+#REF!+#REF!</f>
        <v>#REF!</v>
      </c>
      <c r="Q48" s="1592"/>
      <c r="R48" s="1595"/>
      <c r="S48" s="1596"/>
      <c r="T48" s="1597"/>
      <c r="U48" s="1592"/>
      <c r="V48" s="1592"/>
      <c r="W48" s="1598" t="e">
        <f>W34+W37+W46+#REF!+#REF!+#REF!+#REF!+#REF!+#REF!</f>
        <v>#VALUE!</v>
      </c>
      <c r="X48" s="1592"/>
      <c r="Y48" s="1594"/>
    </row>
    <row r="49" spans="1:25" s="1255" customFormat="1" x14ac:dyDescent="0.25">
      <c r="A49" s="1512"/>
      <c r="B49" s="1512"/>
      <c r="C49" s="1512"/>
      <c r="D49" s="1512"/>
      <c r="E49" s="1512"/>
      <c r="F49" s="1257"/>
      <c r="G49" s="1269"/>
      <c r="H49" s="1512"/>
      <c r="I49" s="1512"/>
      <c r="J49" s="1512"/>
      <c r="K49" s="1512"/>
      <c r="L49" s="1512"/>
      <c r="M49" s="1512"/>
      <c r="N49" s="1512"/>
      <c r="O49" s="1512"/>
      <c r="P49" s="1257" t="e">
        <f>P35+P38+#REF!+#REF!+#REF!+#REF!+#REF!+#REF!+P47</f>
        <v>#REF!</v>
      </c>
      <c r="Q49" s="1512"/>
      <c r="R49" s="1599"/>
      <c r="S49" s="1599"/>
      <c r="T49" s="1581"/>
      <c r="U49" s="1512"/>
      <c r="V49" s="1512"/>
      <c r="W49" s="1585" t="e">
        <f>W35+W38+#REF!+#REF!+#REF!+#REF!+#REF!+#REF!+W47</f>
        <v>#REF!</v>
      </c>
      <c r="X49" s="1512"/>
      <c r="Y49" s="1257"/>
    </row>
    <row r="50" spans="1:25" s="1255" customFormat="1" x14ac:dyDescent="0.25">
      <c r="A50" s="1600" t="s">
        <v>145</v>
      </c>
      <c r="W50" s="1579"/>
    </row>
  </sheetData>
  <mergeCells count="21">
    <mergeCell ref="A37:A38"/>
    <mergeCell ref="A43:A44"/>
    <mergeCell ref="L29:M29"/>
    <mergeCell ref="N29:O29"/>
    <mergeCell ref="P29:S29"/>
    <mergeCell ref="T29:W29"/>
    <mergeCell ref="A31:A32"/>
    <mergeCell ref="A34:A35"/>
    <mergeCell ref="A2:G2"/>
    <mergeCell ref="I28:J29"/>
    <mergeCell ref="C29:H29"/>
    <mergeCell ref="A8:A9"/>
    <mergeCell ref="A11:A12"/>
    <mergeCell ref="A14:A15"/>
    <mergeCell ref="A17:A18"/>
    <mergeCell ref="H2:I3"/>
    <mergeCell ref="C3:G3"/>
    <mergeCell ref="K3:L3"/>
    <mergeCell ref="M3:N3"/>
    <mergeCell ref="O3:R3"/>
    <mergeCell ref="A5:A6"/>
  </mergeCells>
  <pageMargins left="0.25" right="0.25" top="0.75" bottom="0.75" header="0.3" footer="0.3"/>
  <pageSetup paperSize="8" scale="31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1"/>
  <sheetViews>
    <sheetView zoomScale="59" zoomScaleNormal="59" workbookViewId="0">
      <selection activeCell="B1" sqref="B1:B1048576"/>
    </sheetView>
  </sheetViews>
  <sheetFormatPr defaultRowHeight="15" x14ac:dyDescent="0.2"/>
  <cols>
    <col min="1" max="1" width="36.42578125" style="1889" customWidth="1"/>
    <col min="2" max="2" width="28.5703125" style="1889" customWidth="1"/>
    <col min="3" max="3" width="13.140625" style="1889" customWidth="1"/>
    <col min="4" max="4" width="25.42578125" style="1889" customWidth="1"/>
    <col min="5" max="5" width="17.5703125" style="1889" customWidth="1"/>
    <col min="6" max="6" width="20" style="1889" customWidth="1"/>
    <col min="7" max="7" width="34.85546875" style="1889" customWidth="1"/>
    <col min="8" max="8" width="30.7109375" style="1889" customWidth="1"/>
    <col min="9" max="9" width="23.140625" style="1889" customWidth="1"/>
    <col min="10" max="10" width="24.7109375" style="1889" customWidth="1"/>
    <col min="11" max="11" width="27.28515625" style="1889" customWidth="1"/>
    <col min="12" max="12" width="25" style="1889" customWidth="1"/>
    <col min="13" max="13" width="20.140625" style="1889" customWidth="1"/>
    <col min="14" max="14" width="28" style="1889" customWidth="1"/>
    <col min="15" max="15" width="24.7109375" style="1889" customWidth="1"/>
    <col min="16" max="17" width="15.140625" style="1889" customWidth="1"/>
    <col min="18" max="18" width="16.7109375" style="1889" customWidth="1"/>
    <col min="19" max="19" width="17.140625" style="1889" customWidth="1"/>
    <col min="20" max="20" width="18.85546875" style="1889" customWidth="1"/>
    <col min="21" max="21" width="23.42578125" style="1889" customWidth="1"/>
    <col min="22" max="22" width="13.28515625" style="1889" customWidth="1"/>
    <col min="23" max="23" width="14.42578125" style="1889" bestFit="1" customWidth="1"/>
    <col min="24" max="24" width="19.7109375" style="1889" customWidth="1"/>
    <col min="25" max="25" width="11.28515625" style="1889" customWidth="1"/>
    <col min="26" max="26" width="13" style="1889" customWidth="1"/>
    <col min="27" max="16384" width="9.140625" style="1889"/>
  </cols>
  <sheetData>
    <row r="1" spans="1:24" s="19" customFormat="1" ht="18" x14ac:dyDescent="0.25">
      <c r="A1" s="1843" t="s">
        <v>3723</v>
      </c>
      <c r="B1" s="2723"/>
      <c r="C1" s="2723"/>
      <c r="D1" s="2723"/>
      <c r="S1" s="18"/>
    </row>
    <row r="2" spans="1:24" s="19" customFormat="1" ht="18" x14ac:dyDescent="0.25">
      <c r="A2" s="3406" t="s">
        <v>1495</v>
      </c>
      <c r="B2" s="3406"/>
      <c r="H2" s="2888" t="s">
        <v>147</v>
      </c>
      <c r="I2" s="2958"/>
      <c r="J2" s="79" t="s">
        <v>148</v>
      </c>
      <c r="K2" s="80"/>
      <c r="L2" s="81"/>
      <c r="S2" s="18"/>
      <c r="W2" s="18"/>
      <c r="X2" s="18"/>
    </row>
    <row r="3" spans="1:24" s="19" customFormat="1" ht="30" x14ac:dyDescent="0.25">
      <c r="A3" s="95" t="s">
        <v>3534</v>
      </c>
      <c r="B3" s="67"/>
      <c r="C3" s="2915" t="s">
        <v>149</v>
      </c>
      <c r="D3" s="2916"/>
      <c r="E3" s="2916"/>
      <c r="F3" s="2916"/>
      <c r="G3" s="2917"/>
      <c r="H3" s="2959"/>
      <c r="I3" s="2960"/>
      <c r="J3" s="432" t="s">
        <v>150</v>
      </c>
      <c r="K3" s="2916" t="s">
        <v>151</v>
      </c>
      <c r="L3" s="2917"/>
      <c r="M3" s="2915" t="s">
        <v>152</v>
      </c>
      <c r="N3" s="2917"/>
      <c r="O3" s="2915" t="s">
        <v>84</v>
      </c>
      <c r="P3" s="2916"/>
      <c r="Q3" s="2916"/>
      <c r="R3" s="2916"/>
      <c r="S3" s="1872"/>
      <c r="T3" s="1871" t="s">
        <v>85</v>
      </c>
      <c r="U3" s="1873"/>
      <c r="V3" s="1881"/>
      <c r="W3" s="1882"/>
    </row>
    <row r="4" spans="1:24" s="96" customFormat="1" ht="62.25" customHeight="1" thickBot="1" x14ac:dyDescent="0.3">
      <c r="A4" s="470" t="s">
        <v>310</v>
      </c>
      <c r="B4" s="453" t="s">
        <v>153</v>
      </c>
      <c r="C4" s="453" t="s">
        <v>154</v>
      </c>
      <c r="D4" s="453" t="s">
        <v>155</v>
      </c>
      <c r="E4" s="453" t="s">
        <v>156</v>
      </c>
      <c r="F4" s="453" t="s">
        <v>157</v>
      </c>
      <c r="G4" s="451" t="s">
        <v>158</v>
      </c>
      <c r="H4" s="437" t="s">
        <v>92</v>
      </c>
      <c r="I4" s="437" t="s">
        <v>93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163</v>
      </c>
      <c r="O4" s="437" t="s">
        <v>164</v>
      </c>
      <c r="P4" s="437" t="s">
        <v>104</v>
      </c>
      <c r="Q4" s="437" t="s">
        <v>165</v>
      </c>
      <c r="R4" s="457" t="s">
        <v>166</v>
      </c>
      <c r="S4" s="1865" t="s">
        <v>167</v>
      </c>
      <c r="T4" s="506" t="s">
        <v>168</v>
      </c>
      <c r="U4" s="506" t="s">
        <v>169</v>
      </c>
      <c r="V4" s="506" t="s">
        <v>112</v>
      </c>
      <c r="W4" s="506" t="s">
        <v>113</v>
      </c>
    </row>
    <row r="5" spans="1:24" s="19" customFormat="1" ht="15.75" thickTop="1" x14ac:dyDescent="0.25">
      <c r="A5" s="2918" t="s">
        <v>114</v>
      </c>
      <c r="B5" s="355"/>
      <c r="C5" s="354"/>
      <c r="D5" s="354"/>
      <c r="E5" s="355"/>
      <c r="F5" s="355" t="s">
        <v>170</v>
      </c>
      <c r="G5" s="355"/>
      <c r="H5" s="355" t="s">
        <v>171</v>
      </c>
      <c r="I5" s="355" t="s">
        <v>116</v>
      </c>
      <c r="J5" s="355" t="s">
        <v>117</v>
      </c>
      <c r="K5" s="440" t="s">
        <v>172</v>
      </c>
      <c r="L5" s="440" t="s">
        <v>173</v>
      </c>
      <c r="M5" s="440" t="s">
        <v>117</v>
      </c>
      <c r="N5" s="440" t="s">
        <v>116</v>
      </c>
      <c r="O5" s="354"/>
      <c r="P5" s="440" t="s">
        <v>117</v>
      </c>
      <c r="Q5" s="440" t="s">
        <v>116</v>
      </c>
      <c r="R5" s="2668" t="s">
        <v>117</v>
      </c>
      <c r="S5" s="2724" t="s">
        <v>171</v>
      </c>
      <c r="T5" s="2656" t="s">
        <v>174</v>
      </c>
      <c r="U5" s="2656" t="s">
        <v>117</v>
      </c>
      <c r="V5" s="2656"/>
      <c r="W5" s="2725"/>
    </row>
    <row r="6" spans="1:24" s="19" customFormat="1" x14ac:dyDescent="0.25">
      <c r="A6" s="2919"/>
      <c r="B6" s="353"/>
      <c r="C6" s="357"/>
      <c r="D6" s="357"/>
      <c r="E6" s="353"/>
      <c r="F6" s="355" t="s">
        <v>175</v>
      </c>
      <c r="G6" s="353"/>
      <c r="H6" s="355"/>
      <c r="I6" s="353"/>
      <c r="J6" s="353"/>
      <c r="K6" s="353"/>
      <c r="L6" s="353"/>
      <c r="M6" s="353"/>
      <c r="N6" s="353"/>
      <c r="O6" s="357"/>
      <c r="P6" s="353"/>
      <c r="Q6" s="353"/>
      <c r="R6" s="505"/>
      <c r="S6" s="2726"/>
      <c r="T6" s="355"/>
      <c r="U6" s="355"/>
      <c r="V6" s="355"/>
      <c r="W6" s="2727"/>
    </row>
    <row r="7" spans="1:24" s="19" customFormat="1" ht="15.75" thickBot="1" x14ac:dyDescent="0.3">
      <c r="A7" s="441" t="s">
        <v>121</v>
      </c>
      <c r="B7" s="404"/>
      <c r="C7" s="442"/>
      <c r="D7" s="442"/>
      <c r="E7" s="404"/>
      <c r="F7" s="404"/>
      <c r="G7" s="404"/>
      <c r="H7" s="404"/>
      <c r="I7" s="404"/>
      <c r="J7" s="443"/>
      <c r="K7" s="443"/>
      <c r="L7" s="404"/>
      <c r="M7" s="404"/>
      <c r="N7" s="404"/>
      <c r="O7" s="442"/>
      <c r="P7" s="404"/>
      <c r="Q7" s="404"/>
      <c r="R7" s="443"/>
      <c r="S7" s="2334"/>
      <c r="T7" s="404"/>
      <c r="U7" s="404"/>
      <c r="V7" s="404"/>
      <c r="W7" s="2728"/>
    </row>
    <row r="8" spans="1:24" s="19" customFormat="1" x14ac:dyDescent="0.25">
      <c r="A8" s="2910" t="s">
        <v>3724</v>
      </c>
      <c r="B8" s="353" t="s">
        <v>3725</v>
      </c>
      <c r="C8" s="528" t="s">
        <v>178</v>
      </c>
      <c r="D8" s="528">
        <v>265000000</v>
      </c>
      <c r="E8" s="440" t="s">
        <v>7</v>
      </c>
      <c r="F8" s="440"/>
      <c r="G8" s="440" t="s">
        <v>3726</v>
      </c>
      <c r="H8" s="440" t="s">
        <v>3563</v>
      </c>
      <c r="I8" s="440" t="s">
        <v>3564</v>
      </c>
      <c r="J8" s="440"/>
      <c r="K8" s="440" t="s">
        <v>3565</v>
      </c>
      <c r="L8" s="440" t="s">
        <v>3566</v>
      </c>
      <c r="M8" s="440" t="s">
        <v>3567</v>
      </c>
      <c r="N8" s="440" t="s">
        <v>3568</v>
      </c>
      <c r="O8" s="528">
        <v>265000000</v>
      </c>
      <c r="P8" s="440"/>
      <c r="Q8" s="440" t="s">
        <v>3569</v>
      </c>
      <c r="R8" s="440" t="s">
        <v>3570</v>
      </c>
      <c r="S8" s="440"/>
      <c r="T8" s="2137">
        <v>40612</v>
      </c>
      <c r="U8" s="2137" t="s">
        <v>3571</v>
      </c>
      <c r="V8" s="440"/>
      <c r="W8" s="440"/>
    </row>
    <row r="9" spans="1:24" s="19" customFormat="1" ht="48" customHeight="1" x14ac:dyDescent="0.25">
      <c r="A9" s="2814"/>
      <c r="B9" s="353"/>
      <c r="C9" s="2116"/>
      <c r="D9" s="2116"/>
      <c r="E9" s="2115"/>
      <c r="F9" s="440"/>
      <c r="G9" s="2115"/>
      <c r="H9" s="440"/>
      <c r="I9" s="2115"/>
      <c r="J9" s="2115"/>
      <c r="K9" s="2115"/>
      <c r="L9" s="2115"/>
      <c r="M9" s="2115"/>
      <c r="N9" s="2115"/>
      <c r="O9" s="2116"/>
      <c r="P9" s="2115"/>
      <c r="Q9" s="2115"/>
      <c r="R9" s="2115"/>
      <c r="S9" s="2115"/>
      <c r="T9" s="2115"/>
      <c r="U9" s="2115"/>
      <c r="V9" s="2115"/>
      <c r="W9" s="2115"/>
    </row>
    <row r="10" spans="1:24" s="19" customFormat="1" x14ac:dyDescent="0.25">
      <c r="A10" s="226"/>
      <c r="B10" s="226"/>
      <c r="C10" s="2729"/>
      <c r="D10" s="2729"/>
      <c r="E10" s="1711"/>
      <c r="F10" s="1711"/>
      <c r="G10" s="1711"/>
      <c r="H10" s="1711"/>
      <c r="I10" s="1711"/>
      <c r="J10" s="2317"/>
      <c r="K10" s="2317"/>
      <c r="L10" s="1711"/>
      <c r="M10" s="1711"/>
      <c r="N10" s="1711"/>
      <c r="O10" s="2729"/>
      <c r="P10" s="227"/>
      <c r="Q10" s="227"/>
      <c r="R10" s="1711"/>
      <c r="S10" s="1711"/>
      <c r="T10" s="1711"/>
      <c r="U10" s="1711"/>
      <c r="V10" s="1711"/>
      <c r="W10" s="1711"/>
    </row>
    <row r="11" spans="1:24" s="19" customFormat="1" x14ac:dyDescent="0.25">
      <c r="A11" s="2813" t="s">
        <v>3727</v>
      </c>
      <c r="B11" s="353"/>
      <c r="C11" s="2116" t="s">
        <v>193</v>
      </c>
      <c r="D11" s="528">
        <v>40000000</v>
      </c>
      <c r="E11" s="440" t="s">
        <v>7</v>
      </c>
      <c r="F11" s="440"/>
      <c r="G11" s="440" t="s">
        <v>3726</v>
      </c>
      <c r="H11" s="440" t="s">
        <v>3563</v>
      </c>
      <c r="I11" s="440" t="s">
        <v>3564</v>
      </c>
      <c r="J11" s="440"/>
      <c r="K11" s="440" t="s">
        <v>3565</v>
      </c>
      <c r="L11" s="440" t="s">
        <v>3566</v>
      </c>
      <c r="M11" s="440" t="s">
        <v>3567</v>
      </c>
      <c r="N11" s="440" t="s">
        <v>3568</v>
      </c>
      <c r="O11" s="528">
        <v>40000000</v>
      </c>
      <c r="P11" s="440"/>
      <c r="Q11" s="440" t="s">
        <v>3569</v>
      </c>
      <c r="R11" s="440" t="s">
        <v>3570</v>
      </c>
      <c r="S11" s="440"/>
      <c r="T11" s="2137">
        <v>40612</v>
      </c>
      <c r="U11" s="2137" t="s">
        <v>3571</v>
      </c>
      <c r="V11" s="440"/>
      <c r="W11" s="440"/>
    </row>
    <row r="12" spans="1:24" s="19" customFormat="1" ht="42.75" customHeight="1" x14ac:dyDescent="0.25">
      <c r="A12" s="2814"/>
      <c r="B12" s="353"/>
      <c r="C12" s="2116"/>
      <c r="D12" s="2116"/>
      <c r="E12" s="2115"/>
      <c r="F12" s="440"/>
      <c r="G12" s="2115"/>
      <c r="H12" s="440"/>
      <c r="I12" s="2115"/>
      <c r="J12" s="2115"/>
      <c r="K12" s="2115"/>
      <c r="L12" s="2115"/>
      <c r="M12" s="2115"/>
      <c r="N12" s="2115"/>
      <c r="O12" s="2116"/>
      <c r="P12" s="2115"/>
      <c r="Q12" s="2115"/>
      <c r="R12" s="2115"/>
      <c r="S12" s="2115"/>
      <c r="T12" s="2115"/>
      <c r="U12" s="2115"/>
      <c r="V12" s="2115"/>
      <c r="W12" s="2115"/>
    </row>
    <row r="13" spans="1:24" s="19" customFormat="1" x14ac:dyDescent="0.25">
      <c r="A13" s="226"/>
      <c r="B13" s="226"/>
      <c r="C13" s="2729"/>
      <c r="D13" s="2729"/>
      <c r="E13" s="1711"/>
      <c r="F13" s="1711"/>
      <c r="G13" s="1711"/>
      <c r="H13" s="1711"/>
      <c r="I13" s="1711"/>
      <c r="J13" s="2317"/>
      <c r="K13" s="2317"/>
      <c r="L13" s="1711"/>
      <c r="M13" s="1711"/>
      <c r="N13" s="1711"/>
      <c r="O13" s="2729"/>
      <c r="P13" s="1711"/>
      <c r="Q13" s="1711"/>
      <c r="R13" s="1711"/>
      <c r="S13" s="1711"/>
      <c r="T13" s="1711"/>
      <c r="U13" s="1711"/>
      <c r="V13" s="1711"/>
      <c r="W13" s="1711"/>
    </row>
    <row r="14" spans="1:24" s="19" customFormat="1" x14ac:dyDescent="0.25">
      <c r="A14" s="2813" t="s">
        <v>3728</v>
      </c>
      <c r="B14" s="353"/>
      <c r="C14" s="2116" t="s">
        <v>195</v>
      </c>
      <c r="D14" s="528">
        <v>25000000</v>
      </c>
      <c r="E14" s="440" t="s">
        <v>7</v>
      </c>
      <c r="F14" s="440"/>
      <c r="G14" s="440" t="s">
        <v>3726</v>
      </c>
      <c r="H14" s="440" t="s">
        <v>3563</v>
      </c>
      <c r="I14" s="440" t="s">
        <v>3564</v>
      </c>
      <c r="J14" s="440"/>
      <c r="K14" s="440" t="s">
        <v>3565</v>
      </c>
      <c r="L14" s="440" t="s">
        <v>3566</v>
      </c>
      <c r="M14" s="440" t="s">
        <v>3567</v>
      </c>
      <c r="N14" s="440" t="s">
        <v>3568</v>
      </c>
      <c r="O14" s="528">
        <v>25000000</v>
      </c>
      <c r="P14" s="440"/>
      <c r="Q14" s="440" t="s">
        <v>3569</v>
      </c>
      <c r="R14" s="440" t="s">
        <v>3570</v>
      </c>
      <c r="S14" s="440"/>
      <c r="T14" s="2137">
        <v>40612</v>
      </c>
      <c r="U14" s="2137" t="s">
        <v>3571</v>
      </c>
      <c r="V14" s="440"/>
      <c r="W14" s="440"/>
    </row>
    <row r="15" spans="1:24" s="19" customFormat="1" ht="36.75" customHeight="1" x14ac:dyDescent="0.25">
      <c r="A15" s="2814"/>
      <c r="B15" s="353"/>
      <c r="C15" s="2116"/>
      <c r="D15" s="2116"/>
      <c r="E15" s="2115"/>
      <c r="F15" s="440"/>
      <c r="G15" s="2115"/>
      <c r="H15" s="440"/>
      <c r="I15" s="2115"/>
      <c r="J15" s="2115"/>
      <c r="K15" s="2115"/>
      <c r="L15" s="2115"/>
      <c r="M15" s="2115"/>
      <c r="N15" s="2115"/>
      <c r="O15" s="2116"/>
      <c r="P15" s="2115"/>
      <c r="Q15" s="2115"/>
      <c r="R15" s="2115"/>
      <c r="S15" s="2115"/>
      <c r="T15" s="2115"/>
      <c r="U15" s="2115"/>
      <c r="V15" s="2115"/>
      <c r="W15" s="2115"/>
    </row>
    <row r="16" spans="1:24" s="19" customFormat="1" x14ac:dyDescent="0.25">
      <c r="A16" s="226"/>
      <c r="B16" s="226"/>
      <c r="C16" s="2729"/>
      <c r="D16" s="2729"/>
      <c r="E16" s="1711"/>
      <c r="F16" s="1711"/>
      <c r="G16" s="1711"/>
      <c r="H16" s="1711"/>
      <c r="I16" s="1711"/>
      <c r="J16" s="2317"/>
      <c r="K16" s="2317"/>
      <c r="L16" s="1711"/>
      <c r="M16" s="1711"/>
      <c r="N16" s="1711"/>
      <c r="O16" s="2729"/>
      <c r="P16" s="1711"/>
      <c r="Q16" s="1711"/>
      <c r="R16" s="1711"/>
      <c r="S16" s="1711"/>
      <c r="T16" s="1711"/>
      <c r="U16" s="1711"/>
      <c r="V16" s="1711"/>
      <c r="W16" s="1711"/>
    </row>
    <row r="17" spans="1:24" s="19" customFormat="1" x14ac:dyDescent="0.25">
      <c r="A17" s="2813" t="s">
        <v>3729</v>
      </c>
      <c r="B17" s="353"/>
      <c r="C17" s="2116" t="s">
        <v>197</v>
      </c>
      <c r="D17" s="528">
        <v>20000000</v>
      </c>
      <c r="E17" s="440" t="s">
        <v>7</v>
      </c>
      <c r="F17" s="440"/>
      <c r="G17" s="440" t="s">
        <v>3726</v>
      </c>
      <c r="H17" s="440" t="s">
        <v>3563</v>
      </c>
      <c r="I17" s="440" t="s">
        <v>3564</v>
      </c>
      <c r="J17" s="440"/>
      <c r="K17" s="440" t="s">
        <v>3565</v>
      </c>
      <c r="L17" s="440" t="s">
        <v>3566</v>
      </c>
      <c r="M17" s="440" t="s">
        <v>3567</v>
      </c>
      <c r="N17" s="440" t="s">
        <v>3568</v>
      </c>
      <c r="O17" s="528">
        <v>20000000</v>
      </c>
      <c r="P17" s="440"/>
      <c r="Q17" s="440" t="s">
        <v>3569</v>
      </c>
      <c r="R17" s="440" t="s">
        <v>3570</v>
      </c>
      <c r="S17" s="440"/>
      <c r="T17" s="2137">
        <v>40612</v>
      </c>
      <c r="U17" s="2137" t="s">
        <v>3571</v>
      </c>
      <c r="V17" s="2115"/>
      <c r="W17" s="2115"/>
    </row>
    <row r="18" spans="1:24" s="19" customFormat="1" ht="39" customHeight="1" x14ac:dyDescent="0.25">
      <c r="A18" s="2814"/>
      <c r="B18" s="353"/>
      <c r="C18" s="2116"/>
      <c r="D18" s="2116"/>
      <c r="E18" s="2115"/>
      <c r="F18" s="440"/>
      <c r="G18" s="2115"/>
      <c r="H18" s="440"/>
      <c r="I18" s="2115"/>
      <c r="J18" s="2115"/>
      <c r="K18" s="2115"/>
      <c r="L18" s="2115"/>
      <c r="M18" s="2115"/>
      <c r="N18" s="2115"/>
      <c r="O18" s="2116"/>
      <c r="P18" s="2115"/>
      <c r="Q18" s="2115"/>
      <c r="R18" s="2115"/>
      <c r="S18" s="2115"/>
      <c r="T18" s="2115"/>
      <c r="U18" s="2115"/>
      <c r="V18" s="2115"/>
      <c r="W18" s="2115"/>
    </row>
    <row r="19" spans="1:24" s="19" customFormat="1" x14ac:dyDescent="0.25">
      <c r="A19" s="226"/>
      <c r="B19" s="226"/>
      <c r="C19" s="2729"/>
      <c r="D19" s="2729"/>
      <c r="E19" s="1711"/>
      <c r="F19" s="1711"/>
      <c r="G19" s="1711"/>
      <c r="H19" s="1711"/>
      <c r="I19" s="1711"/>
      <c r="J19" s="2317"/>
      <c r="K19" s="2317"/>
      <c r="L19" s="1711"/>
      <c r="M19" s="1711"/>
      <c r="N19" s="1711"/>
      <c r="O19" s="2729"/>
      <c r="P19" s="1711"/>
      <c r="Q19" s="1711"/>
      <c r="R19" s="1711"/>
      <c r="S19" s="1711"/>
      <c r="T19" s="1711"/>
      <c r="U19" s="1711"/>
      <c r="V19" s="1711"/>
      <c r="W19" s="1711"/>
    </row>
    <row r="20" spans="1:24" s="19" customFormat="1" x14ac:dyDescent="0.25">
      <c r="A20" s="2813" t="s">
        <v>3730</v>
      </c>
      <c r="B20" s="353"/>
      <c r="C20" s="2116" t="s">
        <v>199</v>
      </c>
      <c r="D20" s="528">
        <v>9000000</v>
      </c>
      <c r="E20" s="440" t="s">
        <v>7</v>
      </c>
      <c r="F20" s="440"/>
      <c r="G20" s="440" t="s">
        <v>3726</v>
      </c>
      <c r="H20" s="440" t="s">
        <v>3563</v>
      </c>
      <c r="I20" s="440" t="s">
        <v>3564</v>
      </c>
      <c r="J20" s="440"/>
      <c r="K20" s="440" t="s">
        <v>3565</v>
      </c>
      <c r="L20" s="440" t="s">
        <v>3566</v>
      </c>
      <c r="M20" s="440" t="s">
        <v>3567</v>
      </c>
      <c r="N20" s="440" t="s">
        <v>3568</v>
      </c>
      <c r="O20" s="528">
        <v>9000000</v>
      </c>
      <c r="P20" s="440"/>
      <c r="Q20" s="440" t="s">
        <v>3569</v>
      </c>
      <c r="R20" s="440" t="s">
        <v>3570</v>
      </c>
      <c r="S20" s="440"/>
      <c r="T20" s="2137">
        <v>40612</v>
      </c>
      <c r="U20" s="2137" t="s">
        <v>3571</v>
      </c>
      <c r="V20" s="440"/>
      <c r="W20" s="440"/>
    </row>
    <row r="21" spans="1:24" s="19" customFormat="1" ht="48" customHeight="1" x14ac:dyDescent="0.25">
      <c r="A21" s="2814"/>
      <c r="B21" s="353"/>
      <c r="C21" s="2116"/>
      <c r="D21" s="2116"/>
      <c r="E21" s="2115"/>
      <c r="F21" s="440"/>
      <c r="G21" s="2115"/>
      <c r="H21" s="440"/>
      <c r="I21" s="2115"/>
      <c r="J21" s="2115"/>
      <c r="K21" s="2115"/>
      <c r="L21" s="2115"/>
      <c r="M21" s="2115"/>
      <c r="N21" s="2115"/>
      <c r="O21" s="2116"/>
      <c r="P21" s="2115"/>
      <c r="Q21" s="2115"/>
      <c r="R21" s="2115"/>
      <c r="S21" s="2115"/>
      <c r="T21" s="2115"/>
      <c r="U21" s="2115"/>
      <c r="V21" s="2115"/>
      <c r="W21" s="2115"/>
    </row>
    <row r="22" spans="1:24" s="19" customFormat="1" x14ac:dyDescent="0.25">
      <c r="A22" s="226"/>
      <c r="B22" s="226"/>
      <c r="C22" s="2729"/>
      <c r="D22" s="2729"/>
      <c r="E22" s="1711"/>
      <c r="F22" s="1711"/>
      <c r="G22" s="1711"/>
      <c r="H22" s="1711"/>
      <c r="I22" s="1711"/>
      <c r="J22" s="2317"/>
      <c r="K22" s="2317"/>
      <c r="L22" s="1711"/>
      <c r="M22" s="1711"/>
      <c r="N22" s="1711"/>
      <c r="O22" s="2729"/>
      <c r="P22" s="1711"/>
      <c r="Q22" s="1711"/>
      <c r="R22" s="1711"/>
      <c r="S22" s="1711"/>
      <c r="T22" s="1711"/>
      <c r="U22" s="1711"/>
      <c r="V22" s="1711"/>
      <c r="W22" s="1711"/>
    </row>
    <row r="23" spans="1:24" s="19" customFormat="1" x14ac:dyDescent="0.25">
      <c r="A23" s="2813" t="s">
        <v>3731</v>
      </c>
      <c r="B23" s="353"/>
      <c r="C23" s="2116" t="s">
        <v>201</v>
      </c>
      <c r="D23" s="528">
        <v>7000000</v>
      </c>
      <c r="E23" s="440" t="s">
        <v>7</v>
      </c>
      <c r="F23" s="440"/>
      <c r="G23" s="440" t="s">
        <v>3726</v>
      </c>
      <c r="H23" s="440" t="s">
        <v>3563</v>
      </c>
      <c r="I23" s="440" t="s">
        <v>3564</v>
      </c>
      <c r="J23" s="440"/>
      <c r="K23" s="440" t="s">
        <v>3565</v>
      </c>
      <c r="L23" s="440" t="s">
        <v>3566</v>
      </c>
      <c r="M23" s="440" t="s">
        <v>3567</v>
      </c>
      <c r="N23" s="440" t="s">
        <v>3568</v>
      </c>
      <c r="O23" s="528">
        <v>7000000</v>
      </c>
      <c r="P23" s="440"/>
      <c r="Q23" s="440" t="s">
        <v>3569</v>
      </c>
      <c r="R23" s="440" t="s">
        <v>3570</v>
      </c>
      <c r="S23" s="440"/>
      <c r="T23" s="2137">
        <v>40612</v>
      </c>
      <c r="U23" s="2137" t="s">
        <v>3571</v>
      </c>
      <c r="V23" s="2115"/>
      <c r="W23" s="440"/>
    </row>
    <row r="24" spans="1:24" s="19" customFormat="1" ht="40.5" customHeight="1" x14ac:dyDescent="0.25">
      <c r="A24" s="2814"/>
      <c r="B24" s="353"/>
      <c r="C24" s="2116"/>
      <c r="D24" s="2116"/>
      <c r="E24" s="2115"/>
      <c r="F24" s="440"/>
      <c r="G24" s="2115"/>
      <c r="H24" s="440"/>
      <c r="I24" s="2115"/>
      <c r="J24" s="2115"/>
      <c r="K24" s="2115"/>
      <c r="L24" s="2115"/>
      <c r="M24" s="2115"/>
      <c r="N24" s="2115"/>
      <c r="O24" s="2116"/>
      <c r="P24" s="2115"/>
      <c r="Q24" s="2115"/>
      <c r="R24" s="2115"/>
      <c r="S24" s="2115"/>
      <c r="T24" s="2115"/>
      <c r="U24" s="2115"/>
      <c r="V24" s="2115"/>
      <c r="W24" s="2115"/>
    </row>
    <row r="25" spans="1:24" s="19" customFormat="1" x14ac:dyDescent="0.25">
      <c r="A25" s="226"/>
      <c r="B25" s="226"/>
      <c r="C25" s="2729"/>
      <c r="D25" s="2729"/>
      <c r="E25" s="1711"/>
      <c r="F25" s="1711"/>
      <c r="G25" s="1711"/>
      <c r="H25" s="1711"/>
      <c r="I25" s="1711"/>
      <c r="J25" s="2317"/>
      <c r="K25" s="2317"/>
      <c r="L25" s="1711"/>
      <c r="M25" s="1711"/>
      <c r="N25" s="1711"/>
      <c r="O25" s="2729"/>
      <c r="P25" s="1711"/>
      <c r="Q25" s="1711"/>
      <c r="R25" s="1711"/>
      <c r="S25" s="1711"/>
      <c r="T25" s="1711"/>
      <c r="U25" s="1711"/>
      <c r="V25" s="1711"/>
      <c r="W25" s="1711"/>
    </row>
    <row r="26" spans="1:24" s="19" customFormat="1" x14ac:dyDescent="0.25">
      <c r="A26" s="2813" t="s">
        <v>3732</v>
      </c>
      <c r="B26" s="353"/>
      <c r="C26" s="2116" t="s">
        <v>203</v>
      </c>
      <c r="D26" s="528">
        <v>424097</v>
      </c>
      <c r="E26" s="440" t="s">
        <v>7</v>
      </c>
      <c r="F26" s="440"/>
      <c r="G26" s="440" t="s">
        <v>3726</v>
      </c>
      <c r="H26" s="440" t="s">
        <v>3563</v>
      </c>
      <c r="I26" s="440" t="s">
        <v>3564</v>
      </c>
      <c r="J26" s="440"/>
      <c r="K26" s="440" t="s">
        <v>3565</v>
      </c>
      <c r="L26" s="440" t="s">
        <v>3566</v>
      </c>
      <c r="M26" s="440" t="s">
        <v>3567</v>
      </c>
      <c r="N26" s="440" t="s">
        <v>3568</v>
      </c>
      <c r="O26" s="528">
        <v>424097</v>
      </c>
      <c r="P26" s="440"/>
      <c r="Q26" s="440" t="s">
        <v>3569</v>
      </c>
      <c r="R26" s="440" t="s">
        <v>3570</v>
      </c>
      <c r="S26" s="440"/>
      <c r="T26" s="2137">
        <v>40612</v>
      </c>
      <c r="U26" s="2137" t="s">
        <v>3571</v>
      </c>
      <c r="V26" s="2115"/>
      <c r="W26" s="440"/>
    </row>
    <row r="27" spans="1:24" s="19" customFormat="1" ht="64.5" customHeight="1" x14ac:dyDescent="0.25">
      <c r="A27" s="2814"/>
      <c r="B27" s="353"/>
      <c r="C27" s="2116"/>
      <c r="D27" s="2116"/>
      <c r="E27" s="2115"/>
      <c r="F27" s="440"/>
      <c r="G27" s="2115"/>
      <c r="H27" s="440"/>
      <c r="I27" s="2115"/>
      <c r="J27" s="2115"/>
      <c r="K27" s="2115"/>
      <c r="L27" s="2115"/>
      <c r="M27" s="2115"/>
      <c r="N27" s="2115"/>
      <c r="O27" s="2116"/>
      <c r="P27" s="2115"/>
      <c r="Q27" s="2115"/>
      <c r="R27" s="2115"/>
      <c r="S27" s="2115"/>
      <c r="T27" s="2115"/>
      <c r="U27" s="2115"/>
      <c r="V27" s="2115"/>
      <c r="W27" s="2115"/>
    </row>
    <row r="28" spans="1:24" s="19" customFormat="1" ht="15.75" thickBot="1" x14ac:dyDescent="0.3">
      <c r="A28" s="226"/>
      <c r="B28" s="226"/>
      <c r="C28" s="531"/>
      <c r="D28" s="531"/>
      <c r="E28" s="1835"/>
      <c r="F28" s="1711"/>
      <c r="G28" s="1711"/>
      <c r="H28" s="1711"/>
      <c r="I28" s="1711"/>
      <c r="J28" s="2317"/>
      <c r="K28" s="2317"/>
      <c r="L28" s="1711"/>
      <c r="M28" s="1711"/>
      <c r="N28" s="1711"/>
      <c r="O28" s="2729"/>
      <c r="P28" s="1711"/>
      <c r="Q28" s="1711"/>
      <c r="R28" s="1711"/>
      <c r="S28" s="1711"/>
      <c r="T28" s="1711"/>
      <c r="U28" s="1711"/>
      <c r="V28" s="1711"/>
      <c r="W28" s="1711"/>
    </row>
    <row r="29" spans="1:24" s="19" customFormat="1" ht="15.75" thickTop="1" x14ac:dyDescent="0.25">
      <c r="A29" s="364" t="s">
        <v>144</v>
      </c>
      <c r="B29" s="365"/>
      <c r="C29" s="530"/>
      <c r="D29" s="530">
        <f>D8+D11+D14+D17+D20+D23+D26</f>
        <v>366424097</v>
      </c>
      <c r="E29" s="2715"/>
      <c r="F29" s="368"/>
      <c r="G29" s="2730"/>
      <c r="H29" s="368"/>
      <c r="I29" s="2730"/>
      <c r="J29" s="2730"/>
      <c r="K29" s="2730"/>
      <c r="L29" s="2730"/>
      <c r="M29" s="2730"/>
      <c r="N29" s="2730"/>
      <c r="O29" s="530">
        <f>O8+O11+O14+O17+O20+O23+O2</f>
        <v>366000000</v>
      </c>
      <c r="P29" s="2730"/>
      <c r="Q29" s="2730"/>
      <c r="R29" s="2730"/>
      <c r="S29" s="2731"/>
      <c r="T29" s="2731"/>
      <c r="U29" s="2731"/>
      <c r="V29" s="2731"/>
      <c r="W29" s="2731"/>
      <c r="X29" s="18"/>
    </row>
    <row r="30" spans="1:24" s="19" customFormat="1" x14ac:dyDescent="0.25">
      <c r="A30" s="226"/>
      <c r="B30" s="226"/>
      <c r="C30" s="357"/>
      <c r="D30" s="357"/>
      <c r="E30" s="226"/>
      <c r="F30" s="1909"/>
      <c r="G30" s="226"/>
      <c r="H30" s="1909"/>
      <c r="I30" s="226"/>
      <c r="J30" s="226"/>
      <c r="K30" s="226"/>
      <c r="L30" s="226"/>
      <c r="M30" s="226"/>
      <c r="N30" s="226"/>
      <c r="O30" s="357"/>
      <c r="P30" s="226"/>
      <c r="Q30" s="226"/>
      <c r="R30" s="226"/>
      <c r="S30" s="226"/>
      <c r="T30" s="226"/>
      <c r="U30" s="226"/>
      <c r="V30" s="226"/>
      <c r="W30" s="226"/>
    </row>
    <row r="31" spans="1:24" s="19" customFormat="1" x14ac:dyDescent="0.25">
      <c r="A31" s="370" t="s">
        <v>145</v>
      </c>
      <c r="R31" s="18"/>
      <c r="S31" s="18"/>
      <c r="T31" s="18"/>
    </row>
  </sheetData>
  <mergeCells count="14">
    <mergeCell ref="A2:B2"/>
    <mergeCell ref="O3:R3"/>
    <mergeCell ref="A26:A27"/>
    <mergeCell ref="A8:A9"/>
    <mergeCell ref="A11:A12"/>
    <mergeCell ref="A14:A15"/>
    <mergeCell ref="A17:A18"/>
    <mergeCell ref="A20:A21"/>
    <mergeCell ref="A23:A24"/>
    <mergeCell ref="A5:A6"/>
    <mergeCell ref="H2:I3"/>
    <mergeCell ref="C3:G3"/>
    <mergeCell ref="K3:L3"/>
    <mergeCell ref="M3:N3"/>
  </mergeCells>
  <pageMargins left="0.25" right="0.25" top="0.75" bottom="0.75" header="0.3" footer="0.3"/>
  <pageSetup paperSize="8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2:AB243"/>
  <sheetViews>
    <sheetView zoomScale="71" zoomScaleNormal="71" workbookViewId="0"/>
  </sheetViews>
  <sheetFormatPr defaultRowHeight="15" x14ac:dyDescent="0.2"/>
  <cols>
    <col min="1" max="1" width="65.5703125" style="1677" customWidth="1"/>
    <col min="2" max="2" width="10.85546875" style="1677" customWidth="1"/>
    <col min="3" max="3" width="12.140625" style="1677" customWidth="1"/>
    <col min="4" max="4" width="19.5703125" style="1677" customWidth="1"/>
    <col min="5" max="5" width="18.140625" style="1677" customWidth="1"/>
    <col min="6" max="6" width="22.42578125" style="1677" customWidth="1"/>
    <col min="7" max="7" width="16.7109375" style="1677" customWidth="1"/>
    <col min="8" max="8" width="14.85546875" style="1677" customWidth="1"/>
    <col min="9" max="9" width="18.42578125" style="1677" customWidth="1"/>
    <col min="10" max="10" width="21" style="1677" customWidth="1"/>
    <col min="11" max="11" width="19.42578125" style="1677" customWidth="1"/>
    <col min="12" max="12" width="14.28515625" style="1677" customWidth="1"/>
    <col min="13" max="13" width="18" style="1677" customWidth="1"/>
    <col min="14" max="14" width="19.140625" style="1677" customWidth="1"/>
    <col min="15" max="15" width="15.140625" style="1677" customWidth="1"/>
    <col min="16" max="16" width="17" style="1677" customWidth="1"/>
    <col min="17" max="17" width="14.5703125" style="1677" customWidth="1"/>
    <col min="18" max="18" width="22.140625" style="1677" customWidth="1"/>
    <col min="19" max="19" width="18.140625" style="1677" customWidth="1"/>
    <col min="20" max="20" width="16.7109375" style="1677" customWidth="1"/>
    <col min="21" max="21" width="19.7109375" style="1677" customWidth="1"/>
    <col min="22" max="22" width="20.5703125" style="1677" customWidth="1"/>
    <col min="23" max="23" width="15.42578125" style="1677" customWidth="1"/>
    <col min="24" max="24" width="10.140625" style="1677" customWidth="1"/>
    <col min="25" max="25" width="12.5703125" style="1677" bestFit="1" customWidth="1"/>
    <col min="26" max="26" width="12.5703125" style="1677" customWidth="1"/>
    <col min="27" max="27" width="11" style="1677" customWidth="1"/>
    <col min="28" max="28" width="9.140625" style="1677"/>
    <col min="29" max="29" width="12.140625" style="1677" customWidth="1"/>
    <col min="30" max="30" width="9.140625" style="1677"/>
    <col min="31" max="31" width="11.7109375" style="1677" customWidth="1"/>
    <col min="32" max="16384" width="9.140625" style="1677"/>
  </cols>
  <sheetData>
    <row r="2" spans="1:28" x14ac:dyDescent="0.2">
      <c r="H2" s="2109"/>
    </row>
    <row r="4" spans="1:28" ht="18" x14ac:dyDescent="0.2">
      <c r="A4" s="2992" t="s">
        <v>5184</v>
      </c>
      <c r="B4" s="2993"/>
      <c r="C4" s="2993"/>
      <c r="D4" s="2993"/>
      <c r="E4" s="2993"/>
      <c r="F4" s="2993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2110"/>
      <c r="Z4" s="96"/>
      <c r="AA4" s="96"/>
      <c r="AB4" s="96"/>
    </row>
    <row r="5" spans="1:28" ht="18" x14ac:dyDescent="0.2">
      <c r="A5" s="2973" t="s">
        <v>5187</v>
      </c>
      <c r="B5" s="2974"/>
      <c r="C5" s="1449"/>
      <c r="D5" s="1449"/>
      <c r="E5" s="1449"/>
      <c r="F5" s="1449"/>
      <c r="G5" s="96"/>
      <c r="H5" s="96"/>
      <c r="I5" s="2845" t="s">
        <v>147</v>
      </c>
      <c r="J5" s="2846"/>
      <c r="K5" s="2975" t="s">
        <v>148</v>
      </c>
      <c r="L5" s="2976"/>
      <c r="M5" s="2977"/>
      <c r="N5" s="96"/>
      <c r="O5" s="96"/>
      <c r="P5" s="96"/>
      <c r="Q5" s="96"/>
      <c r="R5" s="96"/>
      <c r="S5" s="96"/>
      <c r="T5" s="96"/>
      <c r="U5" s="96"/>
      <c r="V5" s="96"/>
      <c r="W5" s="96"/>
      <c r="X5" s="2110"/>
      <c r="Y5" s="96"/>
      <c r="Z5" s="96"/>
      <c r="AA5" s="96"/>
    </row>
    <row r="6" spans="1:28" ht="45" x14ac:dyDescent="0.2">
      <c r="A6" s="2978"/>
      <c r="B6" s="2979"/>
      <c r="C6" s="2902" t="s">
        <v>215</v>
      </c>
      <c r="D6" s="2902"/>
      <c r="E6" s="2902"/>
      <c r="F6" s="2902"/>
      <c r="G6" s="2902"/>
      <c r="H6" s="2903"/>
      <c r="I6" s="2847"/>
      <c r="J6" s="2848"/>
      <c r="K6" s="1692" t="s">
        <v>150</v>
      </c>
      <c r="L6" s="2909" t="s">
        <v>151</v>
      </c>
      <c r="M6" s="2903"/>
      <c r="N6" s="2909" t="s">
        <v>152</v>
      </c>
      <c r="O6" s="2903"/>
      <c r="P6" s="2909" t="s">
        <v>84</v>
      </c>
      <c r="Q6" s="2902"/>
      <c r="R6" s="2902"/>
      <c r="S6" s="2902"/>
      <c r="T6" s="2902" t="s">
        <v>85</v>
      </c>
      <c r="U6" s="2902"/>
      <c r="V6" s="2902"/>
      <c r="W6" s="2903"/>
      <c r="X6" s="96"/>
      <c r="Y6" s="96"/>
      <c r="Z6" s="96"/>
    </row>
    <row r="7" spans="1:28" ht="60.75" thickBot="1" x14ac:dyDescent="0.25">
      <c r="A7" s="1689" t="s">
        <v>512</v>
      </c>
      <c r="B7" s="506" t="s">
        <v>153</v>
      </c>
      <c r="C7" s="451" t="s">
        <v>217</v>
      </c>
      <c r="D7" s="451" t="s">
        <v>218</v>
      </c>
      <c r="E7" s="451" t="s">
        <v>156</v>
      </c>
      <c r="F7" s="451" t="s">
        <v>219</v>
      </c>
      <c r="G7" s="451" t="s">
        <v>220</v>
      </c>
      <c r="H7" s="451" t="s">
        <v>90</v>
      </c>
      <c r="I7" s="437" t="s">
        <v>92</v>
      </c>
      <c r="J7" s="437" t="s">
        <v>93</v>
      </c>
      <c r="K7" s="453" t="s">
        <v>159</v>
      </c>
      <c r="L7" s="453" t="s">
        <v>160</v>
      </c>
      <c r="M7" s="453" t="s">
        <v>161</v>
      </c>
      <c r="N7" s="453" t="s">
        <v>162</v>
      </c>
      <c r="O7" s="436" t="s">
        <v>163</v>
      </c>
      <c r="P7" s="437" t="s">
        <v>4325</v>
      </c>
      <c r="Q7" s="437" t="s">
        <v>104</v>
      </c>
      <c r="R7" s="457" t="s">
        <v>221</v>
      </c>
      <c r="S7" s="1692" t="s">
        <v>166</v>
      </c>
      <c r="T7" s="453" t="s">
        <v>108</v>
      </c>
      <c r="U7" s="453" t="s">
        <v>222</v>
      </c>
      <c r="V7" s="453" t="s">
        <v>223</v>
      </c>
      <c r="W7" s="541" t="s">
        <v>111</v>
      </c>
      <c r="X7" s="453" t="s">
        <v>112</v>
      </c>
      <c r="Y7" s="453" t="s">
        <v>113</v>
      </c>
      <c r="Z7" s="458"/>
    </row>
    <row r="8" spans="1:28" ht="15.75" thickTop="1" x14ac:dyDescent="0.2">
      <c r="A8" s="2825" t="s">
        <v>114</v>
      </c>
      <c r="B8" s="471"/>
      <c r="C8" s="476"/>
      <c r="D8" s="476"/>
      <c r="E8" s="476"/>
      <c r="F8" s="485"/>
      <c r="G8" s="476" t="s">
        <v>170</v>
      </c>
      <c r="H8" s="476"/>
      <c r="I8" s="387" t="s">
        <v>171</v>
      </c>
      <c r="J8" s="387" t="s">
        <v>116</v>
      </c>
      <c r="K8" s="387" t="s">
        <v>117</v>
      </c>
      <c r="L8" s="387" t="s">
        <v>224</v>
      </c>
      <c r="M8" s="387"/>
      <c r="N8" s="387" t="s">
        <v>171</v>
      </c>
      <c r="O8" s="387" t="s">
        <v>116</v>
      </c>
      <c r="P8" s="476"/>
      <c r="Q8" s="387" t="s">
        <v>225</v>
      </c>
      <c r="R8" s="2038" t="s">
        <v>116</v>
      </c>
      <c r="S8" s="378" t="s">
        <v>118</v>
      </c>
      <c r="T8" s="2105"/>
      <c r="U8" s="476"/>
      <c r="V8" s="476" t="s">
        <v>226</v>
      </c>
      <c r="W8" s="2113"/>
      <c r="X8" s="476"/>
      <c r="Y8" s="387"/>
      <c r="Z8" s="96"/>
    </row>
    <row r="9" spans="1:28" x14ac:dyDescent="0.2">
      <c r="A9" s="2826"/>
      <c r="B9" s="449"/>
      <c r="C9" s="449"/>
      <c r="D9" s="449"/>
      <c r="E9" s="449"/>
      <c r="F9" s="477"/>
      <c r="G9" s="476" t="s">
        <v>175</v>
      </c>
      <c r="H9" s="449"/>
      <c r="I9" s="476"/>
      <c r="J9" s="449"/>
      <c r="K9" s="449"/>
      <c r="L9" s="449"/>
      <c r="M9" s="449"/>
      <c r="N9" s="449"/>
      <c r="O9" s="449"/>
      <c r="P9" s="477"/>
      <c r="Q9" s="449"/>
      <c r="R9" s="479"/>
      <c r="S9" s="449"/>
      <c r="T9" s="480"/>
      <c r="U9" s="449"/>
      <c r="V9" s="449"/>
      <c r="W9" s="818"/>
      <c r="X9" s="449"/>
      <c r="Y9" s="449"/>
      <c r="Z9" s="96"/>
    </row>
    <row r="10" spans="1:28" x14ac:dyDescent="0.2">
      <c r="A10" s="1702" t="s">
        <v>121</v>
      </c>
      <c r="B10" s="490"/>
      <c r="C10" s="490"/>
      <c r="D10" s="490"/>
      <c r="E10" s="490"/>
      <c r="F10" s="723"/>
      <c r="G10" s="490" t="s">
        <v>5015</v>
      </c>
      <c r="H10" s="490"/>
      <c r="I10" s="490"/>
      <c r="J10" s="490"/>
      <c r="K10" s="724"/>
      <c r="L10" s="724"/>
      <c r="M10" s="490"/>
      <c r="N10" s="490"/>
      <c r="O10" s="490"/>
      <c r="P10" s="723"/>
      <c r="Q10" s="490"/>
      <c r="R10" s="724"/>
      <c r="S10" s="490"/>
      <c r="T10" s="722"/>
      <c r="U10" s="490"/>
      <c r="V10" s="490"/>
      <c r="W10" s="2114"/>
      <c r="X10" s="490"/>
      <c r="Y10" s="490"/>
      <c r="Z10" s="96"/>
    </row>
    <row r="11" spans="1:28" x14ac:dyDescent="0.2">
      <c r="A11" s="2980" t="s">
        <v>5019</v>
      </c>
      <c r="B11" s="449"/>
      <c r="C11" s="449"/>
      <c r="D11" s="449"/>
      <c r="E11" s="449"/>
      <c r="F11" s="477"/>
      <c r="G11" s="449"/>
      <c r="H11" s="449"/>
      <c r="I11" s="449"/>
      <c r="J11" s="449"/>
      <c r="K11" s="449"/>
      <c r="L11" s="449"/>
      <c r="M11" s="449"/>
      <c r="N11" s="449"/>
      <c r="O11" s="449"/>
      <c r="P11" s="477"/>
      <c r="Q11" s="449"/>
      <c r="R11" s="449"/>
      <c r="S11" s="449"/>
      <c r="T11" s="449"/>
      <c r="U11" s="449"/>
      <c r="V11" s="449"/>
      <c r="W11" s="477"/>
      <c r="X11" s="449"/>
      <c r="Y11" s="449"/>
      <c r="Z11" s="96"/>
    </row>
    <row r="12" spans="1:28" x14ac:dyDescent="0.2">
      <c r="A12" s="2980"/>
      <c r="B12" s="449"/>
      <c r="C12" s="449"/>
      <c r="D12" s="449"/>
      <c r="E12" s="449"/>
      <c r="F12" s="477"/>
      <c r="G12" s="449"/>
      <c r="H12" s="449"/>
      <c r="I12" s="449"/>
      <c r="J12" s="449"/>
      <c r="K12" s="449"/>
      <c r="L12" s="449"/>
      <c r="M12" s="449"/>
      <c r="N12" s="449"/>
      <c r="O12" s="449"/>
      <c r="P12" s="477"/>
      <c r="Q12" s="449"/>
      <c r="R12" s="449"/>
      <c r="S12" s="449"/>
      <c r="T12" s="449"/>
      <c r="U12" s="449"/>
      <c r="V12" s="449"/>
      <c r="W12" s="477"/>
      <c r="X12" s="449"/>
      <c r="Y12" s="449"/>
      <c r="Z12" s="96"/>
    </row>
    <row r="13" spans="1:28" x14ac:dyDescent="0.2">
      <c r="A13" s="384"/>
      <c r="B13" s="384"/>
      <c r="C13" s="384"/>
      <c r="D13" s="384"/>
      <c r="E13" s="384"/>
      <c r="F13" s="488"/>
      <c r="G13" s="384"/>
      <c r="H13" s="384"/>
      <c r="I13" s="384"/>
      <c r="J13" s="384"/>
      <c r="K13" s="384"/>
      <c r="L13" s="384"/>
      <c r="M13" s="384"/>
      <c r="N13" s="384"/>
      <c r="O13" s="384"/>
      <c r="P13" s="488"/>
      <c r="Q13" s="384"/>
      <c r="R13" s="384"/>
      <c r="S13" s="384"/>
      <c r="T13" s="384"/>
      <c r="U13" s="384"/>
      <c r="V13" s="384"/>
      <c r="W13" s="488"/>
      <c r="X13" s="384"/>
      <c r="Y13" s="384"/>
      <c r="Z13" s="96"/>
    </row>
    <row r="14" spans="1:28" x14ac:dyDescent="0.2">
      <c r="A14" s="2816" t="s">
        <v>5020</v>
      </c>
      <c r="B14" s="2981" t="s">
        <v>5021</v>
      </c>
      <c r="C14" s="2981" t="s">
        <v>5022</v>
      </c>
      <c r="D14" s="2982" t="s">
        <v>6</v>
      </c>
      <c r="E14" s="2983" t="s">
        <v>7</v>
      </c>
      <c r="F14" s="2982">
        <v>8500000</v>
      </c>
      <c r="G14" s="2983" t="s">
        <v>179</v>
      </c>
      <c r="H14" s="2983" t="s">
        <v>285</v>
      </c>
      <c r="I14" s="449" t="s">
        <v>5023</v>
      </c>
      <c r="J14" s="449" t="s">
        <v>5024</v>
      </c>
      <c r="K14" s="230" t="s">
        <v>5025</v>
      </c>
      <c r="L14" s="449" t="s">
        <v>2131</v>
      </c>
      <c r="M14" s="449" t="s">
        <v>1879</v>
      </c>
      <c r="N14" s="449" t="s">
        <v>5026</v>
      </c>
      <c r="O14" s="378" t="s">
        <v>179</v>
      </c>
      <c r="P14" s="477"/>
      <c r="Q14" s="449"/>
      <c r="R14" s="449" t="s">
        <v>5027</v>
      </c>
      <c r="S14" s="449" t="s">
        <v>5028</v>
      </c>
      <c r="T14" s="230" t="s">
        <v>179</v>
      </c>
      <c r="U14" s="449" t="s">
        <v>5029</v>
      </c>
      <c r="V14" s="449" t="s">
        <v>5030</v>
      </c>
      <c r="W14" s="477"/>
      <c r="X14" s="449"/>
      <c r="Y14" s="449"/>
      <c r="Z14" s="96"/>
    </row>
    <row r="15" spans="1:28" x14ac:dyDescent="0.2">
      <c r="A15" s="2816"/>
      <c r="B15" s="2981"/>
      <c r="C15" s="2981"/>
      <c r="D15" s="2982"/>
      <c r="E15" s="2983"/>
      <c r="F15" s="2982"/>
      <c r="G15" s="2983"/>
      <c r="H15" s="2983"/>
      <c r="I15" s="449"/>
      <c r="J15" s="449"/>
      <c r="K15" s="449"/>
      <c r="L15" s="449"/>
      <c r="M15" s="449"/>
      <c r="N15" s="449"/>
      <c r="O15" s="449"/>
      <c r="P15" s="477"/>
      <c r="Q15" s="449"/>
      <c r="R15" s="449"/>
      <c r="S15" s="449"/>
      <c r="T15" s="449"/>
      <c r="U15" s="449"/>
      <c r="V15" s="449"/>
      <c r="W15" s="477"/>
      <c r="X15" s="449"/>
      <c r="Y15" s="449"/>
      <c r="Z15" s="96"/>
    </row>
    <row r="16" spans="1:28" x14ac:dyDescent="0.2">
      <c r="A16" s="2816" t="s">
        <v>5031</v>
      </c>
      <c r="B16" s="2981" t="s">
        <v>5021</v>
      </c>
      <c r="C16" s="2981" t="s">
        <v>5032</v>
      </c>
      <c r="D16" s="2982" t="s">
        <v>6</v>
      </c>
      <c r="E16" s="2984" t="s">
        <v>7</v>
      </c>
      <c r="F16" s="2982">
        <v>12500000</v>
      </c>
      <c r="G16" s="2983" t="s">
        <v>179</v>
      </c>
      <c r="H16" s="2983"/>
      <c r="I16" s="449" t="s">
        <v>5023</v>
      </c>
      <c r="J16" s="449" t="s">
        <v>5024</v>
      </c>
      <c r="K16" s="230" t="s">
        <v>5025</v>
      </c>
      <c r="L16" s="449" t="s">
        <v>2131</v>
      </c>
      <c r="M16" s="449" t="s">
        <v>1879</v>
      </c>
      <c r="N16" s="449" t="s">
        <v>5026</v>
      </c>
      <c r="O16" s="378" t="s">
        <v>179</v>
      </c>
      <c r="P16" s="488"/>
      <c r="Q16" s="384"/>
      <c r="R16" s="384"/>
      <c r="S16" s="384"/>
      <c r="T16" s="384"/>
      <c r="U16" s="384"/>
      <c r="V16" s="384"/>
      <c r="W16" s="488"/>
      <c r="X16" s="384"/>
      <c r="Y16" s="384"/>
      <c r="Z16" s="96"/>
    </row>
    <row r="17" spans="1:26" x14ac:dyDescent="0.2">
      <c r="A17" s="2816"/>
      <c r="B17" s="2981"/>
      <c r="C17" s="2981"/>
      <c r="D17" s="2982"/>
      <c r="E17" s="2984"/>
      <c r="F17" s="2982"/>
      <c r="G17" s="2983"/>
      <c r="H17" s="2983"/>
      <c r="I17" s="449"/>
      <c r="J17" s="449"/>
      <c r="K17" s="449"/>
      <c r="L17" s="449"/>
      <c r="M17" s="449"/>
      <c r="N17" s="449"/>
      <c r="O17" s="449"/>
      <c r="P17" s="477"/>
      <c r="Q17" s="449"/>
      <c r="R17" s="449" t="s">
        <v>5027</v>
      </c>
      <c r="S17" s="449" t="s">
        <v>5028</v>
      </c>
      <c r="T17" s="230" t="s">
        <v>179</v>
      </c>
      <c r="U17" s="449" t="s">
        <v>5029</v>
      </c>
      <c r="V17" s="449" t="s">
        <v>5030</v>
      </c>
      <c r="W17" s="477"/>
      <c r="X17" s="449"/>
      <c r="Y17" s="449"/>
      <c r="Z17" s="96"/>
    </row>
    <row r="18" spans="1:26" x14ac:dyDescent="0.2">
      <c r="A18" s="2816" t="s">
        <v>5033</v>
      </c>
      <c r="B18" s="2981" t="s">
        <v>5021</v>
      </c>
      <c r="C18" s="2981" t="s">
        <v>5034</v>
      </c>
      <c r="D18" s="2982" t="s">
        <v>6</v>
      </c>
      <c r="E18" s="2984" t="s">
        <v>7</v>
      </c>
      <c r="F18" s="2982" t="s">
        <v>5035</v>
      </c>
      <c r="G18" s="2983" t="s">
        <v>179</v>
      </c>
      <c r="H18" s="2983"/>
      <c r="I18" s="449" t="s">
        <v>5023</v>
      </c>
      <c r="J18" s="449" t="s">
        <v>5024</v>
      </c>
      <c r="K18" s="230" t="s">
        <v>5025</v>
      </c>
      <c r="L18" s="449" t="s">
        <v>2131</v>
      </c>
      <c r="M18" s="449" t="s">
        <v>1879</v>
      </c>
      <c r="N18" s="449" t="s">
        <v>5026</v>
      </c>
      <c r="O18" s="378" t="s">
        <v>179</v>
      </c>
      <c r="P18" s="488"/>
      <c r="Q18" s="384"/>
      <c r="R18" s="449"/>
      <c r="S18" s="384"/>
      <c r="T18" s="384"/>
      <c r="U18" s="384"/>
      <c r="V18" s="384"/>
      <c r="W18" s="488"/>
      <c r="X18" s="384"/>
      <c r="Y18" s="384"/>
      <c r="Z18" s="96"/>
    </row>
    <row r="19" spans="1:26" x14ac:dyDescent="0.2">
      <c r="A19" s="2816"/>
      <c r="B19" s="2981"/>
      <c r="C19" s="2981"/>
      <c r="D19" s="2982"/>
      <c r="E19" s="2984"/>
      <c r="F19" s="2982"/>
      <c r="G19" s="2983"/>
      <c r="H19" s="2983"/>
      <c r="I19" s="449"/>
      <c r="J19" s="449"/>
      <c r="K19" s="449"/>
      <c r="L19" s="449"/>
      <c r="M19" s="449"/>
      <c r="N19" s="449"/>
      <c r="O19" s="449"/>
      <c r="P19" s="477"/>
      <c r="Q19" s="449"/>
      <c r="R19" s="449" t="s">
        <v>5027</v>
      </c>
      <c r="S19" s="449" t="s">
        <v>5028</v>
      </c>
      <c r="T19" s="230" t="s">
        <v>179</v>
      </c>
      <c r="U19" s="449" t="s">
        <v>5029</v>
      </c>
      <c r="V19" s="449" t="s">
        <v>5030</v>
      </c>
      <c r="W19" s="477"/>
      <c r="X19" s="449"/>
      <c r="Y19" s="449"/>
      <c r="Z19" s="96"/>
    </row>
    <row r="20" spans="1:26" x14ac:dyDescent="0.2">
      <c r="A20" s="2816" t="s">
        <v>5036</v>
      </c>
      <c r="B20" s="2985" t="s">
        <v>5021</v>
      </c>
      <c r="C20" s="2985" t="s">
        <v>5037</v>
      </c>
      <c r="D20" s="2984" t="s">
        <v>6</v>
      </c>
      <c r="E20" s="2984" t="s">
        <v>7</v>
      </c>
      <c r="F20" s="2986">
        <v>35000000</v>
      </c>
      <c r="G20" s="2983" t="s">
        <v>179</v>
      </c>
      <c r="H20" s="2983"/>
      <c r="I20" s="449" t="s">
        <v>5023</v>
      </c>
      <c r="J20" s="449" t="s">
        <v>5024</v>
      </c>
      <c r="K20" s="230" t="s">
        <v>5025</v>
      </c>
      <c r="L20" s="449" t="s">
        <v>2131</v>
      </c>
      <c r="M20" s="449" t="s">
        <v>1879</v>
      </c>
      <c r="N20" s="449" t="s">
        <v>5026</v>
      </c>
      <c r="O20" s="378" t="s">
        <v>179</v>
      </c>
      <c r="P20" s="488"/>
      <c r="Q20" s="384"/>
      <c r="R20" s="384"/>
      <c r="S20" s="384"/>
      <c r="T20" s="384"/>
      <c r="U20" s="384"/>
      <c r="V20" s="384"/>
      <c r="W20" s="488"/>
      <c r="X20" s="384"/>
      <c r="Y20" s="384"/>
      <c r="Z20" s="96"/>
    </row>
    <row r="21" spans="1:26" x14ac:dyDescent="0.2">
      <c r="A21" s="2816"/>
      <c r="B21" s="2985"/>
      <c r="C21" s="2985"/>
      <c r="D21" s="2984"/>
      <c r="E21" s="2984"/>
      <c r="F21" s="2986"/>
      <c r="G21" s="2983"/>
      <c r="H21" s="2983"/>
      <c r="I21" s="449"/>
      <c r="J21" s="449"/>
      <c r="K21" s="449"/>
      <c r="L21" s="449"/>
      <c r="M21" s="449"/>
      <c r="N21" s="449"/>
      <c r="O21" s="449"/>
      <c r="P21" s="477"/>
      <c r="Q21" s="449"/>
      <c r="R21" s="449" t="s">
        <v>5027</v>
      </c>
      <c r="S21" s="449" t="s">
        <v>5028</v>
      </c>
      <c r="T21" s="230" t="s">
        <v>179</v>
      </c>
      <c r="U21" s="449" t="s">
        <v>5029</v>
      </c>
      <c r="V21" s="449" t="s">
        <v>5030</v>
      </c>
      <c r="W21" s="477"/>
      <c r="X21" s="449"/>
      <c r="Y21" s="449"/>
      <c r="Z21" s="96"/>
    </row>
    <row r="22" spans="1:26" x14ac:dyDescent="0.2">
      <c r="A22" s="384"/>
      <c r="B22" s="384"/>
      <c r="C22" s="384"/>
      <c r="D22" s="384"/>
      <c r="E22" s="384"/>
      <c r="F22" s="488"/>
      <c r="G22" s="384"/>
      <c r="H22" s="2983"/>
      <c r="I22" s="384"/>
      <c r="J22" s="384"/>
      <c r="K22" s="384"/>
      <c r="L22" s="384"/>
      <c r="M22" s="384"/>
      <c r="N22" s="384"/>
      <c r="O22" s="384"/>
      <c r="P22" s="488"/>
      <c r="Q22" s="384"/>
      <c r="R22" s="384"/>
      <c r="S22" s="384"/>
      <c r="T22" s="384"/>
      <c r="U22" s="384"/>
      <c r="V22" s="384"/>
      <c r="W22" s="488"/>
      <c r="X22" s="384"/>
      <c r="Y22" s="384"/>
      <c r="Z22" s="96"/>
    </row>
    <row r="23" spans="1:26" x14ac:dyDescent="0.2">
      <c r="A23" s="2987" t="s">
        <v>5038</v>
      </c>
      <c r="B23" s="2985" t="s">
        <v>5021</v>
      </c>
      <c r="C23" s="2985" t="s">
        <v>5039</v>
      </c>
      <c r="D23" s="2984" t="s">
        <v>6</v>
      </c>
      <c r="E23" s="2984" t="s">
        <v>7</v>
      </c>
      <c r="F23" s="2988">
        <v>7000000</v>
      </c>
      <c r="G23" s="2983" t="s">
        <v>179</v>
      </c>
      <c r="H23" s="2983"/>
      <c r="I23" s="449" t="s">
        <v>5023</v>
      </c>
      <c r="J23" s="449" t="s">
        <v>5024</v>
      </c>
      <c r="K23" s="230" t="s">
        <v>5025</v>
      </c>
      <c r="L23" s="449" t="s">
        <v>2131</v>
      </c>
      <c r="M23" s="449" t="s">
        <v>1879</v>
      </c>
      <c r="N23" s="449" t="s">
        <v>5026</v>
      </c>
      <c r="O23" s="378" t="s">
        <v>179</v>
      </c>
      <c r="P23" s="477"/>
      <c r="Q23" s="449"/>
      <c r="R23" s="449" t="s">
        <v>5027</v>
      </c>
      <c r="S23" s="449" t="s">
        <v>5028</v>
      </c>
      <c r="T23" s="230" t="s">
        <v>179</v>
      </c>
      <c r="U23" s="449" t="s">
        <v>5029</v>
      </c>
      <c r="V23" s="449" t="s">
        <v>5030</v>
      </c>
      <c r="W23" s="477"/>
      <c r="X23" s="449"/>
      <c r="Y23" s="449"/>
      <c r="Z23" s="96"/>
    </row>
    <row r="24" spans="1:26" x14ac:dyDescent="0.2">
      <c r="A24" s="2987"/>
      <c r="B24" s="2985"/>
      <c r="C24" s="2985"/>
      <c r="D24" s="2984"/>
      <c r="E24" s="2984"/>
      <c r="F24" s="2988"/>
      <c r="G24" s="2983"/>
      <c r="H24" s="2983"/>
      <c r="I24" s="449"/>
      <c r="J24" s="449"/>
      <c r="K24" s="449"/>
      <c r="L24" s="449"/>
      <c r="M24" s="449"/>
      <c r="N24" s="449"/>
      <c r="O24" s="449"/>
      <c r="P24" s="477"/>
      <c r="Q24" s="449"/>
      <c r="R24" s="449"/>
      <c r="S24" s="449"/>
      <c r="T24" s="449"/>
      <c r="U24" s="449"/>
      <c r="V24" s="449"/>
      <c r="W24" s="477"/>
      <c r="X24" s="449"/>
      <c r="Y24" s="449"/>
      <c r="Z24" s="96"/>
    </row>
    <row r="25" spans="1:26" x14ac:dyDescent="0.2">
      <c r="A25" s="384"/>
      <c r="B25" s="384"/>
      <c r="C25" s="384"/>
      <c r="D25" s="384"/>
      <c r="E25" s="384"/>
      <c r="F25" s="488"/>
      <c r="G25" s="384"/>
      <c r="H25" s="2983"/>
      <c r="I25" s="384"/>
      <c r="J25" s="384"/>
      <c r="K25" s="384"/>
      <c r="L25" s="384"/>
      <c r="M25" s="384"/>
      <c r="N25" s="384"/>
      <c r="O25" s="384"/>
      <c r="P25" s="488"/>
      <c r="Q25" s="384"/>
      <c r="R25" s="384"/>
      <c r="S25" s="384"/>
      <c r="T25" s="384"/>
      <c r="U25" s="384"/>
      <c r="V25" s="384"/>
      <c r="W25" s="488"/>
      <c r="X25" s="384"/>
      <c r="Y25" s="384"/>
      <c r="Z25" s="96"/>
    </row>
    <row r="26" spans="1:26" x14ac:dyDescent="0.2">
      <c r="A26" s="2987" t="s">
        <v>5040</v>
      </c>
      <c r="B26" s="2985" t="s">
        <v>5021</v>
      </c>
      <c r="C26" s="2985" t="s">
        <v>5041</v>
      </c>
      <c r="D26" s="2984" t="s">
        <v>6</v>
      </c>
      <c r="E26" s="2984" t="s">
        <v>7</v>
      </c>
      <c r="F26" s="2988">
        <v>15000000</v>
      </c>
      <c r="G26" s="2983" t="s">
        <v>179</v>
      </c>
      <c r="H26" s="2983"/>
      <c r="I26" s="449" t="s">
        <v>5023</v>
      </c>
      <c r="J26" s="449" t="s">
        <v>5024</v>
      </c>
      <c r="K26" s="230" t="s">
        <v>5025</v>
      </c>
      <c r="L26" s="449" t="s">
        <v>2131</v>
      </c>
      <c r="M26" s="449" t="s">
        <v>1879</v>
      </c>
      <c r="N26" s="449" t="s">
        <v>5026</v>
      </c>
      <c r="O26" s="378" t="s">
        <v>179</v>
      </c>
      <c r="P26" s="477"/>
      <c r="Q26" s="449"/>
      <c r="R26" s="449" t="s">
        <v>5027</v>
      </c>
      <c r="S26" s="449" t="s">
        <v>5028</v>
      </c>
      <c r="T26" s="230" t="s">
        <v>179</v>
      </c>
      <c r="U26" s="449" t="s">
        <v>5029</v>
      </c>
      <c r="V26" s="449" t="s">
        <v>5030</v>
      </c>
      <c r="W26" s="477"/>
      <c r="X26" s="449"/>
      <c r="Y26" s="449"/>
      <c r="Z26" s="96"/>
    </row>
    <row r="27" spans="1:26" x14ac:dyDescent="0.2">
      <c r="A27" s="2987"/>
      <c r="B27" s="2985"/>
      <c r="C27" s="2985"/>
      <c r="D27" s="2984"/>
      <c r="E27" s="2984"/>
      <c r="F27" s="2988"/>
      <c r="G27" s="2983"/>
      <c r="H27" s="2983"/>
      <c r="I27" s="449"/>
      <c r="J27" s="449"/>
      <c r="K27" s="449"/>
      <c r="L27" s="449"/>
      <c r="M27" s="449"/>
      <c r="N27" s="449"/>
      <c r="O27" s="449"/>
      <c r="P27" s="477"/>
      <c r="Q27" s="449"/>
      <c r="R27" s="449"/>
      <c r="S27" s="449"/>
      <c r="T27" s="449"/>
      <c r="U27" s="449"/>
      <c r="V27" s="449"/>
      <c r="W27" s="477"/>
      <c r="X27" s="449"/>
      <c r="Y27" s="449"/>
      <c r="Z27" s="96"/>
    </row>
    <row r="28" spans="1:26" x14ac:dyDescent="0.2">
      <c r="A28" s="384"/>
      <c r="B28" s="2985"/>
      <c r="C28" s="2985"/>
      <c r="D28" s="2984"/>
      <c r="E28" s="2984"/>
      <c r="F28" s="2988"/>
      <c r="G28" s="2983"/>
      <c r="H28" s="2983"/>
      <c r="I28" s="384"/>
      <c r="J28" s="384"/>
      <c r="K28" s="384"/>
      <c r="L28" s="384"/>
      <c r="M28" s="384"/>
      <c r="N28" s="384"/>
      <c r="O28" s="384"/>
      <c r="P28" s="488"/>
      <c r="Q28" s="384"/>
      <c r="R28" s="384"/>
      <c r="S28" s="384"/>
      <c r="T28" s="384"/>
      <c r="U28" s="384"/>
      <c r="V28" s="384"/>
      <c r="W28" s="488"/>
      <c r="X28" s="384"/>
      <c r="Y28" s="384"/>
      <c r="Z28" s="96"/>
    </row>
    <row r="29" spans="1:26" x14ac:dyDescent="0.2">
      <c r="A29" s="2987" t="s">
        <v>5042</v>
      </c>
      <c r="B29" s="2985" t="s">
        <v>5021</v>
      </c>
      <c r="C29" s="2985" t="s">
        <v>5043</v>
      </c>
      <c r="D29" s="2984" t="s">
        <v>6</v>
      </c>
      <c r="E29" s="2984" t="s">
        <v>7</v>
      </c>
      <c r="F29" s="2988">
        <v>29500000</v>
      </c>
      <c r="G29" s="2983" t="s">
        <v>179</v>
      </c>
      <c r="H29" s="2983"/>
      <c r="I29" s="449" t="s">
        <v>5023</v>
      </c>
      <c r="J29" s="449" t="s">
        <v>5024</v>
      </c>
      <c r="K29" s="230" t="s">
        <v>5025</v>
      </c>
      <c r="L29" s="449" t="s">
        <v>2131</v>
      </c>
      <c r="M29" s="449" t="s">
        <v>1879</v>
      </c>
      <c r="N29" s="449" t="s">
        <v>5026</v>
      </c>
      <c r="O29" s="378" t="s">
        <v>179</v>
      </c>
      <c r="P29" s="477"/>
      <c r="Q29" s="449"/>
      <c r="R29" s="449" t="s">
        <v>5027</v>
      </c>
      <c r="S29" s="449" t="s">
        <v>5028</v>
      </c>
      <c r="T29" s="230" t="s">
        <v>179</v>
      </c>
      <c r="U29" s="449" t="s">
        <v>5029</v>
      </c>
      <c r="V29" s="449" t="s">
        <v>5030</v>
      </c>
      <c r="W29" s="477"/>
      <c r="X29" s="449"/>
      <c r="Y29" s="449"/>
      <c r="Z29" s="96"/>
    </row>
    <row r="30" spans="1:26" x14ac:dyDescent="0.2">
      <c r="A30" s="2989"/>
      <c r="B30" s="2985"/>
      <c r="C30" s="2985"/>
      <c r="D30" s="2984"/>
      <c r="E30" s="2984"/>
      <c r="F30" s="2988"/>
      <c r="G30" s="2983"/>
      <c r="H30" s="2983"/>
      <c r="I30" s="449"/>
      <c r="J30" s="449"/>
      <c r="K30" s="449"/>
      <c r="L30" s="449"/>
      <c r="M30" s="449"/>
      <c r="N30" s="449"/>
      <c r="O30" s="449"/>
      <c r="P30" s="477"/>
      <c r="Q30" s="449"/>
      <c r="R30" s="449"/>
      <c r="S30" s="449"/>
      <c r="T30" s="449"/>
      <c r="U30" s="449"/>
      <c r="V30" s="449"/>
      <c r="W30" s="818"/>
      <c r="X30" s="449"/>
      <c r="Y30" s="449"/>
      <c r="Z30" s="96"/>
    </row>
    <row r="31" spans="1:26" x14ac:dyDescent="0.2">
      <c r="A31" s="384"/>
      <c r="B31" s="384"/>
      <c r="C31" s="384"/>
      <c r="D31" s="384"/>
      <c r="E31" s="384"/>
      <c r="F31" s="488"/>
      <c r="G31" s="384"/>
      <c r="H31" s="2983"/>
      <c r="I31" s="384"/>
      <c r="J31" s="384"/>
      <c r="K31" s="384"/>
      <c r="L31" s="384"/>
      <c r="M31" s="384"/>
      <c r="N31" s="384"/>
      <c r="O31" s="384"/>
      <c r="P31" s="488"/>
      <c r="Q31" s="384"/>
      <c r="R31" s="384"/>
      <c r="S31" s="384"/>
      <c r="T31" s="384"/>
      <c r="U31" s="384"/>
      <c r="V31" s="384"/>
      <c r="W31" s="2122"/>
      <c r="X31" s="384"/>
      <c r="Y31" s="384"/>
      <c r="Z31" s="96"/>
    </row>
    <row r="32" spans="1:26" x14ac:dyDescent="0.2">
      <c r="A32" s="1693" t="s">
        <v>5044</v>
      </c>
      <c r="B32" s="221" t="s">
        <v>5021</v>
      </c>
      <c r="C32" s="221" t="s">
        <v>5045</v>
      </c>
      <c r="D32" s="385" t="s">
        <v>6</v>
      </c>
      <c r="E32" s="385" t="s">
        <v>7</v>
      </c>
      <c r="F32" s="379">
        <v>35000000</v>
      </c>
      <c r="G32" s="2983" t="s">
        <v>179</v>
      </c>
      <c r="H32" s="2983"/>
      <c r="I32" s="449" t="s">
        <v>5023</v>
      </c>
      <c r="J32" s="449" t="s">
        <v>5024</v>
      </c>
      <c r="K32" s="230" t="s">
        <v>5025</v>
      </c>
      <c r="L32" s="449" t="s">
        <v>2131</v>
      </c>
      <c r="M32" s="449" t="s">
        <v>1879</v>
      </c>
      <c r="N32" s="449" t="s">
        <v>5026</v>
      </c>
      <c r="O32" s="378" t="s">
        <v>179</v>
      </c>
      <c r="P32" s="477"/>
      <c r="Q32" s="449"/>
      <c r="R32" s="449" t="s">
        <v>5027</v>
      </c>
      <c r="S32" s="449" t="s">
        <v>5028</v>
      </c>
      <c r="T32" s="230" t="s">
        <v>179</v>
      </c>
      <c r="U32" s="449" t="s">
        <v>5029</v>
      </c>
      <c r="V32" s="449" t="s">
        <v>5030</v>
      </c>
      <c r="W32" s="818"/>
      <c r="X32" s="449"/>
      <c r="Y32" s="449"/>
      <c r="Z32" s="96"/>
    </row>
    <row r="33" spans="1:26" x14ac:dyDescent="0.2">
      <c r="A33" s="384"/>
      <c r="B33" s="384"/>
      <c r="C33" s="384"/>
      <c r="D33" s="384"/>
      <c r="E33" s="384"/>
      <c r="F33" s="488"/>
      <c r="G33" s="2983"/>
      <c r="H33" s="2983"/>
      <c r="I33" s="384"/>
      <c r="J33" s="384"/>
      <c r="K33" s="384"/>
      <c r="L33" s="384"/>
      <c r="M33" s="384"/>
      <c r="N33" s="384"/>
      <c r="O33" s="384"/>
      <c r="P33" s="488"/>
      <c r="Q33" s="384"/>
      <c r="R33" s="384"/>
      <c r="S33" s="384"/>
      <c r="T33" s="384"/>
      <c r="U33" s="384"/>
      <c r="V33" s="384"/>
      <c r="W33" s="2122"/>
      <c r="X33" s="384"/>
      <c r="Y33" s="384"/>
      <c r="Z33" s="96"/>
    </row>
    <row r="34" spans="1:26" x14ac:dyDescent="0.2">
      <c r="A34" s="2987" t="s">
        <v>5046</v>
      </c>
      <c r="B34" s="221" t="s">
        <v>5021</v>
      </c>
      <c r="C34" s="2985" t="s">
        <v>5047</v>
      </c>
      <c r="D34" s="2984" t="s">
        <v>6</v>
      </c>
      <c r="E34" s="2984" t="s">
        <v>7</v>
      </c>
      <c r="F34" s="2988" t="s">
        <v>5048</v>
      </c>
      <c r="G34" s="2983" t="s">
        <v>179</v>
      </c>
      <c r="H34" s="2983"/>
      <c r="I34" s="449" t="s">
        <v>5023</v>
      </c>
      <c r="J34" s="449" t="s">
        <v>5024</v>
      </c>
      <c r="K34" s="230" t="s">
        <v>5025</v>
      </c>
      <c r="L34" s="449" t="s">
        <v>2131</v>
      </c>
      <c r="M34" s="449" t="s">
        <v>1879</v>
      </c>
      <c r="N34" s="449" t="s">
        <v>5026</v>
      </c>
      <c r="O34" s="378" t="s">
        <v>179</v>
      </c>
      <c r="P34" s="477"/>
      <c r="Q34" s="449"/>
      <c r="R34" s="449" t="s">
        <v>5027</v>
      </c>
      <c r="S34" s="449" t="s">
        <v>5028</v>
      </c>
      <c r="T34" s="230" t="s">
        <v>179</v>
      </c>
      <c r="U34" s="449" t="s">
        <v>5029</v>
      </c>
      <c r="V34" s="449" t="s">
        <v>5030</v>
      </c>
      <c r="W34" s="818"/>
      <c r="X34" s="449"/>
      <c r="Y34" s="449"/>
      <c r="Z34" s="96"/>
    </row>
    <row r="35" spans="1:26" x14ac:dyDescent="0.2">
      <c r="A35" s="2987"/>
      <c r="B35" s="221"/>
      <c r="C35" s="2985"/>
      <c r="D35" s="2984"/>
      <c r="E35" s="2984"/>
      <c r="F35" s="2988"/>
      <c r="G35" s="2983"/>
      <c r="H35" s="2983"/>
      <c r="I35" s="449"/>
      <c r="J35" s="449"/>
      <c r="K35" s="449"/>
      <c r="L35" s="449"/>
      <c r="M35" s="449"/>
      <c r="N35" s="449"/>
      <c r="O35" s="449"/>
      <c r="P35" s="477"/>
      <c r="Q35" s="449"/>
      <c r="R35" s="449"/>
      <c r="S35" s="449"/>
      <c r="T35" s="449"/>
      <c r="U35" s="449"/>
      <c r="V35" s="449"/>
      <c r="W35" s="818"/>
      <c r="X35" s="449"/>
      <c r="Y35" s="449"/>
      <c r="Z35" s="96"/>
    </row>
    <row r="36" spans="1:26" x14ac:dyDescent="0.2">
      <c r="A36" s="384"/>
      <c r="B36" s="384"/>
      <c r="C36" s="384"/>
      <c r="D36" s="384"/>
      <c r="E36" s="384"/>
      <c r="F36" s="488"/>
      <c r="G36" s="384"/>
      <c r="H36" s="2983"/>
      <c r="I36" s="384"/>
      <c r="J36" s="384"/>
      <c r="K36" s="384"/>
      <c r="L36" s="384"/>
      <c r="M36" s="384"/>
      <c r="N36" s="384"/>
      <c r="O36" s="384"/>
      <c r="P36" s="488"/>
      <c r="Q36" s="384"/>
      <c r="R36" s="384"/>
      <c r="S36" s="384"/>
      <c r="T36" s="384"/>
      <c r="U36" s="384"/>
      <c r="V36" s="384"/>
      <c r="W36" s="2122"/>
      <c r="X36" s="384"/>
      <c r="Y36" s="384"/>
      <c r="Z36" s="96"/>
    </row>
    <row r="37" spans="1:26" x14ac:dyDescent="0.2">
      <c r="A37" s="2987" t="s">
        <v>5049</v>
      </c>
      <c r="B37" s="2983" t="s">
        <v>5021</v>
      </c>
      <c r="C37" s="2985" t="s">
        <v>5050</v>
      </c>
      <c r="D37" s="2984" t="s">
        <v>6</v>
      </c>
      <c r="E37" s="2984" t="s">
        <v>7</v>
      </c>
      <c r="F37" s="2988">
        <v>10500000</v>
      </c>
      <c r="G37" s="2983" t="s">
        <v>179</v>
      </c>
      <c r="H37" s="2983"/>
      <c r="I37" s="449" t="s">
        <v>5023</v>
      </c>
      <c r="J37" s="449" t="s">
        <v>5024</v>
      </c>
      <c r="K37" s="230" t="s">
        <v>5025</v>
      </c>
      <c r="L37" s="449" t="s">
        <v>2131</v>
      </c>
      <c r="M37" s="449" t="s">
        <v>1879</v>
      </c>
      <c r="N37" s="449" t="s">
        <v>5026</v>
      </c>
      <c r="O37" s="378" t="s">
        <v>179</v>
      </c>
      <c r="P37" s="477"/>
      <c r="Q37" s="449"/>
      <c r="R37" s="449" t="s">
        <v>5027</v>
      </c>
      <c r="S37" s="449" t="s">
        <v>5028</v>
      </c>
      <c r="T37" s="230" t="s">
        <v>179</v>
      </c>
      <c r="U37" s="449" t="s">
        <v>5029</v>
      </c>
      <c r="V37" s="449" t="s">
        <v>5030</v>
      </c>
      <c r="W37" s="818"/>
      <c r="X37" s="449"/>
      <c r="Y37" s="449"/>
      <c r="Z37" s="96"/>
    </row>
    <row r="38" spans="1:26" x14ac:dyDescent="0.2">
      <c r="A38" s="2990"/>
      <c r="B38" s="2983"/>
      <c r="C38" s="2985"/>
      <c r="D38" s="2984"/>
      <c r="E38" s="2984"/>
      <c r="F38" s="2988"/>
      <c r="G38" s="2983"/>
      <c r="H38" s="2983"/>
      <c r="I38" s="449"/>
      <c r="J38" s="449"/>
      <c r="K38" s="230"/>
      <c r="L38" s="449"/>
      <c r="M38" s="449"/>
      <c r="N38" s="449"/>
      <c r="O38" s="449"/>
      <c r="P38" s="477"/>
      <c r="Q38" s="449"/>
      <c r="R38" s="449"/>
      <c r="S38" s="449"/>
      <c r="T38" s="449"/>
      <c r="U38" s="449"/>
      <c r="V38" s="449"/>
      <c r="W38" s="818"/>
      <c r="X38" s="449"/>
      <c r="Y38" s="477"/>
      <c r="Z38" s="96"/>
    </row>
    <row r="39" spans="1:26" x14ac:dyDescent="0.2">
      <c r="A39" s="384"/>
      <c r="B39" s="384"/>
      <c r="C39" s="384"/>
      <c r="D39" s="384"/>
      <c r="E39" s="384"/>
      <c r="F39" s="488"/>
      <c r="G39" s="384"/>
      <c r="H39" s="2983"/>
      <c r="I39" s="384"/>
      <c r="J39" s="384"/>
      <c r="K39" s="384"/>
      <c r="L39" s="384"/>
      <c r="M39" s="384"/>
      <c r="N39" s="384"/>
      <c r="O39" s="384"/>
      <c r="P39" s="488"/>
      <c r="Q39" s="384"/>
      <c r="R39" s="384"/>
      <c r="S39" s="384"/>
      <c r="T39" s="384"/>
      <c r="U39" s="384"/>
      <c r="V39" s="384"/>
      <c r="W39" s="2122"/>
      <c r="X39" s="384"/>
      <c r="Y39" s="384"/>
      <c r="Z39" s="96"/>
    </row>
    <row r="40" spans="1:26" x14ac:dyDescent="0.2">
      <c r="A40" s="2987" t="s">
        <v>5051</v>
      </c>
      <c r="B40" s="2983" t="s">
        <v>5021</v>
      </c>
      <c r="C40" s="2985" t="s">
        <v>5052</v>
      </c>
      <c r="D40" s="2984" t="s">
        <v>6</v>
      </c>
      <c r="E40" s="2984" t="s">
        <v>7</v>
      </c>
      <c r="F40" s="2988">
        <v>30000000</v>
      </c>
      <c r="G40" s="2983" t="s">
        <v>179</v>
      </c>
      <c r="H40" s="2983"/>
      <c r="I40" s="449" t="s">
        <v>5023</v>
      </c>
      <c r="J40" s="449" t="s">
        <v>5024</v>
      </c>
      <c r="K40" s="230" t="s">
        <v>5025</v>
      </c>
      <c r="L40" s="449" t="s">
        <v>2131</v>
      </c>
      <c r="M40" s="449" t="s">
        <v>1879</v>
      </c>
      <c r="N40" s="449" t="s">
        <v>5026</v>
      </c>
      <c r="O40" s="378" t="s">
        <v>179</v>
      </c>
      <c r="P40" s="477"/>
      <c r="Q40" s="449"/>
      <c r="R40" s="449" t="s">
        <v>5027</v>
      </c>
      <c r="S40" s="449" t="s">
        <v>5028</v>
      </c>
      <c r="T40" s="230" t="s">
        <v>179</v>
      </c>
      <c r="U40" s="449" t="s">
        <v>5029</v>
      </c>
      <c r="V40" s="449" t="s">
        <v>5030</v>
      </c>
      <c r="W40" s="818"/>
      <c r="X40" s="449"/>
      <c r="Y40" s="449"/>
      <c r="Z40" s="96"/>
    </row>
    <row r="41" spans="1:26" x14ac:dyDescent="0.2">
      <c r="A41" s="2987"/>
      <c r="B41" s="2983"/>
      <c r="C41" s="2985"/>
      <c r="D41" s="2984"/>
      <c r="E41" s="2984"/>
      <c r="F41" s="2988"/>
      <c r="G41" s="2983"/>
      <c r="H41" s="2983"/>
      <c r="I41" s="449"/>
      <c r="J41" s="449"/>
      <c r="K41" s="449"/>
      <c r="L41" s="449"/>
      <c r="M41" s="449"/>
      <c r="N41" s="449"/>
      <c r="O41" s="449"/>
      <c r="P41" s="477"/>
      <c r="Q41" s="449"/>
      <c r="R41" s="449"/>
      <c r="S41" s="449"/>
      <c r="T41" s="449"/>
      <c r="U41" s="449"/>
      <c r="V41" s="449"/>
      <c r="W41" s="818"/>
      <c r="X41" s="449"/>
      <c r="Y41" s="449"/>
      <c r="Z41" s="96"/>
    </row>
    <row r="42" spans="1:26" x14ac:dyDescent="0.2">
      <c r="A42" s="384" t="s">
        <v>5053</v>
      </c>
      <c r="B42" s="384"/>
      <c r="C42" s="384"/>
      <c r="D42" s="384"/>
      <c r="E42" s="384"/>
      <c r="F42" s="488"/>
      <c r="G42" s="384"/>
      <c r="H42" s="2983"/>
      <c r="I42" s="384"/>
      <c r="J42" s="384"/>
      <c r="K42" s="384"/>
      <c r="L42" s="384"/>
      <c r="M42" s="384"/>
      <c r="N42" s="384"/>
      <c r="O42" s="384"/>
      <c r="P42" s="488"/>
      <c r="Q42" s="384"/>
      <c r="R42" s="384"/>
      <c r="S42" s="384"/>
      <c r="T42" s="384"/>
      <c r="U42" s="384"/>
      <c r="V42" s="384"/>
      <c r="W42" s="2122"/>
      <c r="X42" s="384"/>
      <c r="Y42" s="384"/>
      <c r="Z42" s="96"/>
    </row>
    <row r="43" spans="1:26" x14ac:dyDescent="0.2">
      <c r="A43" s="2987" t="s">
        <v>5054</v>
      </c>
      <c r="B43" s="2983" t="s">
        <v>5021</v>
      </c>
      <c r="C43" s="2985" t="s">
        <v>5055</v>
      </c>
      <c r="D43" s="2984" t="s">
        <v>6</v>
      </c>
      <c r="E43" s="2984" t="s">
        <v>7</v>
      </c>
      <c r="F43" s="2988">
        <v>15000000</v>
      </c>
      <c r="G43" s="2983" t="s">
        <v>179</v>
      </c>
      <c r="H43" s="2983"/>
      <c r="I43" s="449" t="s">
        <v>5023</v>
      </c>
      <c r="J43" s="449" t="s">
        <v>5024</v>
      </c>
      <c r="K43" s="230" t="s">
        <v>5025</v>
      </c>
      <c r="L43" s="449" t="s">
        <v>2131</v>
      </c>
      <c r="M43" s="449" t="s">
        <v>1879</v>
      </c>
      <c r="N43" s="449" t="s">
        <v>5026</v>
      </c>
      <c r="O43" s="378" t="s">
        <v>179</v>
      </c>
      <c r="P43" s="477"/>
      <c r="Q43" s="449"/>
      <c r="R43" s="449" t="s">
        <v>5027</v>
      </c>
      <c r="S43" s="449" t="s">
        <v>5028</v>
      </c>
      <c r="T43" s="230" t="s">
        <v>179</v>
      </c>
      <c r="U43" s="449" t="s">
        <v>5029</v>
      </c>
      <c r="V43" s="449" t="s">
        <v>5030</v>
      </c>
      <c r="W43" s="818"/>
      <c r="X43" s="449"/>
      <c r="Y43" s="449"/>
      <c r="Z43" s="96"/>
    </row>
    <row r="44" spans="1:26" x14ac:dyDescent="0.2">
      <c r="A44" s="2990"/>
      <c r="B44" s="2983"/>
      <c r="C44" s="2985"/>
      <c r="D44" s="2984"/>
      <c r="E44" s="2984"/>
      <c r="F44" s="2988"/>
      <c r="G44" s="2983"/>
      <c r="H44" s="2983"/>
      <c r="I44" s="449"/>
      <c r="J44" s="449"/>
      <c r="K44" s="449"/>
      <c r="L44" s="449"/>
      <c r="M44" s="449"/>
      <c r="N44" s="449"/>
      <c r="O44" s="449"/>
      <c r="P44" s="477"/>
      <c r="Q44" s="449"/>
      <c r="R44" s="449"/>
      <c r="S44" s="449"/>
      <c r="T44" s="449"/>
      <c r="U44" s="449"/>
      <c r="V44" s="449"/>
      <c r="W44" s="818"/>
      <c r="X44" s="449"/>
      <c r="Y44" s="477"/>
      <c r="Z44" s="96"/>
    </row>
    <row r="45" spans="1:26" x14ac:dyDescent="0.2">
      <c r="A45" s="384"/>
      <c r="B45" s="384"/>
      <c r="C45" s="384"/>
      <c r="D45" s="384"/>
      <c r="E45" s="384"/>
      <c r="F45" s="488"/>
      <c r="G45" s="384"/>
      <c r="H45" s="2983"/>
      <c r="I45" s="384"/>
      <c r="J45" s="384"/>
      <c r="K45" s="384"/>
      <c r="L45" s="384"/>
      <c r="M45" s="384"/>
      <c r="N45" s="384"/>
      <c r="O45" s="384"/>
      <c r="P45" s="488"/>
      <c r="Q45" s="384"/>
      <c r="R45" s="384"/>
      <c r="S45" s="384"/>
      <c r="T45" s="384"/>
      <c r="U45" s="384"/>
      <c r="V45" s="384"/>
      <c r="W45" s="2122"/>
      <c r="X45" s="384"/>
      <c r="Y45" s="384"/>
      <c r="Z45" s="96"/>
    </row>
    <row r="46" spans="1:26" x14ac:dyDescent="0.2">
      <c r="A46" s="2987" t="s">
        <v>5056</v>
      </c>
      <c r="B46" s="2983" t="s">
        <v>5021</v>
      </c>
      <c r="C46" s="2985" t="s">
        <v>5057</v>
      </c>
      <c r="D46" s="2984" t="s">
        <v>6</v>
      </c>
      <c r="E46" s="2984" t="s">
        <v>7</v>
      </c>
      <c r="F46" s="2988">
        <v>40000000</v>
      </c>
      <c r="G46" s="2983" t="s">
        <v>179</v>
      </c>
      <c r="H46" s="2983"/>
      <c r="I46" s="449" t="s">
        <v>5023</v>
      </c>
      <c r="J46" s="449" t="s">
        <v>5024</v>
      </c>
      <c r="K46" s="230" t="s">
        <v>5025</v>
      </c>
      <c r="L46" s="449" t="s">
        <v>2131</v>
      </c>
      <c r="M46" s="449" t="s">
        <v>1879</v>
      </c>
      <c r="N46" s="449" t="s">
        <v>5026</v>
      </c>
      <c r="O46" s="378" t="s">
        <v>179</v>
      </c>
      <c r="P46" s="477"/>
      <c r="Q46" s="449"/>
      <c r="R46" s="449" t="s">
        <v>5027</v>
      </c>
      <c r="S46" s="449" t="s">
        <v>5028</v>
      </c>
      <c r="T46" s="230" t="s">
        <v>179</v>
      </c>
      <c r="U46" s="449" t="s">
        <v>5029</v>
      </c>
      <c r="V46" s="449" t="s">
        <v>5030</v>
      </c>
      <c r="W46" s="477"/>
      <c r="X46" s="449"/>
      <c r="Y46" s="449"/>
      <c r="Z46" s="96"/>
    </row>
    <row r="47" spans="1:26" x14ac:dyDescent="0.2">
      <c r="A47" s="2989"/>
      <c r="B47" s="2983"/>
      <c r="C47" s="2985"/>
      <c r="D47" s="2984"/>
      <c r="E47" s="2984"/>
      <c r="F47" s="2988"/>
      <c r="G47" s="2983"/>
      <c r="H47" s="2983"/>
      <c r="I47" s="449"/>
      <c r="J47" s="449"/>
      <c r="K47" s="449"/>
      <c r="L47" s="449"/>
      <c r="M47" s="449"/>
      <c r="N47" s="449"/>
      <c r="O47" s="449"/>
      <c r="P47" s="477"/>
      <c r="Q47" s="449"/>
      <c r="R47" s="449"/>
      <c r="S47" s="449"/>
      <c r="T47" s="449"/>
      <c r="U47" s="449"/>
      <c r="V47" s="449"/>
      <c r="W47" s="818"/>
      <c r="X47" s="449"/>
      <c r="Y47" s="449"/>
      <c r="Z47" s="96"/>
    </row>
    <row r="48" spans="1:26" x14ac:dyDescent="0.2">
      <c r="A48" s="384"/>
      <c r="B48" s="384"/>
      <c r="C48" s="384"/>
      <c r="D48" s="384"/>
      <c r="E48" s="384"/>
      <c r="F48" s="488"/>
      <c r="G48" s="384"/>
      <c r="H48" s="2983"/>
      <c r="I48" s="384"/>
      <c r="J48" s="384"/>
      <c r="K48" s="384"/>
      <c r="L48" s="384"/>
      <c r="M48" s="384"/>
      <c r="N48" s="384"/>
      <c r="O48" s="384"/>
      <c r="P48" s="488"/>
      <c r="Q48" s="384"/>
      <c r="R48" s="384"/>
      <c r="S48" s="384"/>
      <c r="T48" s="384"/>
      <c r="U48" s="384"/>
      <c r="V48" s="384"/>
      <c r="W48" s="2122"/>
      <c r="X48" s="384"/>
      <c r="Y48" s="384"/>
      <c r="Z48" s="96"/>
    </row>
    <row r="49" spans="1:26" x14ac:dyDescent="0.2">
      <c r="A49" s="2987" t="s">
        <v>5058</v>
      </c>
      <c r="B49" s="2983" t="s">
        <v>5021</v>
      </c>
      <c r="C49" s="2985" t="s">
        <v>5059</v>
      </c>
      <c r="D49" s="2984" t="s">
        <v>6</v>
      </c>
      <c r="E49" s="2984" t="s">
        <v>7</v>
      </c>
      <c r="F49" s="2988">
        <v>120000000</v>
      </c>
      <c r="G49" s="2983" t="s">
        <v>179</v>
      </c>
      <c r="H49" s="2983"/>
      <c r="I49" s="449" t="s">
        <v>5023</v>
      </c>
      <c r="J49" s="449" t="s">
        <v>5024</v>
      </c>
      <c r="K49" s="230" t="s">
        <v>5025</v>
      </c>
      <c r="L49" s="449" t="s">
        <v>2131</v>
      </c>
      <c r="M49" s="449" t="s">
        <v>1879</v>
      </c>
      <c r="N49" s="449" t="s">
        <v>5026</v>
      </c>
      <c r="O49" s="378" t="s">
        <v>179</v>
      </c>
      <c r="P49" s="477"/>
      <c r="Q49" s="449"/>
      <c r="R49" s="449" t="s">
        <v>5027</v>
      </c>
      <c r="S49" s="449" t="s">
        <v>5028</v>
      </c>
      <c r="T49" s="230" t="s">
        <v>179</v>
      </c>
      <c r="U49" s="449" t="s">
        <v>5029</v>
      </c>
      <c r="V49" s="449" t="s">
        <v>5030</v>
      </c>
      <c r="W49" s="818"/>
      <c r="X49" s="449"/>
      <c r="Y49" s="449"/>
      <c r="Z49" s="96"/>
    </row>
    <row r="50" spans="1:26" x14ac:dyDescent="0.2">
      <c r="A50" s="2987"/>
      <c r="B50" s="2983"/>
      <c r="C50" s="2985"/>
      <c r="D50" s="2984"/>
      <c r="E50" s="2984"/>
      <c r="F50" s="2988"/>
      <c r="G50" s="2983"/>
      <c r="H50" s="2983"/>
      <c r="I50" s="449"/>
      <c r="J50" s="449"/>
      <c r="K50" s="449"/>
      <c r="L50" s="449"/>
      <c r="M50" s="449"/>
      <c r="N50" s="449"/>
      <c r="O50" s="449"/>
      <c r="P50" s="477"/>
      <c r="Q50" s="449"/>
      <c r="R50" s="449"/>
      <c r="S50" s="449"/>
      <c r="T50" s="449"/>
      <c r="U50" s="449"/>
      <c r="V50" s="449"/>
      <c r="W50" s="818"/>
      <c r="X50" s="449"/>
      <c r="Y50" s="449"/>
      <c r="Z50" s="96"/>
    </row>
    <row r="51" spans="1:26" x14ac:dyDescent="0.2">
      <c r="A51" s="384"/>
      <c r="B51" s="384"/>
      <c r="C51" s="384"/>
      <c r="D51" s="384"/>
      <c r="E51" s="384"/>
      <c r="F51" s="488"/>
      <c r="G51" s="384"/>
      <c r="H51" s="2983"/>
      <c r="I51" s="384"/>
      <c r="J51" s="384"/>
      <c r="K51" s="384"/>
      <c r="L51" s="384"/>
      <c r="M51" s="384"/>
      <c r="N51" s="384"/>
      <c r="O51" s="384"/>
      <c r="P51" s="488"/>
      <c r="Q51" s="384"/>
      <c r="R51" s="384"/>
      <c r="S51" s="384"/>
      <c r="T51" s="384"/>
      <c r="U51" s="384"/>
      <c r="V51" s="384"/>
      <c r="W51" s="2122"/>
      <c r="X51" s="384"/>
      <c r="Y51" s="384"/>
      <c r="Z51" s="96"/>
    </row>
    <row r="52" spans="1:26" x14ac:dyDescent="0.2">
      <c r="A52" s="2987" t="s">
        <v>5060</v>
      </c>
      <c r="B52" s="2983" t="s">
        <v>5021</v>
      </c>
      <c r="C52" s="2985" t="s">
        <v>5061</v>
      </c>
      <c r="D52" s="2984" t="s">
        <v>6</v>
      </c>
      <c r="E52" s="2984" t="s">
        <v>7</v>
      </c>
      <c r="F52" s="2988">
        <v>100000000</v>
      </c>
      <c r="G52" s="2983" t="s">
        <v>179</v>
      </c>
      <c r="H52" s="2983"/>
      <c r="I52" s="449" t="s">
        <v>5023</v>
      </c>
      <c r="J52" s="449" t="s">
        <v>5024</v>
      </c>
      <c r="K52" s="230" t="s">
        <v>5025</v>
      </c>
      <c r="L52" s="449" t="s">
        <v>2131</v>
      </c>
      <c r="M52" s="449" t="s">
        <v>1879</v>
      </c>
      <c r="N52" s="449" t="s">
        <v>5026</v>
      </c>
      <c r="O52" s="378" t="s">
        <v>179</v>
      </c>
      <c r="P52" s="477"/>
      <c r="Q52" s="449"/>
      <c r="R52" s="449" t="s">
        <v>5027</v>
      </c>
      <c r="S52" s="449" t="s">
        <v>5028</v>
      </c>
      <c r="T52" s="230" t="s">
        <v>179</v>
      </c>
      <c r="U52" s="449" t="s">
        <v>5029</v>
      </c>
      <c r="V52" s="449" t="s">
        <v>5030</v>
      </c>
      <c r="W52" s="818"/>
      <c r="X52" s="449"/>
      <c r="Y52" s="449"/>
      <c r="Z52" s="96"/>
    </row>
    <row r="53" spans="1:26" x14ac:dyDescent="0.2">
      <c r="A53" s="2990"/>
      <c r="B53" s="2983"/>
      <c r="C53" s="2985"/>
      <c r="D53" s="2984"/>
      <c r="E53" s="2984"/>
      <c r="F53" s="2988"/>
      <c r="G53" s="2983"/>
      <c r="H53" s="2983"/>
      <c r="I53" s="449"/>
      <c r="J53" s="449"/>
      <c r="K53" s="449"/>
      <c r="L53" s="449"/>
      <c r="M53" s="449"/>
      <c r="N53" s="449"/>
      <c r="O53" s="449"/>
      <c r="P53" s="477"/>
      <c r="Q53" s="449"/>
      <c r="R53" s="449"/>
      <c r="S53" s="449"/>
      <c r="T53" s="449"/>
      <c r="U53" s="449"/>
      <c r="V53" s="449"/>
      <c r="W53" s="818"/>
      <c r="X53" s="449"/>
      <c r="Y53" s="477"/>
      <c r="Z53" s="96"/>
    </row>
    <row r="54" spans="1:26" x14ac:dyDescent="0.2">
      <c r="A54" s="384"/>
      <c r="B54" s="384"/>
      <c r="C54" s="384"/>
      <c r="D54" s="384"/>
      <c r="E54" s="384"/>
      <c r="F54" s="488"/>
      <c r="G54" s="384"/>
      <c r="H54" s="2983"/>
      <c r="I54" s="384"/>
      <c r="J54" s="384"/>
      <c r="K54" s="384"/>
      <c r="L54" s="384"/>
      <c r="M54" s="384"/>
      <c r="N54" s="384"/>
      <c r="O54" s="384"/>
      <c r="P54" s="488"/>
      <c r="Q54" s="384"/>
      <c r="R54" s="384"/>
      <c r="S54" s="384"/>
      <c r="T54" s="384"/>
      <c r="U54" s="384"/>
      <c r="V54" s="384"/>
      <c r="W54" s="2122"/>
      <c r="X54" s="384"/>
      <c r="Y54" s="384"/>
      <c r="Z54" s="96"/>
    </row>
    <row r="55" spans="1:26" x14ac:dyDescent="0.2">
      <c r="A55" s="2987" t="s">
        <v>5062</v>
      </c>
      <c r="B55" s="2983" t="s">
        <v>5021</v>
      </c>
      <c r="C55" s="2985" t="s">
        <v>5063</v>
      </c>
      <c r="D55" s="2984" t="s">
        <v>6</v>
      </c>
      <c r="E55" s="2984" t="s">
        <v>7</v>
      </c>
      <c r="F55" s="2988">
        <v>300000000</v>
      </c>
      <c r="G55" s="2983" t="s">
        <v>179</v>
      </c>
      <c r="H55" s="2983"/>
      <c r="I55" s="449" t="s">
        <v>5023</v>
      </c>
      <c r="J55" s="449" t="s">
        <v>5024</v>
      </c>
      <c r="K55" s="230" t="s">
        <v>5025</v>
      </c>
      <c r="L55" s="449" t="s">
        <v>2131</v>
      </c>
      <c r="M55" s="449" t="s">
        <v>1879</v>
      </c>
      <c r="N55" s="449" t="s">
        <v>5026</v>
      </c>
      <c r="O55" s="378" t="s">
        <v>179</v>
      </c>
      <c r="P55" s="477"/>
      <c r="Q55" s="449"/>
      <c r="R55" s="449" t="s">
        <v>5027</v>
      </c>
      <c r="S55" s="449" t="s">
        <v>5028</v>
      </c>
      <c r="T55" s="230" t="s">
        <v>179</v>
      </c>
      <c r="U55" s="449" t="s">
        <v>5029</v>
      </c>
      <c r="V55" s="449" t="s">
        <v>5030</v>
      </c>
      <c r="W55" s="477"/>
      <c r="X55" s="449"/>
      <c r="Y55" s="449"/>
      <c r="Z55" s="96"/>
    </row>
    <row r="56" spans="1:26" x14ac:dyDescent="0.2">
      <c r="A56" s="2989"/>
      <c r="B56" s="2983"/>
      <c r="C56" s="2985"/>
      <c r="D56" s="2984"/>
      <c r="E56" s="2984"/>
      <c r="F56" s="2988"/>
      <c r="G56" s="2983"/>
      <c r="H56" s="2983"/>
      <c r="I56" s="449"/>
      <c r="J56" s="449"/>
      <c r="K56" s="449"/>
      <c r="L56" s="449"/>
      <c r="M56" s="449"/>
      <c r="N56" s="449"/>
      <c r="O56" s="449"/>
      <c r="P56" s="477"/>
      <c r="Q56" s="449"/>
      <c r="R56" s="449"/>
      <c r="S56" s="449"/>
      <c r="T56" s="449"/>
      <c r="U56" s="449"/>
      <c r="V56" s="449"/>
      <c r="W56" s="818"/>
      <c r="X56" s="449"/>
      <c r="Y56" s="449"/>
      <c r="Z56" s="96"/>
    </row>
    <row r="57" spans="1:26" x14ac:dyDescent="0.2">
      <c r="A57" s="384"/>
      <c r="B57" s="384"/>
      <c r="C57" s="384"/>
      <c r="D57" s="384"/>
      <c r="E57" s="384"/>
      <c r="F57" s="488"/>
      <c r="G57" s="384"/>
      <c r="H57" s="2983"/>
      <c r="I57" s="384"/>
      <c r="J57" s="384"/>
      <c r="K57" s="384"/>
      <c r="L57" s="384"/>
      <c r="M57" s="384"/>
      <c r="N57" s="384"/>
      <c r="O57" s="384"/>
      <c r="P57" s="488"/>
      <c r="Q57" s="384"/>
      <c r="R57" s="384"/>
      <c r="S57" s="384"/>
      <c r="T57" s="384"/>
      <c r="U57" s="384"/>
      <c r="V57" s="384"/>
      <c r="W57" s="2122"/>
      <c r="X57" s="384"/>
      <c r="Y57" s="384"/>
      <c r="Z57" s="96"/>
    </row>
    <row r="58" spans="1:26" x14ac:dyDescent="0.2">
      <c r="A58" s="2987" t="s">
        <v>5064</v>
      </c>
      <c r="B58" s="2983" t="s">
        <v>5021</v>
      </c>
      <c r="C58" s="2985" t="s">
        <v>5065</v>
      </c>
      <c r="D58" s="2984" t="s">
        <v>6</v>
      </c>
      <c r="E58" s="2984" t="s">
        <v>7</v>
      </c>
      <c r="F58" s="2988">
        <v>300000000</v>
      </c>
      <c r="G58" s="2983" t="s">
        <v>179</v>
      </c>
      <c r="H58" s="2983"/>
      <c r="I58" s="449" t="s">
        <v>5023</v>
      </c>
      <c r="J58" s="449" t="s">
        <v>5024</v>
      </c>
      <c r="K58" s="230" t="s">
        <v>5025</v>
      </c>
      <c r="L58" s="449" t="s">
        <v>2131</v>
      </c>
      <c r="M58" s="449" t="s">
        <v>1879</v>
      </c>
      <c r="N58" s="449" t="s">
        <v>5026</v>
      </c>
      <c r="O58" s="378" t="s">
        <v>179</v>
      </c>
      <c r="P58" s="477"/>
      <c r="Q58" s="449"/>
      <c r="R58" s="449" t="s">
        <v>5027</v>
      </c>
      <c r="S58" s="449" t="s">
        <v>5028</v>
      </c>
      <c r="T58" s="230" t="s">
        <v>179</v>
      </c>
      <c r="U58" s="449" t="s">
        <v>5029</v>
      </c>
      <c r="V58" s="449" t="s">
        <v>5030</v>
      </c>
      <c r="W58" s="818"/>
      <c r="X58" s="449"/>
      <c r="Y58" s="449"/>
      <c r="Z58" s="96"/>
    </row>
    <row r="59" spans="1:26" x14ac:dyDescent="0.2">
      <c r="A59" s="2989"/>
      <c r="B59" s="2983"/>
      <c r="C59" s="2985"/>
      <c r="D59" s="2984"/>
      <c r="E59" s="2984"/>
      <c r="F59" s="2988"/>
      <c r="G59" s="2983"/>
      <c r="H59" s="2983"/>
      <c r="I59" s="449"/>
      <c r="J59" s="449"/>
      <c r="K59" s="449"/>
      <c r="L59" s="449"/>
      <c r="M59" s="449"/>
      <c r="N59" s="449"/>
      <c r="O59" s="449"/>
      <c r="P59" s="477"/>
      <c r="Q59" s="449"/>
      <c r="R59" s="449"/>
      <c r="S59" s="449"/>
      <c r="T59" s="449"/>
      <c r="U59" s="449"/>
      <c r="V59" s="449"/>
      <c r="W59" s="818"/>
      <c r="X59" s="449"/>
      <c r="Y59" s="449"/>
      <c r="Z59" s="96"/>
    </row>
    <row r="60" spans="1:26" x14ac:dyDescent="0.2">
      <c r="A60" s="384"/>
      <c r="B60" s="384"/>
      <c r="C60" s="384"/>
      <c r="D60" s="384"/>
      <c r="E60" s="384"/>
      <c r="F60" s="488"/>
      <c r="G60" s="384"/>
      <c r="H60" s="2983"/>
      <c r="I60" s="384"/>
      <c r="J60" s="384"/>
      <c r="K60" s="384"/>
      <c r="L60" s="449"/>
      <c r="M60" s="449"/>
      <c r="N60" s="449"/>
      <c r="O60" s="378"/>
      <c r="P60" s="488"/>
      <c r="Q60" s="384"/>
      <c r="R60" s="384"/>
      <c r="S60" s="384"/>
      <c r="T60" s="384"/>
      <c r="U60" s="384"/>
      <c r="V60" s="384"/>
      <c r="W60" s="2122"/>
      <c r="X60" s="384"/>
      <c r="Y60" s="384"/>
      <c r="Z60" s="96"/>
    </row>
    <row r="61" spans="1:26" x14ac:dyDescent="0.2">
      <c r="A61" s="2987" t="s">
        <v>5066</v>
      </c>
      <c r="B61" s="2983" t="s">
        <v>5021</v>
      </c>
      <c r="C61" s="2985" t="s">
        <v>5067</v>
      </c>
      <c r="D61" s="2984" t="s">
        <v>6</v>
      </c>
      <c r="E61" s="2984" t="s">
        <v>7</v>
      </c>
      <c r="F61" s="2988" t="s">
        <v>5068</v>
      </c>
      <c r="G61" s="2983" t="s">
        <v>179</v>
      </c>
      <c r="H61" s="2983"/>
      <c r="I61" s="449" t="s">
        <v>5023</v>
      </c>
      <c r="J61" s="449" t="s">
        <v>5024</v>
      </c>
      <c r="K61" s="230" t="s">
        <v>5025</v>
      </c>
      <c r="L61" s="449" t="s">
        <v>2131</v>
      </c>
      <c r="M61" s="449" t="s">
        <v>1879</v>
      </c>
      <c r="N61" s="449" t="s">
        <v>5026</v>
      </c>
      <c r="O61" s="378" t="s">
        <v>179</v>
      </c>
      <c r="P61" s="477"/>
      <c r="Q61" s="449"/>
      <c r="R61" s="449" t="s">
        <v>5027</v>
      </c>
      <c r="S61" s="449" t="s">
        <v>5028</v>
      </c>
      <c r="T61" s="230" t="s">
        <v>179</v>
      </c>
      <c r="U61" s="449" t="s">
        <v>5029</v>
      </c>
      <c r="V61" s="449" t="s">
        <v>5030</v>
      </c>
      <c r="W61" s="818"/>
      <c r="X61" s="449"/>
      <c r="Y61" s="449"/>
      <c r="Z61" s="96"/>
    </row>
    <row r="62" spans="1:26" x14ac:dyDescent="0.2">
      <c r="A62" s="2990"/>
      <c r="B62" s="2983"/>
      <c r="C62" s="2985"/>
      <c r="D62" s="2984"/>
      <c r="E62" s="2984"/>
      <c r="F62" s="2988"/>
      <c r="G62" s="2983"/>
      <c r="H62" s="2983"/>
      <c r="I62" s="449"/>
      <c r="J62" s="449"/>
      <c r="K62" s="449"/>
      <c r="L62" s="449"/>
      <c r="M62" s="449"/>
      <c r="N62" s="449"/>
      <c r="O62" s="449"/>
      <c r="P62" s="477"/>
      <c r="Q62" s="449"/>
      <c r="R62" s="449"/>
      <c r="S62" s="449"/>
      <c r="T62" s="449"/>
      <c r="U62" s="449"/>
      <c r="V62" s="449"/>
      <c r="W62" s="818"/>
      <c r="X62" s="449"/>
      <c r="Y62" s="477"/>
      <c r="Z62" s="96"/>
    </row>
    <row r="63" spans="1:26" x14ac:dyDescent="0.2">
      <c r="A63" s="384"/>
      <c r="B63" s="384"/>
      <c r="C63" s="384"/>
      <c r="D63" s="384"/>
      <c r="E63" s="384"/>
      <c r="F63" s="488"/>
      <c r="G63" s="384"/>
      <c r="H63" s="2983"/>
      <c r="I63" s="384"/>
      <c r="J63" s="384"/>
      <c r="K63" s="384"/>
      <c r="L63" s="384"/>
      <c r="M63" s="384"/>
      <c r="N63" s="384"/>
      <c r="O63" s="384"/>
      <c r="P63" s="488"/>
      <c r="Q63" s="384"/>
      <c r="R63" s="384"/>
      <c r="S63" s="384"/>
      <c r="T63" s="384"/>
      <c r="U63" s="384"/>
      <c r="V63" s="384"/>
      <c r="W63" s="2122"/>
      <c r="X63" s="384"/>
      <c r="Y63" s="384"/>
      <c r="Z63" s="96"/>
    </row>
    <row r="64" spans="1:26" x14ac:dyDescent="0.2">
      <c r="A64" s="2987" t="s">
        <v>5069</v>
      </c>
      <c r="B64" s="2983" t="s">
        <v>5021</v>
      </c>
      <c r="C64" s="2985" t="s">
        <v>5070</v>
      </c>
      <c r="D64" s="2984" t="s">
        <v>6</v>
      </c>
      <c r="E64" s="2984" t="s">
        <v>7</v>
      </c>
      <c r="F64" s="2988">
        <v>300000000</v>
      </c>
      <c r="G64" s="2983" t="s">
        <v>179</v>
      </c>
      <c r="H64" s="2983"/>
      <c r="I64" s="449" t="s">
        <v>5023</v>
      </c>
      <c r="J64" s="449" t="s">
        <v>5024</v>
      </c>
      <c r="K64" s="230" t="s">
        <v>5025</v>
      </c>
      <c r="L64" s="449" t="s">
        <v>2131</v>
      </c>
      <c r="M64" s="449" t="s">
        <v>1879</v>
      </c>
      <c r="N64" s="449" t="s">
        <v>5026</v>
      </c>
      <c r="O64" s="378" t="s">
        <v>179</v>
      </c>
      <c r="P64" s="477"/>
      <c r="Q64" s="449"/>
      <c r="R64" s="449" t="s">
        <v>5027</v>
      </c>
      <c r="S64" s="449" t="s">
        <v>5028</v>
      </c>
      <c r="T64" s="230" t="s">
        <v>179</v>
      </c>
      <c r="U64" s="449" t="s">
        <v>5029</v>
      </c>
      <c r="V64" s="449" t="s">
        <v>5030</v>
      </c>
      <c r="W64" s="477"/>
      <c r="X64" s="449"/>
      <c r="Y64" s="449"/>
      <c r="Z64" s="96"/>
    </row>
    <row r="65" spans="1:26" x14ac:dyDescent="0.2">
      <c r="A65" s="2989"/>
      <c r="B65" s="2983"/>
      <c r="C65" s="2985"/>
      <c r="D65" s="2984"/>
      <c r="E65" s="2984"/>
      <c r="F65" s="2988"/>
      <c r="G65" s="2983"/>
      <c r="H65" s="2983"/>
      <c r="I65" s="449"/>
      <c r="J65" s="449"/>
      <c r="K65" s="449"/>
      <c r="L65" s="449"/>
      <c r="M65" s="449"/>
      <c r="N65" s="449"/>
      <c r="O65" s="449"/>
      <c r="P65" s="477"/>
      <c r="Q65" s="449"/>
      <c r="R65" s="449"/>
      <c r="S65" s="449"/>
      <c r="T65" s="449"/>
      <c r="U65" s="449"/>
      <c r="V65" s="449"/>
      <c r="W65" s="818"/>
      <c r="X65" s="449"/>
      <c r="Y65" s="449"/>
      <c r="Z65" s="96"/>
    </row>
    <row r="66" spans="1:26" x14ac:dyDescent="0.2">
      <c r="A66" s="384"/>
      <c r="B66" s="384"/>
      <c r="C66" s="384"/>
      <c r="D66" s="384"/>
      <c r="E66" s="384"/>
      <c r="F66" s="488"/>
      <c r="G66" s="384"/>
      <c r="H66" s="2983"/>
      <c r="I66" s="384"/>
      <c r="J66" s="384"/>
      <c r="K66" s="384"/>
      <c r="L66" s="384"/>
      <c r="M66" s="384"/>
      <c r="N66" s="384"/>
      <c r="O66" s="384"/>
      <c r="P66" s="488"/>
      <c r="Q66" s="384"/>
      <c r="R66" s="384"/>
      <c r="S66" s="384"/>
      <c r="T66" s="384"/>
      <c r="U66" s="384"/>
      <c r="V66" s="384"/>
      <c r="W66" s="2122"/>
      <c r="X66" s="384"/>
      <c r="Y66" s="384"/>
      <c r="Z66" s="96"/>
    </row>
    <row r="67" spans="1:26" x14ac:dyDescent="0.2">
      <c r="A67" s="2987" t="s">
        <v>5071</v>
      </c>
      <c r="B67" s="2983" t="s">
        <v>5021</v>
      </c>
      <c r="C67" s="2985" t="s">
        <v>5072</v>
      </c>
      <c r="D67" s="2984" t="s">
        <v>6</v>
      </c>
      <c r="E67" s="2984" t="s">
        <v>7</v>
      </c>
      <c r="F67" s="2988">
        <v>192080000</v>
      </c>
      <c r="G67" s="2983" t="s">
        <v>179</v>
      </c>
      <c r="H67" s="2983"/>
      <c r="I67" s="449" t="s">
        <v>5023</v>
      </c>
      <c r="J67" s="449" t="s">
        <v>5024</v>
      </c>
      <c r="K67" s="230" t="s">
        <v>5025</v>
      </c>
      <c r="L67" s="449" t="s">
        <v>2131</v>
      </c>
      <c r="M67" s="449" t="s">
        <v>1879</v>
      </c>
      <c r="N67" s="449" t="s">
        <v>5026</v>
      </c>
      <c r="O67" s="378" t="s">
        <v>179</v>
      </c>
      <c r="P67" s="477"/>
      <c r="Q67" s="449"/>
      <c r="R67" s="449" t="s">
        <v>5027</v>
      </c>
      <c r="S67" s="449" t="s">
        <v>5028</v>
      </c>
      <c r="T67" s="230" t="s">
        <v>179</v>
      </c>
      <c r="U67" s="449" t="s">
        <v>5029</v>
      </c>
      <c r="V67" s="449" t="s">
        <v>5030</v>
      </c>
      <c r="W67" s="818"/>
      <c r="X67" s="449"/>
      <c r="Y67" s="449"/>
      <c r="Z67" s="96"/>
    </row>
    <row r="68" spans="1:26" x14ac:dyDescent="0.2">
      <c r="A68" s="2989"/>
      <c r="B68" s="2983"/>
      <c r="C68" s="2985"/>
      <c r="D68" s="2984"/>
      <c r="E68" s="2984"/>
      <c r="F68" s="2988"/>
      <c r="G68" s="2983"/>
      <c r="H68" s="2983"/>
      <c r="I68" s="449"/>
      <c r="J68" s="449"/>
      <c r="K68" s="449"/>
      <c r="L68" s="449"/>
      <c r="M68" s="449"/>
      <c r="N68" s="449"/>
      <c r="O68" s="449"/>
      <c r="P68" s="477"/>
      <c r="Q68" s="449"/>
      <c r="R68" s="449"/>
      <c r="S68" s="449"/>
      <c r="T68" s="449"/>
      <c r="U68" s="449"/>
      <c r="V68" s="449"/>
      <c r="W68" s="818"/>
      <c r="X68" s="449"/>
      <c r="Y68" s="449"/>
      <c r="Z68" s="96"/>
    </row>
    <row r="69" spans="1:26" x14ac:dyDescent="0.2">
      <c r="A69" s="384"/>
      <c r="B69" s="384"/>
      <c r="C69" s="384"/>
      <c r="D69" s="384"/>
      <c r="E69" s="384"/>
      <c r="F69" s="488"/>
      <c r="G69" s="384"/>
      <c r="H69" s="2983"/>
      <c r="I69" s="384"/>
      <c r="J69" s="384"/>
      <c r="K69" s="384"/>
      <c r="L69" s="384"/>
      <c r="M69" s="384"/>
      <c r="N69" s="384"/>
      <c r="O69" s="384"/>
      <c r="P69" s="488"/>
      <c r="Q69" s="384"/>
      <c r="R69" s="384"/>
      <c r="S69" s="384"/>
      <c r="T69" s="384"/>
      <c r="U69" s="384"/>
      <c r="V69" s="384"/>
      <c r="W69" s="2122"/>
      <c r="X69" s="384"/>
      <c r="Y69" s="384"/>
      <c r="Z69" s="96"/>
    </row>
    <row r="70" spans="1:26" x14ac:dyDescent="0.2">
      <c r="A70" s="2987" t="s">
        <v>5073</v>
      </c>
      <c r="B70" s="2983" t="s">
        <v>5021</v>
      </c>
      <c r="C70" s="2985" t="s">
        <v>5074</v>
      </c>
      <c r="D70" s="2984" t="s">
        <v>6</v>
      </c>
      <c r="E70" s="2984" t="s">
        <v>7</v>
      </c>
      <c r="F70" s="2988">
        <v>12000000</v>
      </c>
      <c r="G70" s="2983" t="s">
        <v>179</v>
      </c>
      <c r="H70" s="2983"/>
      <c r="I70" s="449" t="s">
        <v>5023</v>
      </c>
      <c r="J70" s="449" t="s">
        <v>5024</v>
      </c>
      <c r="K70" s="230" t="s">
        <v>5025</v>
      </c>
      <c r="L70" s="449" t="s">
        <v>2131</v>
      </c>
      <c r="M70" s="449" t="s">
        <v>1879</v>
      </c>
      <c r="N70" s="449" t="s">
        <v>5026</v>
      </c>
      <c r="O70" s="378" t="s">
        <v>179</v>
      </c>
      <c r="P70" s="477"/>
      <c r="Q70" s="449"/>
      <c r="R70" s="449" t="s">
        <v>5027</v>
      </c>
      <c r="S70" s="449" t="s">
        <v>5028</v>
      </c>
      <c r="T70" s="230" t="s">
        <v>179</v>
      </c>
      <c r="U70" s="449" t="s">
        <v>5029</v>
      </c>
      <c r="V70" s="449" t="s">
        <v>5030</v>
      </c>
      <c r="W70" s="818"/>
      <c r="X70" s="449"/>
      <c r="Y70" s="449"/>
      <c r="Z70" s="96"/>
    </row>
    <row r="71" spans="1:26" x14ac:dyDescent="0.2">
      <c r="A71" s="2989"/>
      <c r="B71" s="2983"/>
      <c r="C71" s="2985"/>
      <c r="D71" s="2984"/>
      <c r="E71" s="2984"/>
      <c r="F71" s="2988"/>
      <c r="G71" s="2983"/>
      <c r="H71" s="2983"/>
      <c r="I71" s="449"/>
      <c r="J71" s="449"/>
      <c r="K71" s="449"/>
      <c r="L71" s="449"/>
      <c r="M71" s="449"/>
      <c r="N71" s="449"/>
      <c r="O71" s="449"/>
      <c r="P71" s="477"/>
      <c r="Q71" s="449"/>
      <c r="R71" s="449"/>
      <c r="S71" s="449"/>
      <c r="T71" s="449"/>
      <c r="U71" s="449"/>
      <c r="V71" s="449"/>
      <c r="W71" s="818"/>
      <c r="X71" s="449"/>
      <c r="Y71" s="477"/>
      <c r="Z71" s="96"/>
    </row>
    <row r="72" spans="1:26" x14ac:dyDescent="0.2">
      <c r="A72" s="384"/>
      <c r="B72" s="384"/>
      <c r="C72" s="384"/>
      <c r="D72" s="384"/>
      <c r="E72" s="384"/>
      <c r="F72" s="488"/>
      <c r="G72" s="384"/>
      <c r="H72" s="2983"/>
      <c r="I72" s="384"/>
      <c r="J72" s="384"/>
      <c r="K72" s="384"/>
      <c r="L72" s="384"/>
      <c r="M72" s="384"/>
      <c r="N72" s="384"/>
      <c r="O72" s="384"/>
      <c r="P72" s="488"/>
      <c r="Q72" s="384"/>
      <c r="R72" s="384"/>
      <c r="S72" s="384"/>
      <c r="T72" s="384"/>
      <c r="U72" s="384"/>
      <c r="V72" s="384"/>
      <c r="W72" s="488"/>
      <c r="X72" s="384"/>
      <c r="Y72" s="384"/>
      <c r="Z72" s="96"/>
    </row>
    <row r="73" spans="1:26" x14ac:dyDescent="0.2">
      <c r="A73" s="2987" t="s">
        <v>5075</v>
      </c>
      <c r="B73" s="2983" t="s">
        <v>5021</v>
      </c>
      <c r="C73" s="2985" t="s">
        <v>5076</v>
      </c>
      <c r="D73" s="2984" t="s">
        <v>6</v>
      </c>
      <c r="E73" s="2984" t="s">
        <v>7</v>
      </c>
      <c r="F73" s="2988"/>
      <c r="G73" s="2983" t="s">
        <v>179</v>
      </c>
      <c r="H73" s="2983"/>
      <c r="I73" s="449" t="s">
        <v>5023</v>
      </c>
      <c r="J73" s="449" t="s">
        <v>5024</v>
      </c>
      <c r="K73" s="230" t="s">
        <v>5025</v>
      </c>
      <c r="L73" s="449" t="s">
        <v>2131</v>
      </c>
      <c r="M73" s="449" t="s">
        <v>1879</v>
      </c>
      <c r="N73" s="449" t="s">
        <v>5026</v>
      </c>
      <c r="O73" s="378" t="s">
        <v>179</v>
      </c>
      <c r="P73" s="477"/>
      <c r="Q73" s="449"/>
      <c r="R73" s="449" t="s">
        <v>5027</v>
      </c>
      <c r="S73" s="449" t="s">
        <v>5028</v>
      </c>
      <c r="T73" s="230" t="s">
        <v>179</v>
      </c>
      <c r="U73" s="449" t="s">
        <v>5029</v>
      </c>
      <c r="V73" s="449" t="s">
        <v>5030</v>
      </c>
      <c r="W73" s="477"/>
      <c r="X73" s="449"/>
      <c r="Y73" s="449"/>
      <c r="Z73" s="96"/>
    </row>
    <row r="74" spans="1:26" x14ac:dyDescent="0.2">
      <c r="A74" s="2987"/>
      <c r="B74" s="2983"/>
      <c r="C74" s="2985"/>
      <c r="D74" s="2984"/>
      <c r="E74" s="2984"/>
      <c r="F74" s="2988"/>
      <c r="G74" s="2983"/>
      <c r="H74" s="2983"/>
      <c r="I74" s="449"/>
      <c r="J74" s="449"/>
      <c r="K74" s="449"/>
      <c r="L74" s="449"/>
      <c r="M74" s="449"/>
      <c r="N74" s="449"/>
      <c r="O74" s="449"/>
      <c r="P74" s="477"/>
      <c r="Q74" s="449"/>
      <c r="R74" s="449"/>
      <c r="S74" s="449"/>
      <c r="T74" s="449"/>
      <c r="U74" s="449"/>
      <c r="V74" s="449"/>
      <c r="W74" s="477"/>
      <c r="X74" s="449"/>
      <c r="Y74" s="449"/>
      <c r="Z74" s="96"/>
    </row>
    <row r="75" spans="1:26" x14ac:dyDescent="0.2">
      <c r="A75" s="384"/>
      <c r="B75" s="384"/>
      <c r="C75" s="384"/>
      <c r="D75" s="384"/>
      <c r="E75" s="384"/>
      <c r="F75" s="488"/>
      <c r="G75" s="384"/>
      <c r="H75" s="2983"/>
      <c r="I75" s="384"/>
      <c r="J75" s="384"/>
      <c r="K75" s="384"/>
      <c r="L75" s="384"/>
      <c r="M75" s="384"/>
      <c r="N75" s="384"/>
      <c r="O75" s="384"/>
      <c r="P75" s="488"/>
      <c r="Q75" s="384"/>
      <c r="R75" s="384"/>
      <c r="S75" s="384"/>
      <c r="T75" s="384"/>
      <c r="U75" s="384"/>
      <c r="V75" s="384"/>
      <c r="W75" s="488"/>
      <c r="X75" s="384"/>
      <c r="Y75" s="384"/>
      <c r="Z75" s="96"/>
    </row>
    <row r="76" spans="1:26" x14ac:dyDescent="0.2">
      <c r="A76" s="2987" t="s">
        <v>5077</v>
      </c>
      <c r="B76" s="2991" t="s">
        <v>5021</v>
      </c>
      <c r="C76" s="2991" t="s">
        <v>5078</v>
      </c>
      <c r="D76" s="2984" t="s">
        <v>6</v>
      </c>
      <c r="E76" s="2984" t="s">
        <v>7</v>
      </c>
      <c r="F76" s="2988"/>
      <c r="G76" s="2983" t="s">
        <v>179</v>
      </c>
      <c r="H76" s="2983"/>
      <c r="I76" s="449" t="s">
        <v>5023</v>
      </c>
      <c r="J76" s="449" t="s">
        <v>5024</v>
      </c>
      <c r="K76" s="230" t="s">
        <v>5025</v>
      </c>
      <c r="L76" s="449" t="s">
        <v>2131</v>
      </c>
      <c r="M76" s="449" t="s">
        <v>1879</v>
      </c>
      <c r="N76" s="449" t="s">
        <v>5026</v>
      </c>
      <c r="O76" s="378" t="s">
        <v>179</v>
      </c>
      <c r="P76" s="477"/>
      <c r="Q76" s="449"/>
      <c r="R76" s="449" t="s">
        <v>5027</v>
      </c>
      <c r="S76" s="449" t="s">
        <v>5028</v>
      </c>
      <c r="T76" s="230" t="s">
        <v>179</v>
      </c>
      <c r="U76" s="449" t="s">
        <v>5029</v>
      </c>
      <c r="V76" s="449" t="s">
        <v>5030</v>
      </c>
      <c r="W76" s="477"/>
      <c r="X76" s="449"/>
      <c r="Y76" s="449"/>
      <c r="Z76" s="96"/>
    </row>
    <row r="77" spans="1:26" x14ac:dyDescent="0.2">
      <c r="A77" s="2987"/>
      <c r="B77" s="2991"/>
      <c r="C77" s="2991"/>
      <c r="D77" s="2984"/>
      <c r="E77" s="2984"/>
      <c r="F77" s="2988"/>
      <c r="G77" s="2983"/>
      <c r="H77" s="2983"/>
      <c r="I77" s="449"/>
      <c r="J77" s="449"/>
      <c r="K77" s="449"/>
      <c r="L77" s="449"/>
      <c r="M77" s="449"/>
      <c r="N77" s="449"/>
      <c r="O77" s="449"/>
      <c r="P77" s="477"/>
      <c r="Q77" s="449"/>
      <c r="R77" s="449"/>
      <c r="S77" s="449"/>
      <c r="T77" s="449"/>
      <c r="U77" s="449"/>
      <c r="V77" s="449"/>
      <c r="W77" s="477"/>
      <c r="X77" s="449"/>
      <c r="Y77" s="449"/>
      <c r="Z77" s="96"/>
    </row>
    <row r="78" spans="1:26" x14ac:dyDescent="0.2">
      <c r="A78" s="384"/>
      <c r="B78" s="2991"/>
      <c r="C78" s="2991"/>
      <c r="D78" s="2984"/>
      <c r="E78" s="2984"/>
      <c r="F78" s="2988"/>
      <c r="G78" s="2983"/>
      <c r="H78" s="2983"/>
      <c r="I78" s="384"/>
      <c r="J78" s="384"/>
      <c r="K78" s="384"/>
      <c r="L78" s="384"/>
      <c r="M78" s="384"/>
      <c r="N78" s="384"/>
      <c r="O78" s="384"/>
      <c r="P78" s="488"/>
      <c r="Q78" s="384"/>
      <c r="R78" s="384"/>
      <c r="S78" s="384"/>
      <c r="T78" s="384"/>
      <c r="U78" s="384"/>
      <c r="V78" s="384"/>
      <c r="W78" s="488"/>
      <c r="X78" s="384"/>
      <c r="Y78" s="384"/>
      <c r="Z78" s="96"/>
    </row>
    <row r="79" spans="1:26" x14ac:dyDescent="0.2">
      <c r="A79" s="2987" t="s">
        <v>5079</v>
      </c>
      <c r="B79" s="2983" t="s">
        <v>5021</v>
      </c>
      <c r="C79" s="2985" t="s">
        <v>5080</v>
      </c>
      <c r="D79" s="2984" t="s">
        <v>6</v>
      </c>
      <c r="E79" s="2984" t="s">
        <v>7</v>
      </c>
      <c r="F79" s="2988"/>
      <c r="G79" s="2983" t="s">
        <v>179</v>
      </c>
      <c r="H79" s="2983"/>
      <c r="I79" s="449" t="s">
        <v>5023</v>
      </c>
      <c r="J79" s="449" t="s">
        <v>5024</v>
      </c>
      <c r="K79" s="230" t="s">
        <v>5025</v>
      </c>
      <c r="L79" s="449" t="s">
        <v>2131</v>
      </c>
      <c r="M79" s="449" t="s">
        <v>1879</v>
      </c>
      <c r="N79" s="449" t="s">
        <v>5026</v>
      </c>
      <c r="O79" s="378" t="s">
        <v>179</v>
      </c>
      <c r="P79" s="477"/>
      <c r="Q79" s="449"/>
      <c r="R79" s="449" t="s">
        <v>5027</v>
      </c>
      <c r="S79" s="449" t="s">
        <v>5028</v>
      </c>
      <c r="T79" s="230" t="s">
        <v>179</v>
      </c>
      <c r="U79" s="449" t="s">
        <v>5029</v>
      </c>
      <c r="V79" s="449" t="s">
        <v>5030</v>
      </c>
      <c r="W79" s="477"/>
      <c r="X79" s="449"/>
      <c r="Y79" s="449"/>
      <c r="Z79" s="96"/>
    </row>
    <row r="80" spans="1:26" x14ac:dyDescent="0.2">
      <c r="A80" s="2987"/>
      <c r="B80" s="2983"/>
      <c r="C80" s="2985"/>
      <c r="D80" s="2984"/>
      <c r="E80" s="2984"/>
      <c r="F80" s="2988"/>
      <c r="G80" s="2983"/>
      <c r="H80" s="2983"/>
      <c r="I80" s="449"/>
      <c r="J80" s="449"/>
      <c r="K80" s="449"/>
      <c r="L80" s="449"/>
      <c r="M80" s="449"/>
      <c r="N80" s="449"/>
      <c r="O80" s="449"/>
      <c r="P80" s="477"/>
      <c r="Q80" s="449"/>
      <c r="R80" s="449"/>
      <c r="S80" s="449"/>
      <c r="T80" s="449"/>
      <c r="U80" s="449"/>
      <c r="V80" s="449"/>
      <c r="W80" s="818"/>
      <c r="X80" s="449"/>
      <c r="Y80" s="449"/>
      <c r="Z80" s="96"/>
    </row>
    <row r="81" spans="1:26" x14ac:dyDescent="0.2">
      <c r="A81" s="384"/>
      <c r="B81" s="384"/>
      <c r="C81" s="384"/>
      <c r="D81" s="384"/>
      <c r="E81" s="384"/>
      <c r="F81" s="488"/>
      <c r="G81" s="384"/>
      <c r="H81" s="2983"/>
      <c r="I81" s="384"/>
      <c r="J81" s="384"/>
      <c r="K81" s="384"/>
      <c r="L81" s="384"/>
      <c r="M81" s="384"/>
      <c r="N81" s="384"/>
      <c r="O81" s="384"/>
      <c r="P81" s="488"/>
      <c r="Q81" s="384"/>
      <c r="R81" s="384"/>
      <c r="S81" s="384"/>
      <c r="T81" s="384"/>
      <c r="U81" s="384"/>
      <c r="V81" s="384"/>
      <c r="W81" s="2122"/>
      <c r="X81" s="384"/>
      <c r="Y81" s="384"/>
      <c r="Z81" s="96"/>
    </row>
    <row r="82" spans="1:26" x14ac:dyDescent="0.2">
      <c r="A82" s="2987" t="s">
        <v>5081</v>
      </c>
      <c r="B82" s="384" t="s">
        <v>5021</v>
      </c>
      <c r="C82" s="1695" t="s">
        <v>5082</v>
      </c>
      <c r="D82" s="2984" t="s">
        <v>6</v>
      </c>
      <c r="E82" s="2984" t="s">
        <v>7</v>
      </c>
      <c r="F82" s="2988"/>
      <c r="G82" s="2983"/>
      <c r="H82" s="2983"/>
      <c r="I82" s="449" t="s">
        <v>5023</v>
      </c>
      <c r="J82" s="449" t="s">
        <v>5024</v>
      </c>
      <c r="K82" s="230" t="s">
        <v>5025</v>
      </c>
      <c r="L82" s="449" t="s">
        <v>2131</v>
      </c>
      <c r="M82" s="449" t="s">
        <v>1879</v>
      </c>
      <c r="N82" s="449" t="s">
        <v>5026</v>
      </c>
      <c r="O82" s="378" t="s">
        <v>179</v>
      </c>
      <c r="P82" s="477"/>
      <c r="Q82" s="449"/>
      <c r="R82" s="449" t="s">
        <v>5027</v>
      </c>
      <c r="S82" s="449" t="s">
        <v>5028</v>
      </c>
      <c r="T82" s="230" t="s">
        <v>179</v>
      </c>
      <c r="U82" s="449" t="s">
        <v>5029</v>
      </c>
      <c r="V82" s="449" t="s">
        <v>5030</v>
      </c>
      <c r="W82" s="818"/>
      <c r="X82" s="449"/>
      <c r="Y82" s="449"/>
      <c r="Z82" s="96"/>
    </row>
    <row r="83" spans="1:26" x14ac:dyDescent="0.2">
      <c r="A83" s="2987"/>
      <c r="B83" s="221"/>
      <c r="C83" s="1695"/>
      <c r="D83" s="2984"/>
      <c r="E83" s="2984"/>
      <c r="F83" s="2988"/>
      <c r="G83" s="2983"/>
      <c r="H83" s="2983"/>
      <c r="I83" s="449"/>
      <c r="J83" s="449"/>
      <c r="K83" s="449"/>
      <c r="L83" s="449"/>
      <c r="M83" s="449"/>
      <c r="N83" s="449"/>
      <c r="O83" s="449"/>
      <c r="P83" s="477"/>
      <c r="Q83" s="449"/>
      <c r="R83" s="449"/>
      <c r="S83" s="449"/>
      <c r="T83" s="449"/>
      <c r="U83" s="449"/>
      <c r="V83" s="449"/>
      <c r="W83" s="818"/>
      <c r="X83" s="449"/>
      <c r="Y83" s="449"/>
      <c r="Z83" s="96"/>
    </row>
    <row r="84" spans="1:26" x14ac:dyDescent="0.2">
      <c r="A84" s="384"/>
      <c r="B84" s="384"/>
      <c r="C84" s="384" t="s">
        <v>365</v>
      </c>
      <c r="D84" s="384"/>
      <c r="E84" s="384"/>
      <c r="F84" s="488"/>
      <c r="G84" s="384"/>
      <c r="H84" s="2983"/>
      <c r="I84" s="384"/>
      <c r="J84" s="384"/>
      <c r="K84" s="384"/>
      <c r="L84" s="384"/>
      <c r="M84" s="384"/>
      <c r="N84" s="384"/>
      <c r="O84" s="384"/>
      <c r="P84" s="488"/>
      <c r="Q84" s="384"/>
      <c r="R84" s="384"/>
      <c r="S84" s="384"/>
      <c r="T84" s="384"/>
      <c r="U84" s="384"/>
      <c r="V84" s="384"/>
      <c r="W84" s="2122"/>
      <c r="X84" s="384"/>
      <c r="Y84" s="384"/>
      <c r="Z84" s="96"/>
    </row>
    <row r="85" spans="1:26" x14ac:dyDescent="0.2">
      <c r="A85" s="2987" t="s">
        <v>5083</v>
      </c>
      <c r="B85" s="2983" t="s">
        <v>5021</v>
      </c>
      <c r="C85" s="2985" t="s">
        <v>5084</v>
      </c>
      <c r="D85" s="2984" t="s">
        <v>6</v>
      </c>
      <c r="E85" s="2984" t="s">
        <v>7</v>
      </c>
      <c r="F85" s="2988"/>
      <c r="G85" s="2983"/>
      <c r="H85" s="2983"/>
      <c r="I85" s="449" t="s">
        <v>5023</v>
      </c>
      <c r="J85" s="449" t="s">
        <v>5024</v>
      </c>
      <c r="K85" s="230" t="s">
        <v>5025</v>
      </c>
      <c r="L85" s="449" t="s">
        <v>2131</v>
      </c>
      <c r="M85" s="449" t="s">
        <v>1879</v>
      </c>
      <c r="N85" s="449" t="s">
        <v>5026</v>
      </c>
      <c r="O85" s="378" t="s">
        <v>179</v>
      </c>
      <c r="P85" s="477"/>
      <c r="Q85" s="449"/>
      <c r="R85" s="449" t="s">
        <v>5027</v>
      </c>
      <c r="S85" s="449" t="s">
        <v>5028</v>
      </c>
      <c r="T85" s="230" t="s">
        <v>179</v>
      </c>
      <c r="U85" s="449" t="s">
        <v>5029</v>
      </c>
      <c r="V85" s="449" t="s">
        <v>5030</v>
      </c>
      <c r="W85" s="818"/>
      <c r="X85" s="449"/>
      <c r="Y85" s="449"/>
      <c r="Z85" s="96"/>
    </row>
    <row r="86" spans="1:26" x14ac:dyDescent="0.2">
      <c r="A86" s="2990"/>
      <c r="B86" s="2983"/>
      <c r="C86" s="2985"/>
      <c r="D86" s="2984"/>
      <c r="E86" s="2984"/>
      <c r="F86" s="2988"/>
      <c r="G86" s="2983"/>
      <c r="H86" s="449"/>
      <c r="I86" s="449"/>
      <c r="J86" s="449"/>
      <c r="K86" s="449"/>
      <c r="L86" s="449"/>
      <c r="M86" s="449"/>
      <c r="N86" s="449"/>
      <c r="O86" s="449"/>
      <c r="P86" s="477"/>
      <c r="Q86" s="449"/>
      <c r="R86" s="449"/>
      <c r="S86" s="449"/>
      <c r="T86" s="449"/>
      <c r="U86" s="449"/>
      <c r="V86" s="449"/>
      <c r="W86" s="818"/>
      <c r="X86" s="449"/>
      <c r="Y86" s="477"/>
      <c r="Z86" s="96"/>
    </row>
    <row r="87" spans="1:26" x14ac:dyDescent="0.2">
      <c r="A87" s="384"/>
      <c r="B87" s="384"/>
      <c r="C87" s="384"/>
      <c r="D87" s="384"/>
      <c r="E87" s="384"/>
      <c r="F87" s="488"/>
      <c r="G87" s="384"/>
      <c r="H87" s="449"/>
      <c r="I87" s="384"/>
      <c r="J87" s="384"/>
      <c r="K87" s="384"/>
      <c r="L87" s="384"/>
      <c r="M87" s="384"/>
      <c r="N87" s="384"/>
      <c r="O87" s="384"/>
      <c r="P87" s="488"/>
      <c r="Q87" s="384"/>
      <c r="R87" s="384"/>
      <c r="S87" s="384"/>
      <c r="T87" s="384"/>
      <c r="U87" s="384"/>
      <c r="V87" s="384"/>
      <c r="W87" s="2122"/>
      <c r="X87" s="384"/>
      <c r="Y87" s="384"/>
      <c r="Z87" s="96"/>
    </row>
    <row r="88" spans="1:26" x14ac:dyDescent="0.2">
      <c r="A88" s="2987" t="s">
        <v>5085</v>
      </c>
      <c r="B88" s="2983" t="s">
        <v>5021</v>
      </c>
      <c r="C88" s="2985" t="s">
        <v>5086</v>
      </c>
      <c r="D88" s="2984" t="s">
        <v>6</v>
      </c>
      <c r="E88" s="2984" t="s">
        <v>7</v>
      </c>
      <c r="F88" s="2988"/>
      <c r="G88" s="2983"/>
      <c r="H88" s="449"/>
      <c r="I88" s="449" t="s">
        <v>5023</v>
      </c>
      <c r="J88" s="449" t="s">
        <v>5024</v>
      </c>
      <c r="K88" s="230" t="s">
        <v>5025</v>
      </c>
      <c r="L88" s="449" t="s">
        <v>2131</v>
      </c>
      <c r="M88" s="449" t="s">
        <v>1879</v>
      </c>
      <c r="N88" s="449" t="s">
        <v>5026</v>
      </c>
      <c r="O88" s="378" t="s">
        <v>179</v>
      </c>
      <c r="P88" s="477"/>
      <c r="Q88" s="449"/>
      <c r="R88" s="449" t="s">
        <v>5027</v>
      </c>
      <c r="S88" s="449" t="s">
        <v>5028</v>
      </c>
      <c r="T88" s="230" t="s">
        <v>179</v>
      </c>
      <c r="U88" s="449" t="s">
        <v>5029</v>
      </c>
      <c r="V88" s="449" t="s">
        <v>5030</v>
      </c>
      <c r="W88" s="818"/>
      <c r="X88" s="449"/>
      <c r="Y88" s="449"/>
      <c r="Z88" s="96"/>
    </row>
    <row r="89" spans="1:26" x14ac:dyDescent="0.2">
      <c r="A89" s="2990"/>
      <c r="B89" s="2983"/>
      <c r="C89" s="2985"/>
      <c r="D89" s="2984"/>
      <c r="E89" s="2984"/>
      <c r="F89" s="2988"/>
      <c r="G89" s="2983"/>
      <c r="H89" s="449"/>
      <c r="I89" s="449"/>
      <c r="J89" s="449"/>
      <c r="K89" s="449"/>
      <c r="L89" s="449"/>
      <c r="M89" s="449"/>
      <c r="N89" s="449"/>
      <c r="O89" s="449"/>
      <c r="P89" s="477"/>
      <c r="Q89" s="449"/>
      <c r="R89" s="449"/>
      <c r="S89" s="449"/>
      <c r="T89" s="449"/>
      <c r="U89" s="449"/>
      <c r="V89" s="449"/>
      <c r="W89" s="818"/>
      <c r="X89" s="449"/>
      <c r="Y89" s="449"/>
      <c r="Z89" s="96"/>
    </row>
    <row r="90" spans="1:26" x14ac:dyDescent="0.2">
      <c r="A90" s="384"/>
      <c r="B90" s="384"/>
      <c r="C90" s="384"/>
      <c r="D90" s="384"/>
      <c r="E90" s="384"/>
      <c r="F90" s="488"/>
      <c r="G90" s="384"/>
      <c r="H90" s="449"/>
      <c r="I90" s="449"/>
      <c r="J90" s="449"/>
      <c r="K90" s="230"/>
      <c r="L90" s="449"/>
      <c r="M90" s="449"/>
      <c r="N90" s="449"/>
      <c r="O90" s="378"/>
      <c r="P90" s="488"/>
      <c r="Q90" s="384"/>
      <c r="R90" s="384"/>
      <c r="S90" s="384"/>
      <c r="T90" s="384"/>
      <c r="U90" s="384"/>
      <c r="V90" s="384"/>
      <c r="W90" s="2122"/>
      <c r="X90" s="384"/>
      <c r="Y90" s="384"/>
      <c r="Z90" s="96"/>
    </row>
    <row r="91" spans="1:26" x14ac:dyDescent="0.2">
      <c r="A91" s="2987" t="s">
        <v>5087</v>
      </c>
      <c r="B91" s="2983" t="s">
        <v>5021</v>
      </c>
      <c r="C91" s="2985" t="s">
        <v>5088</v>
      </c>
      <c r="D91" s="2984" t="s">
        <v>6</v>
      </c>
      <c r="E91" s="2984" t="s">
        <v>7</v>
      </c>
      <c r="F91" s="2988"/>
      <c r="G91" s="2983"/>
      <c r="H91" s="449"/>
      <c r="I91" s="449" t="s">
        <v>5023</v>
      </c>
      <c r="J91" s="449" t="s">
        <v>5024</v>
      </c>
      <c r="K91" s="230" t="s">
        <v>5025</v>
      </c>
      <c r="L91" s="449" t="s">
        <v>2131</v>
      </c>
      <c r="M91" s="449" t="s">
        <v>1879</v>
      </c>
      <c r="N91" s="449" t="s">
        <v>5026</v>
      </c>
      <c r="O91" s="378" t="s">
        <v>179</v>
      </c>
      <c r="P91" s="477"/>
      <c r="Q91" s="449"/>
      <c r="R91" s="449" t="s">
        <v>5027</v>
      </c>
      <c r="S91" s="449" t="s">
        <v>5028</v>
      </c>
      <c r="T91" s="230" t="s">
        <v>179</v>
      </c>
      <c r="U91" s="449" t="s">
        <v>5029</v>
      </c>
      <c r="V91" s="449" t="s">
        <v>5030</v>
      </c>
      <c r="W91" s="818"/>
      <c r="X91" s="449"/>
      <c r="Y91" s="449"/>
      <c r="Z91" s="96"/>
    </row>
    <row r="92" spans="1:26" x14ac:dyDescent="0.2">
      <c r="A92" s="2990"/>
      <c r="B92" s="2983"/>
      <c r="C92" s="2985"/>
      <c r="D92" s="2984"/>
      <c r="E92" s="2984"/>
      <c r="F92" s="2988"/>
      <c r="G92" s="2983"/>
      <c r="H92" s="449"/>
      <c r="I92" s="449"/>
      <c r="J92" s="449"/>
      <c r="K92" s="449"/>
      <c r="L92" s="449"/>
      <c r="M92" s="449"/>
      <c r="N92" s="449"/>
      <c r="O92" s="449"/>
      <c r="P92" s="477"/>
      <c r="Q92" s="449"/>
      <c r="R92" s="449"/>
      <c r="S92" s="449"/>
      <c r="T92" s="449"/>
      <c r="U92" s="449"/>
      <c r="V92" s="449"/>
      <c r="W92" s="818"/>
      <c r="X92" s="449"/>
      <c r="Y92" s="477"/>
      <c r="Z92" s="96"/>
    </row>
    <row r="93" spans="1:26" x14ac:dyDescent="0.2">
      <c r="A93" s="466"/>
      <c r="B93" s="384"/>
      <c r="C93" s="384"/>
      <c r="D93" s="384"/>
      <c r="E93" s="384"/>
      <c r="F93" s="488"/>
      <c r="G93" s="384"/>
      <c r="H93" s="449"/>
      <c r="I93" s="384"/>
      <c r="J93" s="384"/>
      <c r="K93" s="384"/>
      <c r="L93" s="384"/>
      <c r="M93" s="384"/>
      <c r="N93" s="384"/>
      <c r="O93" s="384"/>
      <c r="P93" s="488"/>
      <c r="Q93" s="384"/>
      <c r="R93" s="384"/>
      <c r="S93" s="384"/>
      <c r="T93" s="384"/>
      <c r="U93" s="384"/>
      <c r="V93" s="384"/>
      <c r="W93" s="2122"/>
      <c r="X93" s="384"/>
      <c r="Y93" s="384"/>
      <c r="Z93" s="96"/>
    </row>
    <row r="94" spans="1:26" x14ac:dyDescent="0.2">
      <c r="A94" s="384"/>
      <c r="B94" s="384"/>
      <c r="C94" s="384"/>
      <c r="D94" s="384"/>
      <c r="E94" s="384"/>
      <c r="F94" s="488"/>
      <c r="G94" s="384"/>
      <c r="H94" s="384"/>
      <c r="I94" s="384"/>
      <c r="J94" s="384"/>
      <c r="K94" s="384"/>
      <c r="L94" s="384"/>
      <c r="M94" s="384"/>
      <c r="N94" s="384"/>
      <c r="O94" s="384"/>
      <c r="P94" s="488"/>
      <c r="Q94" s="384"/>
      <c r="R94" s="384"/>
      <c r="S94" s="384"/>
      <c r="T94" s="384"/>
      <c r="U94" s="384"/>
      <c r="V94" s="384"/>
      <c r="W94" s="2122"/>
      <c r="X94" s="384"/>
      <c r="Y94" s="384"/>
      <c r="Z94" s="96"/>
    </row>
    <row r="95" spans="1:26" x14ac:dyDescent="0.2">
      <c r="A95" s="466" t="s">
        <v>144</v>
      </c>
      <c r="B95" s="384"/>
      <c r="C95" s="384"/>
      <c r="D95" s="384"/>
      <c r="E95" s="384"/>
      <c r="F95" s="477"/>
      <c r="G95" s="229"/>
      <c r="H95" s="384"/>
      <c r="I95" s="384"/>
      <c r="J95" s="384"/>
      <c r="K95" s="384"/>
      <c r="L95" s="384"/>
      <c r="M95" s="384"/>
      <c r="N95" s="384"/>
      <c r="O95" s="384"/>
      <c r="P95" s="477"/>
      <c r="Q95" s="384"/>
      <c r="R95" s="384"/>
      <c r="S95" s="384"/>
      <c r="T95" s="384"/>
      <c r="U95" s="384"/>
      <c r="V95" s="384"/>
      <c r="W95" s="818"/>
      <c r="X95" s="384"/>
      <c r="Y95" s="477"/>
      <c r="Z95" s="96"/>
    </row>
    <row r="96" spans="1:26" x14ac:dyDescent="0.2">
      <c r="A96" s="384"/>
      <c r="B96" s="384"/>
      <c r="C96" s="384"/>
      <c r="D96" s="384"/>
      <c r="E96" s="384"/>
      <c r="F96" s="477">
        <f>SUM(F14:F95)</f>
        <v>1562080000</v>
      </c>
      <c r="G96" s="229"/>
      <c r="H96" s="384"/>
      <c r="I96" s="384"/>
      <c r="J96" s="384"/>
      <c r="K96" s="384"/>
      <c r="L96" s="384"/>
      <c r="M96" s="384"/>
      <c r="N96" s="384"/>
      <c r="O96" s="384"/>
      <c r="P96" s="477"/>
      <c r="Q96" s="384"/>
      <c r="R96" s="384"/>
      <c r="S96" s="384"/>
      <c r="T96" s="384"/>
      <c r="U96" s="384"/>
      <c r="V96" s="384"/>
      <c r="W96" s="818"/>
      <c r="X96" s="384"/>
      <c r="Y96" s="477"/>
      <c r="Z96" s="96"/>
    </row>
    <row r="97" spans="1:26" x14ac:dyDescent="0.2">
      <c r="A97" s="95" t="s">
        <v>145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2110"/>
      <c r="X97" s="96"/>
      <c r="Y97" s="96"/>
      <c r="Z97" s="96"/>
    </row>
    <row r="100" spans="1:26" x14ac:dyDescent="0.2">
      <c r="E100" s="2109"/>
      <c r="H100" s="2109"/>
      <c r="K100" s="2109"/>
    </row>
    <row r="101" spans="1:26" x14ac:dyDescent="0.2">
      <c r="A101" s="1685" t="s">
        <v>5184</v>
      </c>
      <c r="B101" s="78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2124"/>
      <c r="V101" s="2124"/>
      <c r="W101" s="19"/>
      <c r="X101" s="19"/>
    </row>
    <row r="102" spans="1:26" ht="30" customHeight="1" x14ac:dyDescent="0.2">
      <c r="A102" s="431" t="s">
        <v>5017</v>
      </c>
      <c r="B102" s="344"/>
      <c r="C102" s="19"/>
      <c r="D102" s="19"/>
      <c r="E102" s="19"/>
      <c r="F102" s="19"/>
      <c r="G102" s="19"/>
      <c r="H102" s="2888" t="s">
        <v>147</v>
      </c>
      <c r="I102" s="2958"/>
      <c r="J102" s="2125" t="s">
        <v>148</v>
      </c>
      <c r="K102" s="2126"/>
      <c r="L102" s="2126"/>
      <c r="M102" s="2126"/>
      <c r="N102" s="19"/>
      <c r="O102" s="19"/>
      <c r="P102" s="19"/>
      <c r="Q102" s="19"/>
      <c r="R102" s="19"/>
      <c r="S102" s="19"/>
      <c r="T102" s="2124"/>
      <c r="U102" s="2124"/>
      <c r="V102" s="18"/>
      <c r="W102" s="18"/>
    </row>
    <row r="103" spans="1:26" ht="45" x14ac:dyDescent="0.2">
      <c r="A103" s="370" t="s">
        <v>5185</v>
      </c>
      <c r="B103" s="67"/>
      <c r="C103" s="2127" t="s">
        <v>149</v>
      </c>
      <c r="D103" s="2128"/>
      <c r="E103" s="2128"/>
      <c r="F103" s="2128"/>
      <c r="G103" s="2129"/>
      <c r="H103" s="2130"/>
      <c r="I103" s="2131"/>
      <c r="J103" s="432" t="s">
        <v>150</v>
      </c>
      <c r="K103" s="2127" t="s">
        <v>151</v>
      </c>
      <c r="L103" s="2129"/>
      <c r="M103" s="2127" t="s">
        <v>152</v>
      </c>
      <c r="N103" s="2129"/>
      <c r="O103" s="2127" t="s">
        <v>84</v>
      </c>
      <c r="P103" s="2128"/>
      <c r="Q103" s="2128"/>
      <c r="R103" s="2128"/>
      <c r="S103" s="1681"/>
      <c r="T103" s="2127" t="s">
        <v>85</v>
      </c>
      <c r="U103" s="2129"/>
      <c r="V103" s="1850"/>
      <c r="W103" s="2132"/>
    </row>
    <row r="104" spans="1:26" ht="60.75" thickBot="1" x14ac:dyDescent="0.25">
      <c r="A104" s="433" t="s">
        <v>512</v>
      </c>
      <c r="B104" s="434" t="s">
        <v>153</v>
      </c>
      <c r="C104" s="434" t="s">
        <v>3555</v>
      </c>
      <c r="D104" s="434" t="s">
        <v>5089</v>
      </c>
      <c r="E104" s="434" t="s">
        <v>156</v>
      </c>
      <c r="F104" s="434" t="s">
        <v>157</v>
      </c>
      <c r="G104" s="435" t="s">
        <v>158</v>
      </c>
      <c r="H104" s="436" t="s">
        <v>92</v>
      </c>
      <c r="I104" s="437" t="s">
        <v>3313</v>
      </c>
      <c r="J104" s="434" t="s">
        <v>3557</v>
      </c>
      <c r="K104" s="434" t="s">
        <v>160</v>
      </c>
      <c r="L104" s="434" t="s">
        <v>3558</v>
      </c>
      <c r="M104" s="434" t="s">
        <v>162</v>
      </c>
      <c r="N104" s="436" t="s">
        <v>163</v>
      </c>
      <c r="O104" s="436" t="s">
        <v>164</v>
      </c>
      <c r="P104" s="436" t="s">
        <v>3559</v>
      </c>
      <c r="Q104" s="436" t="s">
        <v>165</v>
      </c>
      <c r="R104" s="438" t="s">
        <v>166</v>
      </c>
      <c r="S104" s="1703" t="s">
        <v>167</v>
      </c>
      <c r="T104" s="2133" t="s">
        <v>3319</v>
      </c>
      <c r="U104" s="2133" t="s">
        <v>3560</v>
      </c>
      <c r="V104" s="432" t="s">
        <v>112</v>
      </c>
      <c r="W104" s="432" t="s">
        <v>113</v>
      </c>
    </row>
    <row r="105" spans="1:26" ht="15.75" thickTop="1" x14ac:dyDescent="0.2">
      <c r="A105" s="2134" t="s">
        <v>114</v>
      </c>
      <c r="B105" s="355"/>
      <c r="C105" s="354"/>
      <c r="D105" s="354"/>
      <c r="E105" s="355"/>
      <c r="F105" s="355" t="s">
        <v>170</v>
      </c>
      <c r="G105" s="355"/>
      <c r="H105" s="355" t="s">
        <v>171</v>
      </c>
      <c r="I105" s="355" t="s">
        <v>116</v>
      </c>
      <c r="J105" s="355" t="s">
        <v>117</v>
      </c>
      <c r="K105" s="2135" t="s">
        <v>3561</v>
      </c>
      <c r="L105" s="2136"/>
      <c r="M105" s="440" t="s">
        <v>117</v>
      </c>
      <c r="N105" s="440" t="s">
        <v>172</v>
      </c>
      <c r="O105" s="354"/>
      <c r="P105" s="440" t="s">
        <v>117</v>
      </c>
      <c r="Q105" s="440" t="s">
        <v>116</v>
      </c>
      <c r="R105" s="440" t="s">
        <v>117</v>
      </c>
      <c r="S105" s="440" t="s">
        <v>171</v>
      </c>
      <c r="T105" s="2137" t="s">
        <v>174</v>
      </c>
      <c r="U105" s="2137" t="s">
        <v>117</v>
      </c>
      <c r="V105" s="440"/>
      <c r="W105" s="440"/>
    </row>
    <row r="106" spans="1:26" x14ac:dyDescent="0.2">
      <c r="A106" s="1682"/>
      <c r="B106" s="353"/>
      <c r="C106" s="357"/>
      <c r="D106" s="357"/>
      <c r="E106" s="353"/>
      <c r="F106" s="355" t="s">
        <v>175</v>
      </c>
      <c r="G106" s="353"/>
      <c r="H106" s="355"/>
      <c r="I106" s="353"/>
      <c r="J106" s="353"/>
      <c r="K106" s="353"/>
      <c r="L106" s="353"/>
      <c r="M106" s="353"/>
      <c r="N106" s="353"/>
      <c r="O106" s="357"/>
      <c r="P106" s="353"/>
      <c r="Q106" s="353"/>
      <c r="R106" s="353"/>
      <c r="S106" s="355"/>
      <c r="T106" s="2138"/>
      <c r="U106" s="2138"/>
      <c r="V106" s="355"/>
      <c r="W106" s="355"/>
    </row>
    <row r="107" spans="1:26" ht="15.75" thickBot="1" x14ac:dyDescent="0.25">
      <c r="A107" s="441" t="s">
        <v>121</v>
      </c>
      <c r="B107" s="404"/>
      <c r="C107" s="442"/>
      <c r="D107" s="442"/>
      <c r="E107" s="404"/>
      <c r="F107" s="404"/>
      <c r="G107" s="404"/>
      <c r="H107" s="404"/>
      <c r="I107" s="404"/>
      <c r="J107" s="443"/>
      <c r="K107" s="443"/>
      <c r="L107" s="404"/>
      <c r="M107" s="404"/>
      <c r="N107" s="404"/>
      <c r="O107" s="442"/>
      <c r="P107" s="404"/>
      <c r="Q107" s="404"/>
      <c r="R107" s="404"/>
      <c r="S107" s="404"/>
      <c r="T107" s="2139"/>
      <c r="U107" s="2139"/>
      <c r="V107" s="404"/>
      <c r="W107" s="404"/>
    </row>
    <row r="108" spans="1:26" x14ac:dyDescent="0.2">
      <c r="A108" s="2140" t="s">
        <v>5053</v>
      </c>
      <c r="B108" s="226"/>
      <c r="C108" s="358"/>
      <c r="D108" s="358"/>
      <c r="E108" s="226"/>
      <c r="F108" s="226"/>
      <c r="G108" s="226"/>
      <c r="H108" s="226"/>
      <c r="I108" s="226"/>
      <c r="J108" s="79"/>
      <c r="K108" s="79"/>
      <c r="L108" s="226"/>
      <c r="M108" s="226"/>
      <c r="N108" s="226"/>
      <c r="O108" s="358"/>
      <c r="P108" s="1712"/>
      <c r="Q108" s="1712"/>
      <c r="R108" s="226"/>
      <c r="S108" s="226"/>
      <c r="T108" s="2141"/>
      <c r="U108" s="2141"/>
      <c r="V108" s="226"/>
      <c r="W108" s="226"/>
    </row>
    <row r="109" spans="1:26" ht="60" x14ac:dyDescent="0.2">
      <c r="A109" s="1695" t="s">
        <v>5090</v>
      </c>
      <c r="B109" s="449" t="s">
        <v>5091</v>
      </c>
      <c r="C109" s="477" t="s">
        <v>5092</v>
      </c>
      <c r="D109" s="477">
        <v>50000000</v>
      </c>
      <c r="E109" s="449" t="s">
        <v>5093</v>
      </c>
      <c r="F109" s="449" t="s">
        <v>179</v>
      </c>
      <c r="G109" s="449" t="s">
        <v>124</v>
      </c>
      <c r="H109" s="449" t="s">
        <v>5023</v>
      </c>
      <c r="I109" s="449" t="s">
        <v>5024</v>
      </c>
      <c r="J109" s="230" t="s">
        <v>5025</v>
      </c>
      <c r="K109" s="449" t="s">
        <v>2131</v>
      </c>
      <c r="L109" s="449" t="s">
        <v>1879</v>
      </c>
      <c r="M109" s="449" t="s">
        <v>5026</v>
      </c>
      <c r="N109" s="378" t="s">
        <v>179</v>
      </c>
      <c r="O109" s="357"/>
      <c r="P109" s="353"/>
      <c r="Q109" s="449" t="s">
        <v>5027</v>
      </c>
      <c r="R109" s="449" t="s">
        <v>5028</v>
      </c>
      <c r="S109" s="230" t="s">
        <v>179</v>
      </c>
      <c r="T109" s="449" t="s">
        <v>5029</v>
      </c>
      <c r="U109" s="449" t="s">
        <v>5030</v>
      </c>
      <c r="V109" s="353"/>
      <c r="W109" s="353"/>
    </row>
    <row r="110" spans="1:26" x14ac:dyDescent="0.2">
      <c r="A110" s="1695"/>
      <c r="B110" s="449"/>
      <c r="C110" s="2142"/>
      <c r="D110" s="477"/>
      <c r="E110" s="449"/>
      <c r="F110" s="449"/>
      <c r="G110" s="449"/>
      <c r="H110" s="353"/>
      <c r="I110" s="353"/>
      <c r="J110" s="353"/>
      <c r="K110" s="353"/>
      <c r="L110" s="353"/>
      <c r="M110" s="353"/>
      <c r="N110" s="353"/>
      <c r="O110" s="357"/>
      <c r="P110" s="353"/>
      <c r="Q110" s="353"/>
      <c r="R110" s="353"/>
      <c r="S110" s="353"/>
      <c r="T110" s="2143"/>
      <c r="U110" s="2143"/>
      <c r="V110" s="353"/>
      <c r="W110" s="353"/>
    </row>
    <row r="111" spans="1:26" x14ac:dyDescent="0.2">
      <c r="A111" s="1695"/>
      <c r="B111" s="449"/>
      <c r="C111" s="2142"/>
      <c r="D111" s="477"/>
      <c r="E111" s="449"/>
      <c r="F111" s="449"/>
      <c r="G111" s="449"/>
      <c r="H111" s="226"/>
      <c r="I111" s="226"/>
      <c r="J111" s="226"/>
      <c r="K111" s="226"/>
      <c r="L111" s="226"/>
      <c r="M111" s="226"/>
      <c r="N111" s="226"/>
      <c r="O111" s="358"/>
      <c r="P111" s="226"/>
      <c r="Q111" s="226"/>
      <c r="R111" s="226"/>
      <c r="S111" s="226"/>
      <c r="T111" s="2141"/>
      <c r="U111" s="2141"/>
      <c r="V111" s="226"/>
      <c r="W111" s="226"/>
    </row>
    <row r="112" spans="1:26" x14ac:dyDescent="0.2">
      <c r="A112" s="1693" t="s">
        <v>5094</v>
      </c>
      <c r="B112" s="449" t="s">
        <v>5091</v>
      </c>
      <c r="C112" s="477" t="s">
        <v>5095</v>
      </c>
      <c r="D112" s="477">
        <v>10000000</v>
      </c>
      <c r="E112" s="449" t="s">
        <v>7</v>
      </c>
      <c r="F112" s="449" t="s">
        <v>179</v>
      </c>
      <c r="G112" s="353" t="s">
        <v>285</v>
      </c>
      <c r="H112" s="449" t="s">
        <v>5023</v>
      </c>
      <c r="I112" s="449" t="s">
        <v>5024</v>
      </c>
      <c r="J112" s="230" t="s">
        <v>5025</v>
      </c>
      <c r="K112" s="449" t="s">
        <v>2131</v>
      </c>
      <c r="L112" s="449" t="s">
        <v>1879</v>
      </c>
      <c r="M112" s="449" t="s">
        <v>5026</v>
      </c>
      <c r="N112" s="378" t="s">
        <v>179</v>
      </c>
      <c r="O112" s="357"/>
      <c r="P112" s="353"/>
      <c r="Q112" s="449" t="s">
        <v>5027</v>
      </c>
      <c r="R112" s="449" t="s">
        <v>5028</v>
      </c>
      <c r="S112" s="230" t="s">
        <v>179</v>
      </c>
      <c r="T112" s="449" t="s">
        <v>5029</v>
      </c>
      <c r="U112" s="449" t="s">
        <v>5030</v>
      </c>
      <c r="V112" s="353"/>
      <c r="W112" s="353"/>
    </row>
    <row r="113" spans="1:23" x14ac:dyDescent="0.2">
      <c r="A113" s="1693"/>
      <c r="B113" s="449"/>
      <c r="C113" s="477"/>
      <c r="D113" s="477"/>
      <c r="E113" s="449"/>
      <c r="F113" s="449"/>
      <c r="G113" s="2144"/>
      <c r="H113" s="226"/>
      <c r="I113" s="226"/>
      <c r="J113" s="226"/>
      <c r="K113" s="226"/>
      <c r="L113" s="226"/>
      <c r="M113" s="226"/>
      <c r="N113" s="226"/>
      <c r="O113" s="358"/>
      <c r="P113" s="226"/>
      <c r="Q113" s="226"/>
      <c r="R113" s="226"/>
      <c r="S113" s="226"/>
      <c r="T113" s="2141"/>
      <c r="U113" s="2141"/>
      <c r="V113" s="226"/>
      <c r="W113" s="226"/>
    </row>
    <row r="114" spans="1:23" x14ac:dyDescent="0.2">
      <c r="A114" s="1693" t="s">
        <v>5096</v>
      </c>
      <c r="B114" s="449" t="s">
        <v>5091</v>
      </c>
      <c r="C114" s="449" t="s">
        <v>5097</v>
      </c>
      <c r="D114" s="477">
        <v>15000000</v>
      </c>
      <c r="E114" s="449" t="s">
        <v>7</v>
      </c>
      <c r="F114" s="449" t="s">
        <v>179</v>
      </c>
      <c r="G114" s="353" t="s">
        <v>285</v>
      </c>
      <c r="H114" s="449" t="s">
        <v>5023</v>
      </c>
      <c r="I114" s="449" t="s">
        <v>5024</v>
      </c>
      <c r="J114" s="230" t="s">
        <v>5025</v>
      </c>
      <c r="K114" s="449" t="s">
        <v>2131</v>
      </c>
      <c r="L114" s="449" t="s">
        <v>1879</v>
      </c>
      <c r="M114" s="449" t="s">
        <v>5026</v>
      </c>
      <c r="N114" s="378" t="s">
        <v>179</v>
      </c>
      <c r="O114" s="357"/>
      <c r="P114" s="353"/>
      <c r="Q114" s="449" t="s">
        <v>5027</v>
      </c>
      <c r="R114" s="449" t="s">
        <v>5028</v>
      </c>
      <c r="S114" s="230" t="s">
        <v>179</v>
      </c>
      <c r="T114" s="449" t="s">
        <v>5029</v>
      </c>
      <c r="U114" s="449" t="s">
        <v>5030</v>
      </c>
      <c r="V114" s="353"/>
      <c r="W114" s="353"/>
    </row>
    <row r="115" spans="1:23" x14ac:dyDescent="0.2">
      <c r="A115" s="1693"/>
      <c r="B115" s="449"/>
      <c r="C115" s="449"/>
      <c r="D115" s="477"/>
      <c r="E115" s="449"/>
      <c r="F115" s="449"/>
      <c r="G115" s="2144"/>
      <c r="H115" s="353"/>
      <c r="I115" s="353"/>
      <c r="J115" s="353"/>
      <c r="K115" s="353"/>
      <c r="L115" s="353"/>
      <c r="M115" s="353"/>
      <c r="N115" s="353"/>
      <c r="O115" s="357"/>
      <c r="P115" s="353"/>
      <c r="Q115" s="353"/>
      <c r="R115" s="353"/>
      <c r="S115" s="353"/>
      <c r="T115" s="2143"/>
      <c r="U115" s="2143"/>
      <c r="V115" s="353"/>
      <c r="W115" s="353"/>
    </row>
    <row r="116" spans="1:23" x14ac:dyDescent="0.2">
      <c r="A116" s="226"/>
      <c r="B116" s="226"/>
      <c r="C116" s="358"/>
      <c r="D116" s="358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358"/>
      <c r="P116" s="226"/>
      <c r="Q116" s="226"/>
      <c r="R116" s="226"/>
      <c r="S116" s="226"/>
      <c r="T116" s="2141"/>
      <c r="U116" s="2141"/>
      <c r="V116" s="226"/>
      <c r="W116" s="226"/>
    </row>
    <row r="117" spans="1:23" x14ac:dyDescent="0.2">
      <c r="A117" s="1693" t="s">
        <v>5098</v>
      </c>
      <c r="B117" s="449" t="s">
        <v>5091</v>
      </c>
      <c r="C117" s="449" t="s">
        <v>5099</v>
      </c>
      <c r="D117" s="477">
        <v>30000000</v>
      </c>
      <c r="E117" s="449" t="s">
        <v>7</v>
      </c>
      <c r="F117" s="449" t="s">
        <v>179</v>
      </c>
      <c r="G117" s="353" t="s">
        <v>285</v>
      </c>
      <c r="H117" s="449" t="s">
        <v>5023</v>
      </c>
      <c r="I117" s="449" t="s">
        <v>5024</v>
      </c>
      <c r="J117" s="230" t="s">
        <v>5025</v>
      </c>
      <c r="K117" s="449" t="s">
        <v>2131</v>
      </c>
      <c r="L117" s="449" t="s">
        <v>1879</v>
      </c>
      <c r="M117" s="449" t="s">
        <v>5026</v>
      </c>
      <c r="N117" s="378" t="s">
        <v>179</v>
      </c>
      <c r="O117" s="357"/>
      <c r="P117" s="353"/>
      <c r="Q117" s="449" t="s">
        <v>5027</v>
      </c>
      <c r="R117" s="449" t="s">
        <v>5028</v>
      </c>
      <c r="S117" s="230" t="s">
        <v>179</v>
      </c>
      <c r="T117" s="449" t="s">
        <v>5029</v>
      </c>
      <c r="U117" s="449" t="s">
        <v>5030</v>
      </c>
      <c r="V117" s="353"/>
      <c r="W117" s="353"/>
    </row>
    <row r="118" spans="1:23" x14ac:dyDescent="0.2">
      <c r="A118" s="1693"/>
      <c r="B118" s="449"/>
      <c r="C118" s="449"/>
      <c r="D118" s="477"/>
      <c r="E118" s="449"/>
      <c r="F118" s="449"/>
      <c r="G118" s="2144"/>
      <c r="H118" s="353"/>
      <c r="I118" s="353"/>
      <c r="J118" s="353"/>
      <c r="K118" s="353"/>
      <c r="L118" s="353"/>
      <c r="M118" s="353"/>
      <c r="N118" s="353"/>
      <c r="O118" s="357"/>
      <c r="P118" s="353"/>
      <c r="Q118" s="353"/>
      <c r="R118" s="353"/>
      <c r="S118" s="353"/>
      <c r="T118" s="2143"/>
      <c r="U118" s="2143"/>
      <c r="V118" s="353"/>
      <c r="W118" s="353"/>
    </row>
    <row r="119" spans="1:23" x14ac:dyDescent="0.2">
      <c r="A119" s="226"/>
      <c r="B119" s="226"/>
      <c r="C119" s="358"/>
      <c r="D119" s="358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358"/>
      <c r="P119" s="226"/>
      <c r="Q119" s="226"/>
      <c r="R119" s="226"/>
      <c r="S119" s="226"/>
      <c r="T119" s="2141"/>
      <c r="U119" s="2141"/>
      <c r="V119" s="226"/>
      <c r="W119" s="226"/>
    </row>
    <row r="120" spans="1:23" ht="30" x14ac:dyDescent="0.2">
      <c r="A120" s="1693" t="s">
        <v>6359</v>
      </c>
      <c r="B120" s="449" t="s">
        <v>5091</v>
      </c>
      <c r="C120" s="449" t="s">
        <v>5100</v>
      </c>
      <c r="D120" s="477">
        <v>30000000</v>
      </c>
      <c r="E120" s="449" t="s">
        <v>7</v>
      </c>
      <c r="F120" s="449" t="s">
        <v>179</v>
      </c>
      <c r="G120" s="353" t="s">
        <v>285</v>
      </c>
      <c r="H120" s="449" t="s">
        <v>5023</v>
      </c>
      <c r="I120" s="449" t="s">
        <v>5024</v>
      </c>
      <c r="J120" s="230" t="s">
        <v>5025</v>
      </c>
      <c r="K120" s="449" t="s">
        <v>2131</v>
      </c>
      <c r="L120" s="449" t="s">
        <v>1879</v>
      </c>
      <c r="M120" s="449" t="s">
        <v>5026</v>
      </c>
      <c r="N120" s="378" t="s">
        <v>179</v>
      </c>
      <c r="O120" s="357"/>
      <c r="P120" s="353"/>
      <c r="Q120" s="449" t="s">
        <v>5027</v>
      </c>
      <c r="R120" s="449" t="s">
        <v>5028</v>
      </c>
      <c r="S120" s="230" t="s">
        <v>179</v>
      </c>
      <c r="T120" s="449" t="s">
        <v>5029</v>
      </c>
      <c r="U120" s="449" t="s">
        <v>5030</v>
      </c>
      <c r="V120" s="353"/>
      <c r="W120" s="353"/>
    </row>
    <row r="121" spans="1:23" x14ac:dyDescent="0.2">
      <c r="A121" s="1693"/>
      <c r="B121" s="449"/>
      <c r="C121" s="449"/>
      <c r="D121" s="477"/>
      <c r="E121" s="449"/>
      <c r="F121" s="449"/>
      <c r="G121" s="2144"/>
      <c r="H121" s="353"/>
      <c r="I121" s="353"/>
      <c r="J121" s="353"/>
      <c r="K121" s="353"/>
      <c r="L121" s="353"/>
      <c r="M121" s="353"/>
      <c r="N121" s="353"/>
      <c r="O121" s="357"/>
      <c r="P121" s="353"/>
      <c r="Q121" s="353"/>
      <c r="R121" s="353"/>
      <c r="S121" s="353"/>
      <c r="T121" s="2143"/>
      <c r="U121" s="2143"/>
      <c r="V121" s="353"/>
      <c r="W121" s="353"/>
    </row>
    <row r="122" spans="1:23" x14ac:dyDescent="0.2">
      <c r="A122" s="226"/>
      <c r="B122" s="226"/>
      <c r="C122" s="358"/>
      <c r="D122" s="358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358"/>
      <c r="P122" s="226"/>
      <c r="Q122" s="226"/>
      <c r="R122" s="226"/>
      <c r="S122" s="226"/>
      <c r="T122" s="2141"/>
      <c r="U122" s="2141"/>
      <c r="V122" s="226"/>
      <c r="W122" s="226"/>
    </row>
    <row r="123" spans="1:23" x14ac:dyDescent="0.2">
      <c r="A123" s="1693" t="s">
        <v>5101</v>
      </c>
      <c r="B123" s="449" t="s">
        <v>5091</v>
      </c>
      <c r="C123" s="449" t="s">
        <v>5102</v>
      </c>
      <c r="D123" s="477">
        <v>30000000</v>
      </c>
      <c r="E123" s="449" t="s">
        <v>7</v>
      </c>
      <c r="F123" s="449" t="s">
        <v>179</v>
      </c>
      <c r="G123" s="353" t="s">
        <v>285</v>
      </c>
      <c r="H123" s="449" t="s">
        <v>5023</v>
      </c>
      <c r="I123" s="449" t="s">
        <v>5024</v>
      </c>
      <c r="J123" s="230" t="s">
        <v>5025</v>
      </c>
      <c r="K123" s="449" t="s">
        <v>2131</v>
      </c>
      <c r="L123" s="449" t="s">
        <v>1879</v>
      </c>
      <c r="M123" s="449" t="s">
        <v>5026</v>
      </c>
      <c r="N123" s="378" t="s">
        <v>179</v>
      </c>
      <c r="O123" s="357"/>
      <c r="P123" s="353"/>
      <c r="Q123" s="449" t="s">
        <v>5027</v>
      </c>
      <c r="R123" s="449" t="s">
        <v>5028</v>
      </c>
      <c r="S123" s="230" t="s">
        <v>179</v>
      </c>
      <c r="T123" s="449" t="s">
        <v>5029</v>
      </c>
      <c r="U123" s="449" t="s">
        <v>5030</v>
      </c>
      <c r="V123" s="353"/>
      <c r="W123" s="353"/>
    </row>
    <row r="124" spans="1:23" x14ac:dyDescent="0.2">
      <c r="A124" s="1693"/>
      <c r="B124" s="449"/>
      <c r="C124" s="449"/>
      <c r="D124" s="477"/>
      <c r="E124" s="449"/>
      <c r="F124" s="449"/>
      <c r="G124" s="2144"/>
      <c r="H124" s="353"/>
      <c r="I124" s="353"/>
      <c r="J124" s="353"/>
      <c r="K124" s="353"/>
      <c r="L124" s="353"/>
      <c r="M124" s="353"/>
      <c r="N124" s="353"/>
      <c r="O124" s="357"/>
      <c r="P124" s="353"/>
      <c r="Q124" s="353"/>
      <c r="R124" s="353"/>
      <c r="S124" s="353"/>
      <c r="T124" s="2143"/>
      <c r="U124" s="2143"/>
      <c r="V124" s="353"/>
      <c r="W124" s="353"/>
    </row>
    <row r="125" spans="1:23" x14ac:dyDescent="0.2">
      <c r="A125" s="226"/>
      <c r="B125" s="226"/>
      <c r="C125" s="358"/>
      <c r="D125" s="358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358"/>
      <c r="P125" s="226"/>
      <c r="Q125" s="226"/>
      <c r="R125" s="226"/>
      <c r="S125" s="226"/>
      <c r="T125" s="2141"/>
      <c r="U125" s="2141"/>
      <c r="V125" s="226"/>
      <c r="W125" s="226"/>
    </row>
    <row r="126" spans="1:23" x14ac:dyDescent="0.2">
      <c r="A126" s="1693" t="s">
        <v>5103</v>
      </c>
      <c r="B126" s="449" t="s">
        <v>5091</v>
      </c>
      <c r="C126" s="449" t="s">
        <v>5104</v>
      </c>
      <c r="D126" s="477">
        <v>22000000</v>
      </c>
      <c r="E126" s="449" t="s">
        <v>7</v>
      </c>
      <c r="F126" s="449" t="s">
        <v>179</v>
      </c>
      <c r="G126" s="353" t="s">
        <v>285</v>
      </c>
      <c r="H126" s="449" t="s">
        <v>5023</v>
      </c>
      <c r="I126" s="449" t="s">
        <v>5024</v>
      </c>
      <c r="J126" s="230" t="s">
        <v>5025</v>
      </c>
      <c r="K126" s="449" t="s">
        <v>2131</v>
      </c>
      <c r="L126" s="449" t="s">
        <v>1879</v>
      </c>
      <c r="M126" s="449" t="s">
        <v>5026</v>
      </c>
      <c r="N126" s="378" t="s">
        <v>179</v>
      </c>
      <c r="O126" s="357"/>
      <c r="P126" s="353"/>
      <c r="Q126" s="449" t="s">
        <v>5027</v>
      </c>
      <c r="R126" s="449" t="s">
        <v>5028</v>
      </c>
      <c r="S126" s="230" t="s">
        <v>179</v>
      </c>
      <c r="T126" s="449" t="s">
        <v>5029</v>
      </c>
      <c r="U126" s="449" t="s">
        <v>5030</v>
      </c>
      <c r="V126" s="353"/>
      <c r="W126" s="353"/>
    </row>
    <row r="127" spans="1:23" x14ac:dyDescent="0.2">
      <c r="A127" s="1693"/>
      <c r="B127" s="449"/>
      <c r="C127" s="449"/>
      <c r="D127" s="477"/>
      <c r="E127" s="449"/>
      <c r="F127" s="449"/>
      <c r="G127" s="2144"/>
      <c r="H127" s="353"/>
      <c r="I127" s="353"/>
      <c r="J127" s="353"/>
      <c r="K127" s="353"/>
      <c r="L127" s="353"/>
      <c r="M127" s="353"/>
      <c r="N127" s="353"/>
      <c r="O127" s="357"/>
      <c r="P127" s="353"/>
      <c r="Q127" s="353"/>
      <c r="R127" s="353"/>
      <c r="S127" s="353"/>
      <c r="T127" s="2143"/>
      <c r="U127" s="2143"/>
      <c r="V127" s="353"/>
      <c r="W127" s="353"/>
    </row>
    <row r="128" spans="1:23" x14ac:dyDescent="0.2">
      <c r="A128" s="226"/>
      <c r="B128" s="226"/>
      <c r="C128" s="358"/>
      <c r="D128" s="358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358"/>
      <c r="P128" s="226"/>
      <c r="Q128" s="226"/>
      <c r="R128" s="226"/>
      <c r="S128" s="226"/>
      <c r="T128" s="2141"/>
      <c r="U128" s="2141"/>
      <c r="V128" s="226"/>
      <c r="W128" s="226"/>
    </row>
    <row r="129" spans="1:23" x14ac:dyDescent="0.2">
      <c r="A129" s="1693" t="s">
        <v>5105</v>
      </c>
      <c r="B129" s="449" t="s">
        <v>5091</v>
      </c>
      <c r="C129" s="449" t="s">
        <v>5106</v>
      </c>
      <c r="D129" s="477">
        <v>300000000</v>
      </c>
      <c r="E129" s="449" t="s">
        <v>7</v>
      </c>
      <c r="F129" s="449" t="s">
        <v>1382</v>
      </c>
      <c r="G129" s="449" t="s">
        <v>576</v>
      </c>
      <c r="H129" s="449" t="s">
        <v>5023</v>
      </c>
      <c r="I129" s="449" t="s">
        <v>5024</v>
      </c>
      <c r="J129" s="230" t="s">
        <v>5025</v>
      </c>
      <c r="K129" s="449" t="s">
        <v>2131</v>
      </c>
      <c r="L129" s="449" t="s">
        <v>1879</v>
      </c>
      <c r="M129" s="449" t="s">
        <v>5026</v>
      </c>
      <c r="N129" s="378"/>
      <c r="O129" s="357"/>
      <c r="P129" s="353"/>
      <c r="Q129" s="449" t="s">
        <v>5027</v>
      </c>
      <c r="R129" s="449" t="s">
        <v>5028</v>
      </c>
      <c r="S129" s="230" t="s">
        <v>179</v>
      </c>
      <c r="T129" s="449" t="s">
        <v>5029</v>
      </c>
      <c r="U129" s="449" t="s">
        <v>5030</v>
      </c>
      <c r="V129" s="353"/>
      <c r="W129" s="353"/>
    </row>
    <row r="130" spans="1:23" x14ac:dyDescent="0.2">
      <c r="A130" s="1693"/>
      <c r="B130" s="449"/>
      <c r="C130" s="449"/>
      <c r="D130" s="477"/>
      <c r="E130" s="449"/>
      <c r="F130" s="449"/>
      <c r="G130" s="449"/>
      <c r="H130" s="353"/>
      <c r="I130" s="353"/>
      <c r="J130" s="353"/>
      <c r="K130" s="353"/>
      <c r="L130" s="353"/>
      <c r="M130" s="353"/>
      <c r="N130" s="353"/>
      <c r="O130" s="357"/>
      <c r="P130" s="353"/>
      <c r="Q130" s="353"/>
      <c r="R130" s="353"/>
      <c r="S130" s="353"/>
      <c r="T130" s="2143"/>
      <c r="U130" s="2143"/>
      <c r="V130" s="353"/>
      <c r="W130" s="353"/>
    </row>
    <row r="131" spans="1:23" x14ac:dyDescent="0.2">
      <c r="A131" s="226"/>
      <c r="B131" s="226"/>
      <c r="C131" s="358"/>
      <c r="D131" s="358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358"/>
      <c r="P131" s="226"/>
      <c r="Q131" s="226"/>
      <c r="R131" s="226"/>
      <c r="S131" s="226"/>
      <c r="T131" s="2141"/>
      <c r="U131" s="2141"/>
      <c r="V131" s="226"/>
      <c r="W131" s="226"/>
    </row>
    <row r="132" spans="1:23" ht="30" x14ac:dyDescent="0.2">
      <c r="A132" s="1693" t="s">
        <v>5107</v>
      </c>
      <c r="B132" s="449" t="s">
        <v>5091</v>
      </c>
      <c r="C132" s="449" t="s">
        <v>5108</v>
      </c>
      <c r="D132" s="477">
        <v>300000000</v>
      </c>
      <c r="E132" s="449" t="s">
        <v>7</v>
      </c>
      <c r="F132" s="449" t="s">
        <v>1382</v>
      </c>
      <c r="G132" s="449" t="s">
        <v>576</v>
      </c>
      <c r="H132" s="449" t="s">
        <v>5023</v>
      </c>
      <c r="I132" s="449" t="s">
        <v>5024</v>
      </c>
      <c r="J132" s="230" t="s">
        <v>5025</v>
      </c>
      <c r="K132" s="449" t="s">
        <v>2131</v>
      </c>
      <c r="L132" s="449" t="s">
        <v>1879</v>
      </c>
      <c r="M132" s="449" t="s">
        <v>5026</v>
      </c>
      <c r="N132" s="378" t="s">
        <v>5109</v>
      </c>
      <c r="O132" s="357"/>
      <c r="P132" s="353"/>
      <c r="Q132" s="449" t="s">
        <v>5027</v>
      </c>
      <c r="R132" s="449" t="s">
        <v>5028</v>
      </c>
      <c r="S132" s="230" t="s">
        <v>179</v>
      </c>
      <c r="T132" s="449" t="s">
        <v>5029</v>
      </c>
      <c r="U132" s="449" t="s">
        <v>5030</v>
      </c>
      <c r="V132" s="353"/>
      <c r="W132" s="353"/>
    </row>
    <row r="133" spans="1:23" x14ac:dyDescent="0.2">
      <c r="A133" s="1693"/>
      <c r="B133" s="449"/>
      <c r="C133" s="449"/>
      <c r="D133" s="477"/>
      <c r="E133" s="449"/>
      <c r="F133" s="449"/>
      <c r="G133" s="449"/>
      <c r="H133" s="353"/>
      <c r="I133" s="353"/>
      <c r="J133" s="353"/>
      <c r="K133" s="353"/>
      <c r="L133" s="353"/>
      <c r="M133" s="353"/>
      <c r="N133" s="353"/>
      <c r="O133" s="357"/>
      <c r="P133" s="353"/>
      <c r="Q133" s="353"/>
      <c r="R133" s="353"/>
      <c r="S133" s="353"/>
      <c r="T133" s="2143"/>
      <c r="U133" s="2143"/>
      <c r="V133" s="353"/>
      <c r="W133" s="353"/>
    </row>
    <row r="134" spans="1:23" x14ac:dyDescent="0.2">
      <c r="A134" s="226"/>
      <c r="B134" s="226"/>
      <c r="C134" s="358"/>
      <c r="D134" s="358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358"/>
      <c r="P134" s="226"/>
      <c r="Q134" s="226"/>
      <c r="R134" s="226"/>
      <c r="S134" s="226"/>
      <c r="T134" s="2141"/>
      <c r="U134" s="2141"/>
      <c r="V134" s="226"/>
      <c r="W134" s="226"/>
    </row>
    <row r="135" spans="1:23" ht="30" x14ac:dyDescent="0.2">
      <c r="A135" s="1693" t="s">
        <v>5110</v>
      </c>
      <c r="B135" s="449" t="s">
        <v>5091</v>
      </c>
      <c r="C135" s="449" t="s">
        <v>5111</v>
      </c>
      <c r="D135" s="477">
        <v>15000000</v>
      </c>
      <c r="E135" s="449" t="s">
        <v>7</v>
      </c>
      <c r="F135" s="449" t="s">
        <v>179</v>
      </c>
      <c r="G135" s="353" t="s">
        <v>285</v>
      </c>
      <c r="H135" s="449" t="s">
        <v>5023</v>
      </c>
      <c r="I135" s="449" t="s">
        <v>5024</v>
      </c>
      <c r="J135" s="230" t="s">
        <v>5025</v>
      </c>
      <c r="K135" s="449" t="s">
        <v>2131</v>
      </c>
      <c r="L135" s="449" t="s">
        <v>1879</v>
      </c>
      <c r="M135" s="449" t="s">
        <v>5026</v>
      </c>
      <c r="N135" s="378" t="s">
        <v>179</v>
      </c>
      <c r="O135" s="357"/>
      <c r="P135" s="353"/>
      <c r="Q135" s="449" t="s">
        <v>5027</v>
      </c>
      <c r="R135" s="449" t="s">
        <v>5028</v>
      </c>
      <c r="S135" s="230" t="s">
        <v>179</v>
      </c>
      <c r="T135" s="449" t="s">
        <v>5029</v>
      </c>
      <c r="U135" s="449" t="s">
        <v>5030</v>
      </c>
      <c r="V135" s="353"/>
      <c r="W135" s="353"/>
    </row>
    <row r="136" spans="1:23" x14ac:dyDescent="0.2">
      <c r="A136" s="1693"/>
      <c r="B136" s="449"/>
      <c r="C136" s="449"/>
      <c r="D136" s="477"/>
      <c r="E136" s="449"/>
      <c r="F136" s="449"/>
      <c r="G136" s="2144"/>
      <c r="H136" s="353"/>
      <c r="I136" s="353"/>
      <c r="J136" s="353"/>
      <c r="K136" s="353"/>
      <c r="L136" s="353"/>
      <c r="M136" s="353"/>
      <c r="N136" s="353"/>
      <c r="O136" s="357"/>
      <c r="P136" s="353"/>
      <c r="Q136" s="353"/>
      <c r="R136" s="353"/>
      <c r="S136" s="353"/>
      <c r="T136" s="2143"/>
      <c r="U136" s="2143"/>
      <c r="V136" s="353"/>
      <c r="W136" s="353"/>
    </row>
    <row r="137" spans="1:23" x14ac:dyDescent="0.2">
      <c r="A137" s="226"/>
      <c r="B137" s="226"/>
      <c r="C137" s="358"/>
      <c r="D137" s="358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358"/>
      <c r="P137" s="226"/>
      <c r="Q137" s="226"/>
      <c r="R137" s="226"/>
      <c r="S137" s="226"/>
      <c r="T137" s="2141"/>
      <c r="U137" s="2141"/>
      <c r="V137" s="226"/>
      <c r="W137" s="226"/>
    </row>
    <row r="138" spans="1:23" ht="30" x14ac:dyDescent="0.2">
      <c r="A138" s="1693" t="s">
        <v>5112</v>
      </c>
      <c r="B138" s="449" t="s">
        <v>5091</v>
      </c>
      <c r="C138" s="449" t="s">
        <v>5113</v>
      </c>
      <c r="D138" s="477">
        <v>8500000</v>
      </c>
      <c r="E138" s="449" t="s">
        <v>7</v>
      </c>
      <c r="F138" s="449" t="s">
        <v>179</v>
      </c>
      <c r="G138" s="353" t="s">
        <v>285</v>
      </c>
      <c r="H138" s="449" t="s">
        <v>5023</v>
      </c>
      <c r="I138" s="449" t="s">
        <v>5024</v>
      </c>
      <c r="J138" s="230" t="s">
        <v>5025</v>
      </c>
      <c r="K138" s="449" t="s">
        <v>2131</v>
      </c>
      <c r="L138" s="449" t="s">
        <v>1879</v>
      </c>
      <c r="M138" s="449" t="s">
        <v>5026</v>
      </c>
      <c r="N138" s="378" t="s">
        <v>179</v>
      </c>
      <c r="O138" s="357"/>
      <c r="P138" s="353"/>
      <c r="Q138" s="449" t="s">
        <v>5027</v>
      </c>
      <c r="R138" s="449" t="s">
        <v>5028</v>
      </c>
      <c r="S138" s="230" t="s">
        <v>179</v>
      </c>
      <c r="T138" s="449" t="s">
        <v>5029</v>
      </c>
      <c r="U138" s="449" t="s">
        <v>5030</v>
      </c>
      <c r="V138" s="353"/>
      <c r="W138" s="353"/>
    </row>
    <row r="139" spans="1:23" x14ac:dyDescent="0.2">
      <c r="A139" s="1693"/>
      <c r="B139" s="449"/>
      <c r="C139" s="449"/>
      <c r="D139" s="477"/>
      <c r="E139" s="449"/>
      <c r="F139" s="449"/>
      <c r="G139" s="2144"/>
      <c r="H139" s="353"/>
      <c r="I139" s="353"/>
      <c r="J139" s="353"/>
      <c r="K139" s="353"/>
      <c r="L139" s="353"/>
      <c r="M139" s="353"/>
      <c r="N139" s="353"/>
      <c r="O139" s="357"/>
      <c r="P139" s="353"/>
      <c r="Q139" s="353"/>
      <c r="R139" s="353"/>
      <c r="S139" s="353"/>
      <c r="T139" s="2143"/>
      <c r="U139" s="2143"/>
      <c r="V139" s="353"/>
      <c r="W139" s="353"/>
    </row>
    <row r="140" spans="1:23" x14ac:dyDescent="0.2">
      <c r="A140" s="226"/>
      <c r="B140" s="226"/>
      <c r="C140" s="358"/>
      <c r="D140" s="358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358"/>
      <c r="P140" s="226"/>
      <c r="Q140" s="226"/>
      <c r="R140" s="226"/>
      <c r="S140" s="226"/>
      <c r="T140" s="2141"/>
      <c r="U140" s="2141"/>
      <c r="V140" s="226"/>
      <c r="W140" s="226"/>
    </row>
    <row r="141" spans="1:23" x14ac:dyDescent="0.2">
      <c r="A141" s="1693" t="s">
        <v>5114</v>
      </c>
      <c r="B141" s="449" t="s">
        <v>5091</v>
      </c>
      <c r="C141" s="449" t="s">
        <v>5115</v>
      </c>
      <c r="D141" s="477">
        <v>1000000</v>
      </c>
      <c r="E141" s="449" t="s">
        <v>7</v>
      </c>
      <c r="F141" s="449" t="s">
        <v>179</v>
      </c>
      <c r="G141" s="353" t="s">
        <v>285</v>
      </c>
      <c r="H141" s="449" t="s">
        <v>5023</v>
      </c>
      <c r="I141" s="449" t="s">
        <v>5024</v>
      </c>
      <c r="J141" s="230" t="s">
        <v>5025</v>
      </c>
      <c r="K141" s="449" t="s">
        <v>2131</v>
      </c>
      <c r="L141" s="449" t="s">
        <v>1879</v>
      </c>
      <c r="M141" s="449" t="s">
        <v>5026</v>
      </c>
      <c r="N141" s="378" t="s">
        <v>179</v>
      </c>
      <c r="O141" s="357"/>
      <c r="P141" s="353"/>
      <c r="Q141" s="449" t="s">
        <v>5027</v>
      </c>
      <c r="R141" s="449" t="s">
        <v>5028</v>
      </c>
      <c r="S141" s="230" t="s">
        <v>179</v>
      </c>
      <c r="T141" s="449" t="s">
        <v>5029</v>
      </c>
      <c r="U141" s="449" t="s">
        <v>5030</v>
      </c>
      <c r="V141" s="353"/>
      <c r="W141" s="353"/>
    </row>
    <row r="142" spans="1:23" x14ac:dyDescent="0.2">
      <c r="A142" s="1693"/>
      <c r="B142" s="449"/>
      <c r="C142" s="449"/>
      <c r="D142" s="477"/>
      <c r="E142" s="449"/>
      <c r="F142" s="449"/>
      <c r="G142" s="2144"/>
      <c r="H142" s="353"/>
      <c r="I142" s="353"/>
      <c r="J142" s="353"/>
      <c r="K142" s="353"/>
      <c r="L142" s="353"/>
      <c r="M142" s="353"/>
      <c r="N142" s="353"/>
      <c r="O142" s="357"/>
      <c r="P142" s="353"/>
      <c r="Q142" s="353"/>
      <c r="R142" s="353"/>
      <c r="S142" s="353"/>
      <c r="T142" s="2143"/>
      <c r="U142" s="2143"/>
      <c r="V142" s="353"/>
      <c r="W142" s="353"/>
    </row>
    <row r="143" spans="1:23" x14ac:dyDescent="0.2">
      <c r="A143" s="226"/>
      <c r="B143" s="226"/>
      <c r="C143" s="358"/>
      <c r="D143" s="358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358"/>
      <c r="P143" s="226"/>
      <c r="Q143" s="226"/>
      <c r="R143" s="226"/>
      <c r="S143" s="226"/>
      <c r="T143" s="2141"/>
      <c r="U143" s="2141"/>
      <c r="V143" s="226"/>
      <c r="W143" s="226"/>
    </row>
    <row r="144" spans="1:23" ht="45" x14ac:dyDescent="0.2">
      <c r="A144" s="1693" t="s">
        <v>5186</v>
      </c>
      <c r="B144" s="449" t="s">
        <v>5091</v>
      </c>
      <c r="C144" s="449" t="s">
        <v>5116</v>
      </c>
      <c r="D144" s="477">
        <v>13730000</v>
      </c>
      <c r="E144" s="449" t="s">
        <v>7</v>
      </c>
      <c r="F144" s="449" t="s">
        <v>179</v>
      </c>
      <c r="G144" s="353" t="s">
        <v>285</v>
      </c>
      <c r="H144" s="449" t="s">
        <v>5023</v>
      </c>
      <c r="I144" s="449" t="s">
        <v>5024</v>
      </c>
      <c r="J144" s="230" t="s">
        <v>5025</v>
      </c>
      <c r="K144" s="449" t="s">
        <v>2131</v>
      </c>
      <c r="L144" s="449" t="s">
        <v>1879</v>
      </c>
      <c r="M144" s="449" t="s">
        <v>5026</v>
      </c>
      <c r="N144" s="378" t="s">
        <v>179</v>
      </c>
      <c r="O144" s="357"/>
      <c r="P144" s="353"/>
      <c r="Q144" s="449" t="s">
        <v>5027</v>
      </c>
      <c r="R144" s="449" t="s">
        <v>5028</v>
      </c>
      <c r="S144" s="230" t="s">
        <v>179</v>
      </c>
      <c r="T144" s="449" t="s">
        <v>5029</v>
      </c>
      <c r="U144" s="449" t="s">
        <v>5030</v>
      </c>
      <c r="V144" s="353"/>
      <c r="W144" s="353"/>
    </row>
    <row r="145" spans="1:23" x14ac:dyDescent="0.2">
      <c r="A145" s="1693"/>
      <c r="B145" s="449"/>
      <c r="C145" s="449"/>
      <c r="D145" s="477"/>
      <c r="E145" s="449"/>
      <c r="F145" s="449"/>
      <c r="G145" s="2144"/>
      <c r="H145" s="353"/>
      <c r="I145" s="353"/>
      <c r="J145" s="353"/>
      <c r="K145" s="353"/>
      <c r="L145" s="353"/>
      <c r="M145" s="353"/>
      <c r="N145" s="353"/>
      <c r="O145" s="357"/>
      <c r="P145" s="353"/>
      <c r="Q145" s="353"/>
      <c r="R145" s="353"/>
      <c r="S145" s="353"/>
      <c r="T145" s="2143"/>
      <c r="U145" s="2143"/>
      <c r="V145" s="353"/>
      <c r="W145" s="353"/>
    </row>
    <row r="146" spans="1:23" x14ac:dyDescent="0.2">
      <c r="A146" s="226"/>
      <c r="B146" s="226"/>
      <c r="C146" s="358"/>
      <c r="D146" s="358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358"/>
      <c r="P146" s="226"/>
      <c r="Q146" s="226"/>
      <c r="R146" s="226"/>
      <c r="S146" s="226"/>
      <c r="T146" s="2141"/>
      <c r="U146" s="2141"/>
      <c r="V146" s="226"/>
      <c r="W146" s="226"/>
    </row>
    <row r="147" spans="1:23" ht="30" x14ac:dyDescent="0.2">
      <c r="A147" s="1693" t="s">
        <v>5117</v>
      </c>
      <c r="B147" s="449" t="s">
        <v>5091</v>
      </c>
      <c r="C147" s="449" t="s">
        <v>5118</v>
      </c>
      <c r="D147" s="477">
        <v>10250000</v>
      </c>
      <c r="E147" s="449" t="s">
        <v>7</v>
      </c>
      <c r="F147" s="230" t="s">
        <v>179</v>
      </c>
      <c r="G147" s="1710" t="s">
        <v>285</v>
      </c>
      <c r="H147" s="449" t="s">
        <v>5023</v>
      </c>
      <c r="I147" s="449" t="s">
        <v>5024</v>
      </c>
      <c r="J147" s="230" t="s">
        <v>5025</v>
      </c>
      <c r="K147" s="449" t="s">
        <v>2131</v>
      </c>
      <c r="L147" s="449" t="s">
        <v>1879</v>
      </c>
      <c r="M147" s="449" t="s">
        <v>5026</v>
      </c>
      <c r="N147" s="378" t="s">
        <v>179</v>
      </c>
      <c r="O147" s="357"/>
      <c r="P147" s="353"/>
      <c r="Q147" s="449" t="s">
        <v>5027</v>
      </c>
      <c r="R147" s="449" t="s">
        <v>5028</v>
      </c>
      <c r="S147" s="230" t="s">
        <v>179</v>
      </c>
      <c r="T147" s="449" t="s">
        <v>5029</v>
      </c>
      <c r="U147" s="449" t="s">
        <v>5030</v>
      </c>
      <c r="V147" s="353"/>
      <c r="W147" s="353"/>
    </row>
    <row r="148" spans="1:23" x14ac:dyDescent="0.2">
      <c r="A148" s="1693"/>
      <c r="B148" s="449"/>
      <c r="C148" s="449"/>
      <c r="D148" s="477"/>
      <c r="E148" s="449"/>
      <c r="F148" s="449"/>
      <c r="G148" s="2024"/>
      <c r="H148" s="353"/>
      <c r="I148" s="353"/>
      <c r="J148" s="353"/>
      <c r="K148" s="353"/>
      <c r="L148" s="353"/>
      <c r="M148" s="353"/>
      <c r="N148" s="353"/>
      <c r="O148" s="357"/>
      <c r="P148" s="353"/>
      <c r="Q148" s="353"/>
      <c r="R148" s="353"/>
      <c r="S148" s="353"/>
      <c r="T148" s="2143"/>
      <c r="U148" s="2143"/>
      <c r="V148" s="353"/>
      <c r="W148" s="353"/>
    </row>
    <row r="149" spans="1:23" x14ac:dyDescent="0.2">
      <c r="A149" s="384" t="s">
        <v>5119</v>
      </c>
      <c r="B149" s="226"/>
      <c r="C149" s="358"/>
      <c r="D149" s="358"/>
      <c r="E149" s="226"/>
      <c r="F149" s="384"/>
      <c r="G149" s="226"/>
      <c r="H149" s="226"/>
      <c r="I149" s="226"/>
      <c r="J149" s="226"/>
      <c r="K149" s="226"/>
      <c r="L149" s="226"/>
      <c r="M149" s="226"/>
      <c r="N149" s="226"/>
      <c r="O149" s="358"/>
      <c r="P149" s="226"/>
      <c r="Q149" s="226"/>
      <c r="R149" s="226"/>
      <c r="S149" s="226"/>
      <c r="T149" s="2141"/>
      <c r="U149" s="2141"/>
      <c r="V149" s="226"/>
      <c r="W149" s="226"/>
    </row>
    <row r="150" spans="1:23" ht="30" x14ac:dyDescent="0.2">
      <c r="A150" s="1693" t="s">
        <v>5120</v>
      </c>
      <c r="B150" s="449" t="s">
        <v>5091</v>
      </c>
      <c r="C150" s="1695" t="s">
        <v>5121</v>
      </c>
      <c r="D150" s="477">
        <v>120000000</v>
      </c>
      <c r="E150" s="449" t="s">
        <v>7</v>
      </c>
      <c r="F150" s="449" t="s">
        <v>1382</v>
      </c>
      <c r="G150" s="353" t="s">
        <v>576</v>
      </c>
      <c r="H150" s="449" t="s">
        <v>5023</v>
      </c>
      <c r="I150" s="449" t="s">
        <v>5024</v>
      </c>
      <c r="J150" s="230" t="s">
        <v>5025</v>
      </c>
      <c r="K150" s="449" t="s">
        <v>2131</v>
      </c>
      <c r="L150" s="449" t="s">
        <v>1879</v>
      </c>
      <c r="M150" s="449" t="s">
        <v>5026</v>
      </c>
      <c r="N150" s="378" t="s">
        <v>179</v>
      </c>
      <c r="O150" s="357"/>
      <c r="P150" s="353"/>
      <c r="Q150" s="449" t="s">
        <v>5027</v>
      </c>
      <c r="R150" s="449" t="s">
        <v>5028</v>
      </c>
      <c r="S150" s="230" t="s">
        <v>179</v>
      </c>
      <c r="T150" s="449" t="s">
        <v>5029</v>
      </c>
      <c r="U150" s="449" t="s">
        <v>5030</v>
      </c>
      <c r="V150" s="353"/>
      <c r="W150" s="353"/>
    </row>
    <row r="151" spans="1:23" x14ac:dyDescent="0.2">
      <c r="A151" s="1694"/>
      <c r="B151" s="449"/>
      <c r="C151" s="1695"/>
      <c r="D151" s="477"/>
      <c r="E151" s="449"/>
      <c r="F151" s="449"/>
      <c r="G151" s="353"/>
      <c r="H151" s="353"/>
      <c r="I151" s="353"/>
      <c r="J151" s="353"/>
      <c r="K151" s="353"/>
      <c r="L151" s="353"/>
      <c r="M151" s="353"/>
      <c r="N151" s="353"/>
      <c r="O151" s="357"/>
      <c r="P151" s="353"/>
      <c r="Q151" s="353"/>
      <c r="R151" s="353"/>
      <c r="S151" s="353"/>
      <c r="T151" s="2143"/>
      <c r="U151" s="2143"/>
      <c r="V151" s="353"/>
      <c r="W151" s="353"/>
    </row>
    <row r="152" spans="1:23" x14ac:dyDescent="0.2">
      <c r="A152" s="226"/>
      <c r="B152" s="226"/>
      <c r="C152" s="358"/>
      <c r="D152" s="358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358"/>
      <c r="P152" s="226"/>
      <c r="Q152" s="226"/>
      <c r="R152" s="226"/>
      <c r="S152" s="226"/>
      <c r="T152" s="2141"/>
      <c r="U152" s="2141"/>
      <c r="V152" s="226"/>
      <c r="W152" s="226"/>
    </row>
    <row r="153" spans="1:23" ht="30" x14ac:dyDescent="0.2">
      <c r="A153" s="1693" t="s">
        <v>5122</v>
      </c>
      <c r="B153" s="449" t="s">
        <v>5091</v>
      </c>
      <c r="C153" s="1695" t="s">
        <v>5123</v>
      </c>
      <c r="D153" s="477">
        <v>140000000</v>
      </c>
      <c r="E153" s="449" t="s">
        <v>7</v>
      </c>
      <c r="F153" s="449" t="s">
        <v>1382</v>
      </c>
      <c r="G153" s="353" t="s">
        <v>576</v>
      </c>
      <c r="H153" s="449" t="s">
        <v>5023</v>
      </c>
      <c r="I153" s="449" t="s">
        <v>5024</v>
      </c>
      <c r="J153" s="230" t="s">
        <v>5025</v>
      </c>
      <c r="K153" s="449" t="s">
        <v>2131</v>
      </c>
      <c r="L153" s="449" t="s">
        <v>1879</v>
      </c>
      <c r="M153" s="449" t="s">
        <v>5026</v>
      </c>
      <c r="N153" s="378" t="s">
        <v>179</v>
      </c>
      <c r="O153" s="357"/>
      <c r="P153" s="353"/>
      <c r="Q153" s="449" t="s">
        <v>5027</v>
      </c>
      <c r="R153" s="449" t="s">
        <v>5028</v>
      </c>
      <c r="S153" s="230" t="s">
        <v>179</v>
      </c>
      <c r="T153" s="449" t="s">
        <v>5029</v>
      </c>
      <c r="U153" s="449" t="s">
        <v>5030</v>
      </c>
      <c r="V153" s="353"/>
      <c r="W153" s="353"/>
    </row>
    <row r="154" spans="1:23" x14ac:dyDescent="0.2">
      <c r="A154" s="1694"/>
      <c r="B154" s="449"/>
      <c r="C154" s="1695"/>
      <c r="D154" s="477"/>
      <c r="E154" s="449"/>
      <c r="F154" s="449"/>
      <c r="G154" s="353"/>
      <c r="H154" s="353"/>
      <c r="I154" s="353"/>
      <c r="J154" s="353"/>
      <c r="K154" s="353"/>
      <c r="L154" s="353"/>
      <c r="M154" s="353"/>
      <c r="N154" s="353"/>
      <c r="O154" s="357"/>
      <c r="P154" s="353"/>
      <c r="Q154" s="353"/>
      <c r="R154" s="353"/>
      <c r="S154" s="353"/>
      <c r="T154" s="2143"/>
      <c r="U154" s="2143"/>
      <c r="V154" s="353"/>
      <c r="W154" s="353"/>
    </row>
    <row r="155" spans="1:23" x14ac:dyDescent="0.2">
      <c r="A155" s="226"/>
      <c r="B155" s="226"/>
      <c r="C155" s="358"/>
      <c r="D155" s="358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358"/>
      <c r="P155" s="226"/>
      <c r="Q155" s="226"/>
      <c r="R155" s="226"/>
      <c r="S155" s="226"/>
      <c r="T155" s="2141"/>
      <c r="U155" s="2141"/>
      <c r="V155" s="226"/>
      <c r="W155" s="226"/>
    </row>
    <row r="156" spans="1:23" ht="30" x14ac:dyDescent="0.2">
      <c r="A156" s="1693" t="s">
        <v>5124</v>
      </c>
      <c r="B156" s="449" t="s">
        <v>5091</v>
      </c>
      <c r="C156" s="449" t="s">
        <v>5125</v>
      </c>
      <c r="D156" s="477">
        <v>28800000</v>
      </c>
      <c r="E156" s="449" t="s">
        <v>7</v>
      </c>
      <c r="F156" s="449" t="s">
        <v>179</v>
      </c>
      <c r="G156" s="353" t="s">
        <v>285</v>
      </c>
      <c r="H156" s="449" t="s">
        <v>5023</v>
      </c>
      <c r="I156" s="449" t="s">
        <v>5024</v>
      </c>
      <c r="J156" s="230" t="s">
        <v>5025</v>
      </c>
      <c r="K156" s="449" t="s">
        <v>2131</v>
      </c>
      <c r="L156" s="449" t="s">
        <v>1879</v>
      </c>
      <c r="M156" s="449" t="s">
        <v>5026</v>
      </c>
      <c r="N156" s="378" t="s">
        <v>179</v>
      </c>
      <c r="O156" s="357"/>
      <c r="P156" s="353"/>
      <c r="Q156" s="449" t="s">
        <v>5027</v>
      </c>
      <c r="R156" s="449" t="s">
        <v>5028</v>
      </c>
      <c r="S156" s="230" t="s">
        <v>179</v>
      </c>
      <c r="T156" s="449" t="s">
        <v>5029</v>
      </c>
      <c r="U156" s="449" t="s">
        <v>5030</v>
      </c>
      <c r="V156" s="353"/>
      <c r="W156" s="353"/>
    </row>
    <row r="157" spans="1:23" x14ac:dyDescent="0.2">
      <c r="A157" s="1694"/>
      <c r="B157" s="449"/>
      <c r="C157" s="449"/>
      <c r="D157" s="477"/>
      <c r="E157" s="449"/>
      <c r="F157" s="449"/>
      <c r="G157" s="353"/>
      <c r="H157" s="353"/>
      <c r="I157" s="353"/>
      <c r="J157" s="353"/>
      <c r="K157" s="353"/>
      <c r="L157" s="353"/>
      <c r="M157" s="353"/>
      <c r="N157" s="353"/>
      <c r="O157" s="357"/>
      <c r="P157" s="353"/>
      <c r="Q157" s="353"/>
      <c r="R157" s="353"/>
      <c r="S157" s="353"/>
      <c r="T157" s="2143"/>
      <c r="U157" s="2143"/>
      <c r="V157" s="353"/>
      <c r="W157" s="353"/>
    </row>
    <row r="158" spans="1:23" x14ac:dyDescent="0.2">
      <c r="A158" s="226"/>
      <c r="B158" s="226"/>
      <c r="C158" s="358"/>
      <c r="D158" s="358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358"/>
      <c r="P158" s="226"/>
      <c r="Q158" s="226"/>
      <c r="R158" s="226"/>
      <c r="S158" s="226"/>
      <c r="T158" s="2141"/>
      <c r="U158" s="2141"/>
      <c r="V158" s="226"/>
      <c r="W158" s="226"/>
    </row>
    <row r="159" spans="1:23" ht="30" x14ac:dyDescent="0.2">
      <c r="A159" s="1693" t="s">
        <v>5126</v>
      </c>
      <c r="B159" s="449" t="s">
        <v>5091</v>
      </c>
      <c r="C159" s="449" t="s">
        <v>5127</v>
      </c>
      <c r="D159" s="477">
        <v>98280000</v>
      </c>
      <c r="E159" s="449" t="s">
        <v>7</v>
      </c>
      <c r="F159" s="449" t="s">
        <v>179</v>
      </c>
      <c r="G159" s="353" t="s">
        <v>124</v>
      </c>
      <c r="H159" s="449" t="s">
        <v>5023</v>
      </c>
      <c r="I159" s="449" t="s">
        <v>5024</v>
      </c>
      <c r="J159" s="230" t="s">
        <v>5025</v>
      </c>
      <c r="K159" s="449" t="s">
        <v>2131</v>
      </c>
      <c r="L159" s="449" t="s">
        <v>1879</v>
      </c>
      <c r="M159" s="449" t="s">
        <v>5026</v>
      </c>
      <c r="N159" s="378" t="s">
        <v>179</v>
      </c>
      <c r="O159" s="357"/>
      <c r="P159" s="353"/>
      <c r="Q159" s="449" t="s">
        <v>5027</v>
      </c>
      <c r="R159" s="449" t="s">
        <v>5028</v>
      </c>
      <c r="S159" s="230" t="s">
        <v>179</v>
      </c>
      <c r="T159" s="449" t="s">
        <v>5029</v>
      </c>
      <c r="U159" s="449" t="s">
        <v>5030</v>
      </c>
      <c r="V159" s="353"/>
      <c r="W159" s="353"/>
    </row>
    <row r="160" spans="1:23" x14ac:dyDescent="0.2">
      <c r="A160" s="1694"/>
      <c r="B160" s="449"/>
      <c r="C160" s="449"/>
      <c r="D160" s="477"/>
      <c r="E160" s="449"/>
      <c r="F160" s="449"/>
      <c r="G160" s="353"/>
      <c r="H160" s="353"/>
      <c r="I160" s="353"/>
      <c r="J160" s="353"/>
      <c r="K160" s="353"/>
      <c r="L160" s="353"/>
      <c r="M160" s="353"/>
      <c r="N160" s="353"/>
      <c r="O160" s="357"/>
      <c r="P160" s="353"/>
      <c r="Q160" s="353"/>
      <c r="R160" s="353"/>
      <c r="S160" s="353"/>
      <c r="T160" s="2143"/>
      <c r="U160" s="2143"/>
      <c r="V160" s="353"/>
      <c r="W160" s="353"/>
    </row>
    <row r="161" spans="1:23" x14ac:dyDescent="0.2">
      <c r="A161" s="226"/>
      <c r="B161" s="226"/>
      <c r="C161" s="358"/>
      <c r="D161" s="358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358"/>
      <c r="P161" s="226"/>
      <c r="Q161" s="226"/>
      <c r="R161" s="226"/>
      <c r="S161" s="226"/>
      <c r="T161" s="2141"/>
      <c r="U161" s="2141"/>
      <c r="V161" s="226"/>
      <c r="W161" s="226"/>
    </row>
    <row r="162" spans="1:23" ht="30" x14ac:dyDescent="0.2">
      <c r="A162" s="1693" t="s">
        <v>5128</v>
      </c>
      <c r="B162" s="449" t="s">
        <v>5091</v>
      </c>
      <c r="C162" s="449" t="s">
        <v>5129</v>
      </c>
      <c r="D162" s="477">
        <v>32760000</v>
      </c>
      <c r="E162" s="449" t="s">
        <v>7</v>
      </c>
      <c r="F162" s="449" t="s">
        <v>179</v>
      </c>
      <c r="G162" s="353" t="s">
        <v>285</v>
      </c>
      <c r="H162" s="449" t="s">
        <v>5023</v>
      </c>
      <c r="I162" s="449" t="s">
        <v>5024</v>
      </c>
      <c r="J162" s="230" t="s">
        <v>5025</v>
      </c>
      <c r="K162" s="449" t="s">
        <v>2131</v>
      </c>
      <c r="L162" s="449" t="s">
        <v>1879</v>
      </c>
      <c r="M162" s="449" t="s">
        <v>5026</v>
      </c>
      <c r="N162" s="378" t="s">
        <v>179</v>
      </c>
      <c r="O162" s="357"/>
      <c r="P162" s="353"/>
      <c r="Q162" s="449" t="s">
        <v>5027</v>
      </c>
      <c r="R162" s="449" t="s">
        <v>5028</v>
      </c>
      <c r="S162" s="230" t="s">
        <v>179</v>
      </c>
      <c r="T162" s="449" t="s">
        <v>5029</v>
      </c>
      <c r="U162" s="449" t="s">
        <v>5030</v>
      </c>
      <c r="V162" s="353"/>
      <c r="W162" s="353"/>
    </row>
    <row r="163" spans="1:23" x14ac:dyDescent="0.2">
      <c r="A163" s="1694"/>
      <c r="B163" s="449"/>
      <c r="C163" s="449"/>
      <c r="D163" s="477"/>
      <c r="E163" s="449"/>
      <c r="F163" s="449"/>
      <c r="G163" s="353"/>
      <c r="H163" s="353"/>
      <c r="I163" s="353"/>
      <c r="J163" s="353"/>
      <c r="K163" s="353"/>
      <c r="L163" s="353"/>
      <c r="M163" s="353"/>
      <c r="N163" s="353"/>
      <c r="O163" s="357"/>
      <c r="P163" s="353"/>
      <c r="Q163" s="353"/>
      <c r="R163" s="353"/>
      <c r="S163" s="353"/>
      <c r="T163" s="2143"/>
      <c r="U163" s="2143"/>
      <c r="V163" s="353"/>
      <c r="W163" s="353"/>
    </row>
    <row r="164" spans="1:23" x14ac:dyDescent="0.2">
      <c r="A164" s="226"/>
      <c r="B164" s="226"/>
      <c r="C164" s="358"/>
      <c r="D164" s="358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358"/>
      <c r="P164" s="226"/>
      <c r="Q164" s="226"/>
      <c r="R164" s="226"/>
      <c r="S164" s="226"/>
      <c r="T164" s="2141"/>
      <c r="U164" s="2141"/>
      <c r="V164" s="226"/>
      <c r="W164" s="226"/>
    </row>
    <row r="165" spans="1:23" ht="30" x14ac:dyDescent="0.2">
      <c r="A165" s="1693" t="s">
        <v>5130</v>
      </c>
      <c r="B165" s="449" t="s">
        <v>5091</v>
      </c>
      <c r="C165" s="449" t="s">
        <v>5131</v>
      </c>
      <c r="D165" s="477">
        <v>35100000</v>
      </c>
      <c r="E165" s="449" t="s">
        <v>7</v>
      </c>
      <c r="F165" s="449" t="s">
        <v>179</v>
      </c>
      <c r="G165" s="353" t="s">
        <v>285</v>
      </c>
      <c r="H165" s="449" t="s">
        <v>5023</v>
      </c>
      <c r="I165" s="449" t="s">
        <v>5024</v>
      </c>
      <c r="J165" s="230" t="s">
        <v>5025</v>
      </c>
      <c r="K165" s="449" t="s">
        <v>2131</v>
      </c>
      <c r="L165" s="449" t="s">
        <v>1879</v>
      </c>
      <c r="M165" s="449" t="s">
        <v>5026</v>
      </c>
      <c r="N165" s="378" t="s">
        <v>179</v>
      </c>
      <c r="O165" s="357"/>
      <c r="P165" s="353"/>
      <c r="Q165" s="449" t="s">
        <v>5027</v>
      </c>
      <c r="R165" s="449" t="s">
        <v>5028</v>
      </c>
      <c r="S165" s="230" t="s">
        <v>179</v>
      </c>
      <c r="T165" s="449" t="s">
        <v>5029</v>
      </c>
      <c r="U165" s="449" t="s">
        <v>5030</v>
      </c>
      <c r="V165" s="353"/>
      <c r="W165" s="353"/>
    </row>
    <row r="166" spans="1:23" x14ac:dyDescent="0.2">
      <c r="A166" s="1694"/>
      <c r="B166" s="449"/>
      <c r="C166" s="449"/>
      <c r="D166" s="477"/>
      <c r="E166" s="449"/>
      <c r="F166" s="449"/>
      <c r="G166" s="353"/>
      <c r="H166" s="353"/>
      <c r="I166" s="353"/>
      <c r="J166" s="353"/>
      <c r="K166" s="353"/>
      <c r="L166" s="353"/>
      <c r="M166" s="353"/>
      <c r="N166" s="353"/>
      <c r="O166" s="357"/>
      <c r="P166" s="353"/>
      <c r="Q166" s="353"/>
      <c r="R166" s="353"/>
      <c r="S166" s="353"/>
      <c r="T166" s="2143"/>
      <c r="U166" s="2143"/>
      <c r="V166" s="353"/>
      <c r="W166" s="353"/>
    </row>
    <row r="167" spans="1:23" x14ac:dyDescent="0.2">
      <c r="A167" s="226"/>
      <c r="B167" s="226"/>
      <c r="C167" s="358"/>
      <c r="D167" s="358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358"/>
      <c r="P167" s="226"/>
      <c r="Q167" s="226"/>
      <c r="R167" s="226"/>
      <c r="S167" s="226"/>
      <c r="T167" s="2141"/>
      <c r="U167" s="2141"/>
      <c r="V167" s="226"/>
      <c r="W167" s="226"/>
    </row>
    <row r="168" spans="1:23" x14ac:dyDescent="0.2">
      <c r="A168" s="1693" t="s">
        <v>5132</v>
      </c>
      <c r="B168" s="449" t="s">
        <v>5091</v>
      </c>
      <c r="C168" s="449" t="s">
        <v>5133</v>
      </c>
      <c r="D168" s="477">
        <v>48750000</v>
      </c>
      <c r="E168" s="449" t="s">
        <v>7</v>
      </c>
      <c r="F168" s="449" t="s">
        <v>179</v>
      </c>
      <c r="G168" s="353" t="s">
        <v>285</v>
      </c>
      <c r="H168" s="449" t="s">
        <v>5023</v>
      </c>
      <c r="I168" s="449" t="s">
        <v>5024</v>
      </c>
      <c r="J168" s="230" t="s">
        <v>5025</v>
      </c>
      <c r="K168" s="449" t="s">
        <v>2131</v>
      </c>
      <c r="L168" s="449" t="s">
        <v>1879</v>
      </c>
      <c r="M168" s="449" t="s">
        <v>5026</v>
      </c>
      <c r="N168" s="378" t="s">
        <v>179</v>
      </c>
      <c r="O168" s="357"/>
      <c r="P168" s="353"/>
      <c r="Q168" s="449" t="s">
        <v>5027</v>
      </c>
      <c r="R168" s="449" t="s">
        <v>5028</v>
      </c>
      <c r="S168" s="230" t="s">
        <v>179</v>
      </c>
      <c r="T168" s="449" t="s">
        <v>5029</v>
      </c>
      <c r="U168" s="449" t="s">
        <v>5030</v>
      </c>
      <c r="V168" s="353"/>
      <c r="W168" s="353"/>
    </row>
    <row r="169" spans="1:23" x14ac:dyDescent="0.2">
      <c r="A169" s="1694"/>
      <c r="B169" s="449"/>
      <c r="C169" s="449"/>
      <c r="D169" s="477"/>
      <c r="E169" s="449"/>
      <c r="F169" s="449"/>
      <c r="G169" s="353"/>
      <c r="H169" s="353"/>
      <c r="I169" s="353"/>
      <c r="J169" s="353"/>
      <c r="K169" s="353"/>
      <c r="L169" s="353"/>
      <c r="M169" s="353"/>
      <c r="N169" s="353"/>
      <c r="O169" s="357"/>
      <c r="P169" s="353"/>
      <c r="Q169" s="353"/>
      <c r="R169" s="353"/>
      <c r="S169" s="353"/>
      <c r="T169" s="2143"/>
      <c r="U169" s="2143"/>
      <c r="V169" s="353"/>
      <c r="W169" s="353"/>
    </row>
    <row r="170" spans="1:23" x14ac:dyDescent="0.2">
      <c r="A170" s="226"/>
      <c r="B170" s="226"/>
      <c r="C170" s="358"/>
      <c r="D170" s="358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358"/>
      <c r="P170" s="226"/>
      <c r="Q170" s="226"/>
      <c r="R170" s="226"/>
      <c r="S170" s="226"/>
      <c r="T170" s="2141"/>
      <c r="U170" s="2141"/>
      <c r="V170" s="226"/>
      <c r="W170" s="226"/>
    </row>
    <row r="171" spans="1:23" x14ac:dyDescent="0.2">
      <c r="A171" s="1693" t="s">
        <v>5134</v>
      </c>
      <c r="B171" s="449" t="s">
        <v>5091</v>
      </c>
      <c r="C171" s="449" t="s">
        <v>5135</v>
      </c>
      <c r="D171" s="477">
        <v>21970000</v>
      </c>
      <c r="E171" s="449" t="s">
        <v>7</v>
      </c>
      <c r="F171" s="449" t="s">
        <v>179</v>
      </c>
      <c r="G171" s="353" t="s">
        <v>285</v>
      </c>
      <c r="H171" s="449" t="s">
        <v>5023</v>
      </c>
      <c r="I171" s="449" t="s">
        <v>5024</v>
      </c>
      <c r="J171" s="230" t="s">
        <v>5025</v>
      </c>
      <c r="K171" s="449" t="s">
        <v>2131</v>
      </c>
      <c r="L171" s="449" t="s">
        <v>1879</v>
      </c>
      <c r="M171" s="449" t="s">
        <v>5026</v>
      </c>
      <c r="N171" s="378" t="s">
        <v>179</v>
      </c>
      <c r="O171" s="357"/>
      <c r="P171" s="353"/>
      <c r="Q171" s="449" t="s">
        <v>5027</v>
      </c>
      <c r="R171" s="449" t="s">
        <v>5028</v>
      </c>
      <c r="S171" s="230" t="s">
        <v>179</v>
      </c>
      <c r="T171" s="449" t="s">
        <v>5029</v>
      </c>
      <c r="U171" s="449" t="s">
        <v>5030</v>
      </c>
      <c r="V171" s="353"/>
      <c r="W171" s="353"/>
    </row>
    <row r="172" spans="1:23" x14ac:dyDescent="0.2">
      <c r="A172" s="1694"/>
      <c r="B172" s="449"/>
      <c r="C172" s="449"/>
      <c r="D172" s="477"/>
      <c r="E172" s="449"/>
      <c r="F172" s="449"/>
      <c r="G172" s="353"/>
      <c r="H172" s="353"/>
      <c r="I172" s="353"/>
      <c r="J172" s="353"/>
      <c r="K172" s="353"/>
      <c r="L172" s="353"/>
      <c r="M172" s="353"/>
      <c r="N172" s="353"/>
      <c r="O172" s="357"/>
      <c r="P172" s="353"/>
      <c r="Q172" s="353"/>
      <c r="R172" s="353"/>
      <c r="S172" s="353"/>
      <c r="T172" s="2143"/>
      <c r="U172" s="2143"/>
      <c r="V172" s="353"/>
      <c r="W172" s="353"/>
    </row>
    <row r="173" spans="1:23" x14ac:dyDescent="0.2">
      <c r="A173" s="226"/>
      <c r="B173" s="226"/>
      <c r="C173" s="358"/>
      <c r="D173" s="358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358"/>
      <c r="P173" s="226"/>
      <c r="Q173" s="226"/>
      <c r="R173" s="226"/>
      <c r="S173" s="226"/>
      <c r="T173" s="2141"/>
      <c r="U173" s="2141"/>
      <c r="V173" s="226"/>
      <c r="W173" s="226"/>
    </row>
    <row r="174" spans="1:23" x14ac:dyDescent="0.2">
      <c r="A174" s="1693" t="s">
        <v>5136</v>
      </c>
      <c r="B174" s="449" t="s">
        <v>5091</v>
      </c>
      <c r="C174" s="449" t="s">
        <v>5137</v>
      </c>
      <c r="D174" s="477">
        <v>36000000</v>
      </c>
      <c r="E174" s="449" t="s">
        <v>7</v>
      </c>
      <c r="F174" s="449" t="s">
        <v>179</v>
      </c>
      <c r="G174" s="353" t="s">
        <v>285</v>
      </c>
      <c r="H174" s="449" t="s">
        <v>5023</v>
      </c>
      <c r="I174" s="449" t="s">
        <v>5024</v>
      </c>
      <c r="J174" s="230" t="s">
        <v>5025</v>
      </c>
      <c r="K174" s="449" t="s">
        <v>2131</v>
      </c>
      <c r="L174" s="449" t="s">
        <v>1879</v>
      </c>
      <c r="M174" s="449" t="s">
        <v>5026</v>
      </c>
      <c r="N174" s="378" t="s">
        <v>179</v>
      </c>
      <c r="O174" s="357"/>
      <c r="P174" s="353"/>
      <c r="Q174" s="449" t="s">
        <v>5027</v>
      </c>
      <c r="R174" s="449" t="s">
        <v>5028</v>
      </c>
      <c r="S174" s="230" t="s">
        <v>179</v>
      </c>
      <c r="T174" s="449" t="s">
        <v>5029</v>
      </c>
      <c r="U174" s="449" t="s">
        <v>5030</v>
      </c>
      <c r="V174" s="353"/>
      <c r="W174" s="353"/>
    </row>
    <row r="175" spans="1:23" x14ac:dyDescent="0.2">
      <c r="A175" s="1694"/>
      <c r="B175" s="449"/>
      <c r="C175" s="449"/>
      <c r="D175" s="477"/>
      <c r="E175" s="449"/>
      <c r="F175" s="449"/>
      <c r="G175" s="353"/>
      <c r="H175" s="353"/>
      <c r="I175" s="353"/>
      <c r="J175" s="353"/>
      <c r="K175" s="353"/>
      <c r="L175" s="353"/>
      <c r="M175" s="353"/>
      <c r="N175" s="353"/>
      <c r="O175" s="357"/>
      <c r="P175" s="353"/>
      <c r="Q175" s="353"/>
      <c r="R175" s="353"/>
      <c r="S175" s="353"/>
      <c r="T175" s="2143"/>
      <c r="U175" s="2143"/>
      <c r="V175" s="353"/>
      <c r="W175" s="353"/>
    </row>
    <row r="176" spans="1:23" x14ac:dyDescent="0.2">
      <c r="A176" s="226"/>
      <c r="B176" s="226"/>
      <c r="C176" s="358"/>
      <c r="D176" s="358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358"/>
      <c r="P176" s="226"/>
      <c r="Q176" s="226"/>
      <c r="R176" s="226"/>
      <c r="S176" s="226"/>
      <c r="T176" s="2141"/>
      <c r="U176" s="2141"/>
      <c r="V176" s="226"/>
      <c r="W176" s="226"/>
    </row>
    <row r="177" spans="1:23" x14ac:dyDescent="0.2">
      <c r="A177" s="1693" t="s">
        <v>5138</v>
      </c>
      <c r="B177" s="449" t="s">
        <v>5091</v>
      </c>
      <c r="C177" s="449" t="s">
        <v>5139</v>
      </c>
      <c r="D177" s="477">
        <v>120000000</v>
      </c>
      <c r="E177" s="449" t="s">
        <v>7</v>
      </c>
      <c r="F177" s="353"/>
      <c r="G177" s="353" t="s">
        <v>576</v>
      </c>
      <c r="H177" s="449" t="s">
        <v>5023</v>
      </c>
      <c r="I177" s="449" t="s">
        <v>5024</v>
      </c>
      <c r="J177" s="230" t="s">
        <v>5025</v>
      </c>
      <c r="K177" s="449" t="s">
        <v>2131</v>
      </c>
      <c r="L177" s="449" t="s">
        <v>1879</v>
      </c>
      <c r="M177" s="449" t="s">
        <v>5026</v>
      </c>
      <c r="N177" s="378" t="s">
        <v>179</v>
      </c>
      <c r="O177" s="357"/>
      <c r="P177" s="353"/>
      <c r="Q177" s="449" t="s">
        <v>5027</v>
      </c>
      <c r="R177" s="449" t="s">
        <v>5028</v>
      </c>
      <c r="S177" s="230" t="s">
        <v>179</v>
      </c>
      <c r="T177" s="449" t="s">
        <v>5029</v>
      </c>
      <c r="U177" s="449" t="s">
        <v>5030</v>
      </c>
      <c r="V177" s="353"/>
      <c r="W177" s="353"/>
    </row>
    <row r="178" spans="1:23" x14ac:dyDescent="0.2">
      <c r="A178" s="1694"/>
      <c r="B178" s="449"/>
      <c r="C178" s="449"/>
      <c r="D178" s="477"/>
      <c r="E178" s="449"/>
      <c r="F178" s="449" t="s">
        <v>1382</v>
      </c>
      <c r="G178" s="353"/>
      <c r="H178" s="353"/>
      <c r="I178" s="353"/>
      <c r="J178" s="353"/>
      <c r="K178" s="353"/>
      <c r="L178" s="353"/>
      <c r="M178" s="353"/>
      <c r="N178" s="353"/>
      <c r="O178" s="357"/>
      <c r="P178" s="353"/>
      <c r="Q178" s="353"/>
      <c r="R178" s="353"/>
      <c r="S178" s="353"/>
      <c r="T178" s="2143"/>
      <c r="U178" s="2143"/>
      <c r="V178" s="353"/>
      <c r="W178" s="353"/>
    </row>
    <row r="179" spans="1:23" x14ac:dyDescent="0.2">
      <c r="A179" s="226"/>
      <c r="B179" s="226"/>
      <c r="C179" s="358"/>
      <c r="D179" s="358"/>
      <c r="E179" s="226"/>
      <c r="F179" s="2144"/>
      <c r="G179" s="226"/>
      <c r="H179" s="226"/>
      <c r="I179" s="226"/>
      <c r="J179" s="226"/>
      <c r="K179" s="226"/>
      <c r="L179" s="226"/>
      <c r="M179" s="226"/>
      <c r="N179" s="226"/>
      <c r="O179" s="358"/>
      <c r="P179" s="226"/>
      <c r="Q179" s="226"/>
      <c r="R179" s="226"/>
      <c r="S179" s="226"/>
      <c r="T179" s="2141"/>
      <c r="U179" s="2141"/>
      <c r="V179" s="226"/>
      <c r="W179" s="226"/>
    </row>
    <row r="180" spans="1:23" x14ac:dyDescent="0.2">
      <c r="A180" s="1693" t="s">
        <v>5140</v>
      </c>
      <c r="B180" s="449" t="s">
        <v>5091</v>
      </c>
      <c r="C180" s="449" t="s">
        <v>5141</v>
      </c>
      <c r="D180" s="477">
        <v>90000000</v>
      </c>
      <c r="E180" s="449" t="s">
        <v>7</v>
      </c>
      <c r="F180" s="353" t="s">
        <v>179</v>
      </c>
      <c r="G180" s="353" t="s">
        <v>124</v>
      </c>
      <c r="H180" s="449" t="s">
        <v>5023</v>
      </c>
      <c r="I180" s="449" t="s">
        <v>5024</v>
      </c>
      <c r="J180" s="230" t="s">
        <v>5025</v>
      </c>
      <c r="K180" s="449" t="s">
        <v>2131</v>
      </c>
      <c r="L180" s="449" t="s">
        <v>1879</v>
      </c>
      <c r="M180" s="449" t="s">
        <v>5026</v>
      </c>
      <c r="N180" s="378" t="s">
        <v>179</v>
      </c>
      <c r="O180" s="357"/>
      <c r="P180" s="353"/>
      <c r="Q180" s="449" t="s">
        <v>5027</v>
      </c>
      <c r="R180" s="449" t="s">
        <v>5028</v>
      </c>
      <c r="S180" s="230" t="s">
        <v>179</v>
      </c>
      <c r="T180" s="449" t="s">
        <v>5029</v>
      </c>
      <c r="U180" s="449" t="s">
        <v>5030</v>
      </c>
      <c r="V180" s="353"/>
      <c r="W180" s="353"/>
    </row>
    <row r="181" spans="1:23" x14ac:dyDescent="0.2">
      <c r="A181" s="1694"/>
      <c r="B181" s="449"/>
      <c r="C181" s="449"/>
      <c r="D181" s="477"/>
      <c r="E181" s="449"/>
      <c r="F181" s="353"/>
      <c r="G181" s="353"/>
      <c r="H181" s="353"/>
      <c r="I181" s="353"/>
      <c r="J181" s="353"/>
      <c r="K181" s="353"/>
      <c r="L181" s="353"/>
      <c r="M181" s="353"/>
      <c r="N181" s="353"/>
      <c r="O181" s="357"/>
      <c r="P181" s="353"/>
      <c r="Q181" s="353"/>
      <c r="R181" s="353"/>
      <c r="S181" s="353"/>
      <c r="T181" s="2143"/>
      <c r="U181" s="2143"/>
      <c r="V181" s="353"/>
      <c r="W181" s="353"/>
    </row>
    <row r="182" spans="1:23" x14ac:dyDescent="0.2">
      <c r="A182" s="226"/>
      <c r="B182" s="226"/>
      <c r="C182" s="358"/>
      <c r="D182" s="358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358"/>
      <c r="P182" s="226"/>
      <c r="Q182" s="226"/>
      <c r="R182" s="226"/>
      <c r="S182" s="226"/>
      <c r="T182" s="2141"/>
      <c r="U182" s="2141"/>
      <c r="V182" s="226"/>
      <c r="W182" s="226"/>
    </row>
    <row r="183" spans="1:23" x14ac:dyDescent="0.2">
      <c r="A183" s="1693" t="s">
        <v>5142</v>
      </c>
      <c r="B183" s="449" t="s">
        <v>5091</v>
      </c>
      <c r="C183" s="449" t="s">
        <v>5143</v>
      </c>
      <c r="D183" s="477">
        <v>16800000</v>
      </c>
      <c r="E183" s="449" t="s">
        <v>7</v>
      </c>
      <c r="F183" s="449" t="s">
        <v>179</v>
      </c>
      <c r="G183" s="353" t="s">
        <v>285</v>
      </c>
      <c r="H183" s="449" t="s">
        <v>5023</v>
      </c>
      <c r="I183" s="449" t="s">
        <v>5024</v>
      </c>
      <c r="J183" s="230" t="s">
        <v>5025</v>
      </c>
      <c r="K183" s="449" t="s">
        <v>2131</v>
      </c>
      <c r="L183" s="449" t="s">
        <v>1879</v>
      </c>
      <c r="M183" s="449" t="s">
        <v>5026</v>
      </c>
      <c r="N183" s="378" t="s">
        <v>179</v>
      </c>
      <c r="O183" s="357"/>
      <c r="P183" s="353"/>
      <c r="Q183" s="449" t="s">
        <v>5027</v>
      </c>
      <c r="R183" s="449" t="s">
        <v>5028</v>
      </c>
      <c r="S183" s="230" t="s">
        <v>179</v>
      </c>
      <c r="T183" s="449" t="s">
        <v>5029</v>
      </c>
      <c r="U183" s="449" t="s">
        <v>5030</v>
      </c>
      <c r="V183" s="353"/>
      <c r="W183" s="353"/>
    </row>
    <row r="184" spans="1:23" x14ac:dyDescent="0.2">
      <c r="A184" s="1694"/>
      <c r="B184" s="449"/>
      <c r="C184" s="449"/>
      <c r="D184" s="477"/>
      <c r="E184" s="449"/>
      <c r="F184" s="449"/>
      <c r="G184" s="353"/>
      <c r="H184" s="353"/>
      <c r="I184" s="353"/>
      <c r="J184" s="353"/>
      <c r="K184" s="353"/>
      <c r="L184" s="353"/>
      <c r="M184" s="353"/>
      <c r="N184" s="353"/>
      <c r="O184" s="357"/>
      <c r="P184" s="353"/>
      <c r="Q184" s="353"/>
      <c r="R184" s="353"/>
      <c r="S184" s="353"/>
      <c r="T184" s="2143"/>
      <c r="U184" s="2143"/>
      <c r="V184" s="353"/>
      <c r="W184" s="353"/>
    </row>
    <row r="185" spans="1:23" x14ac:dyDescent="0.2">
      <c r="A185" s="226"/>
      <c r="B185" s="226"/>
      <c r="C185" s="358"/>
      <c r="D185" s="358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358"/>
      <c r="P185" s="226"/>
      <c r="Q185" s="226"/>
      <c r="R185" s="226"/>
      <c r="S185" s="226"/>
      <c r="T185" s="2141"/>
      <c r="U185" s="2141"/>
      <c r="V185" s="226"/>
      <c r="W185" s="226"/>
    </row>
    <row r="186" spans="1:23" x14ac:dyDescent="0.2">
      <c r="A186" s="1693" t="s">
        <v>5144</v>
      </c>
      <c r="B186" s="449" t="s">
        <v>5091</v>
      </c>
      <c r="C186" s="449" t="s">
        <v>5145</v>
      </c>
      <c r="D186" s="477">
        <v>2371200</v>
      </c>
      <c r="E186" s="449" t="s">
        <v>5146</v>
      </c>
      <c r="F186" s="449" t="s">
        <v>179</v>
      </c>
      <c r="G186" s="353" t="s">
        <v>5147</v>
      </c>
      <c r="H186" s="449" t="s">
        <v>5023</v>
      </c>
      <c r="I186" s="449" t="s">
        <v>5024</v>
      </c>
      <c r="J186" s="230" t="s">
        <v>5025</v>
      </c>
      <c r="K186" s="449" t="s">
        <v>2131</v>
      </c>
      <c r="L186" s="449" t="s">
        <v>1879</v>
      </c>
      <c r="M186" s="449" t="s">
        <v>5026</v>
      </c>
      <c r="N186" s="378" t="s">
        <v>179</v>
      </c>
      <c r="O186" s="357"/>
      <c r="P186" s="353"/>
      <c r="Q186" s="449" t="s">
        <v>5027</v>
      </c>
      <c r="R186" s="449" t="s">
        <v>5028</v>
      </c>
      <c r="S186" s="230" t="s">
        <v>179</v>
      </c>
      <c r="T186" s="449" t="s">
        <v>5029</v>
      </c>
      <c r="U186" s="449" t="s">
        <v>5030</v>
      </c>
      <c r="V186" s="353"/>
      <c r="W186" s="353"/>
    </row>
    <row r="187" spans="1:23" x14ac:dyDescent="0.2">
      <c r="A187" s="1693"/>
      <c r="B187" s="449"/>
      <c r="C187" s="449"/>
      <c r="D187" s="477"/>
      <c r="E187" s="449"/>
      <c r="F187" s="449"/>
      <c r="G187" s="353"/>
      <c r="H187" s="353"/>
      <c r="I187" s="353"/>
      <c r="J187" s="353"/>
      <c r="K187" s="353"/>
      <c r="L187" s="353"/>
      <c r="M187" s="353"/>
      <c r="N187" s="353"/>
      <c r="O187" s="357"/>
      <c r="P187" s="353"/>
      <c r="Q187" s="353"/>
      <c r="R187" s="353"/>
      <c r="S187" s="353"/>
      <c r="T187" s="2143"/>
      <c r="U187" s="2143"/>
      <c r="V187" s="353"/>
      <c r="W187" s="353"/>
    </row>
    <row r="188" spans="1:23" x14ac:dyDescent="0.2">
      <c r="A188" s="226"/>
      <c r="B188" s="226"/>
      <c r="C188" s="358"/>
      <c r="D188" s="358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358"/>
      <c r="P188" s="226"/>
      <c r="Q188" s="226"/>
      <c r="R188" s="226"/>
      <c r="S188" s="226"/>
      <c r="T188" s="2141"/>
      <c r="U188" s="2141"/>
      <c r="V188" s="226"/>
      <c r="W188" s="226"/>
    </row>
    <row r="189" spans="1:23" x14ac:dyDescent="0.2">
      <c r="A189" s="1693" t="s">
        <v>5148</v>
      </c>
      <c r="B189" s="449" t="s">
        <v>5091</v>
      </c>
      <c r="C189" s="449" t="s">
        <v>5149</v>
      </c>
      <c r="D189" s="477">
        <v>45000000</v>
      </c>
      <c r="E189" s="449" t="s">
        <v>7</v>
      </c>
      <c r="F189" s="449" t="s">
        <v>179</v>
      </c>
      <c r="G189" s="353" t="s">
        <v>285</v>
      </c>
      <c r="H189" s="449" t="s">
        <v>5023</v>
      </c>
      <c r="I189" s="449" t="s">
        <v>5024</v>
      </c>
      <c r="J189" s="230" t="s">
        <v>5025</v>
      </c>
      <c r="K189" s="449" t="s">
        <v>2131</v>
      </c>
      <c r="L189" s="449" t="s">
        <v>1879</v>
      </c>
      <c r="M189" s="449" t="s">
        <v>5026</v>
      </c>
      <c r="N189" s="378" t="s">
        <v>179</v>
      </c>
      <c r="O189" s="357"/>
      <c r="P189" s="353"/>
      <c r="Q189" s="449" t="s">
        <v>5027</v>
      </c>
      <c r="R189" s="449" t="s">
        <v>5028</v>
      </c>
      <c r="S189" s="230" t="s">
        <v>179</v>
      </c>
      <c r="T189" s="449" t="s">
        <v>5029</v>
      </c>
      <c r="U189" s="449" t="s">
        <v>5030</v>
      </c>
      <c r="V189" s="353"/>
      <c r="W189" s="353"/>
    </row>
    <row r="190" spans="1:23" x14ac:dyDescent="0.2">
      <c r="A190" s="1693"/>
      <c r="B190" s="449"/>
      <c r="C190" s="449"/>
      <c r="D190" s="477"/>
      <c r="E190" s="449"/>
      <c r="F190" s="449"/>
      <c r="G190" s="353"/>
      <c r="H190" s="353"/>
      <c r="I190" s="353"/>
      <c r="J190" s="353"/>
      <c r="K190" s="353"/>
      <c r="L190" s="353"/>
      <c r="M190" s="353"/>
      <c r="N190" s="353"/>
      <c r="O190" s="357"/>
      <c r="P190" s="353"/>
      <c r="Q190" s="353"/>
      <c r="R190" s="353"/>
      <c r="S190" s="353"/>
      <c r="T190" s="2143"/>
      <c r="U190" s="2143"/>
      <c r="V190" s="353"/>
      <c r="W190" s="353"/>
    </row>
    <row r="191" spans="1:23" x14ac:dyDescent="0.2">
      <c r="A191" s="226"/>
      <c r="B191" s="226"/>
      <c r="C191" s="358"/>
      <c r="D191" s="358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358"/>
      <c r="P191" s="226"/>
      <c r="Q191" s="226"/>
      <c r="R191" s="226"/>
      <c r="S191" s="226"/>
      <c r="T191" s="2141"/>
      <c r="U191" s="2141"/>
      <c r="V191" s="226"/>
      <c r="W191" s="226"/>
    </row>
    <row r="192" spans="1:23" x14ac:dyDescent="0.2">
      <c r="A192" s="1693" t="s">
        <v>5150</v>
      </c>
      <c r="B192" s="449" t="s">
        <v>5091</v>
      </c>
      <c r="C192" s="449" t="s">
        <v>5151</v>
      </c>
      <c r="D192" s="477">
        <v>72900000</v>
      </c>
      <c r="E192" s="449" t="s">
        <v>7</v>
      </c>
      <c r="F192" s="449" t="s">
        <v>179</v>
      </c>
      <c r="G192" s="353" t="s">
        <v>124</v>
      </c>
      <c r="H192" s="449" t="s">
        <v>5023</v>
      </c>
      <c r="I192" s="449" t="s">
        <v>5024</v>
      </c>
      <c r="J192" s="230" t="s">
        <v>5025</v>
      </c>
      <c r="K192" s="449" t="s">
        <v>2131</v>
      </c>
      <c r="L192" s="449" t="s">
        <v>1879</v>
      </c>
      <c r="M192" s="449" t="s">
        <v>5026</v>
      </c>
      <c r="N192" s="378" t="s">
        <v>179</v>
      </c>
      <c r="O192" s="357"/>
      <c r="P192" s="353"/>
      <c r="Q192" s="449" t="s">
        <v>5027</v>
      </c>
      <c r="R192" s="449" t="s">
        <v>5028</v>
      </c>
      <c r="S192" s="230" t="s">
        <v>179</v>
      </c>
      <c r="T192" s="449" t="s">
        <v>5029</v>
      </c>
      <c r="U192" s="449" t="s">
        <v>5030</v>
      </c>
      <c r="V192" s="353"/>
      <c r="W192" s="353"/>
    </row>
    <row r="193" spans="1:23" x14ac:dyDescent="0.2">
      <c r="A193" s="1693"/>
      <c r="B193" s="449"/>
      <c r="C193" s="449"/>
      <c r="D193" s="477"/>
      <c r="E193" s="449"/>
      <c r="F193" s="449"/>
      <c r="G193" s="353"/>
      <c r="H193" s="353"/>
      <c r="I193" s="353"/>
      <c r="J193" s="353"/>
      <c r="K193" s="353"/>
      <c r="L193" s="353"/>
      <c r="M193" s="353"/>
      <c r="N193" s="353"/>
      <c r="O193" s="357"/>
      <c r="P193" s="353"/>
      <c r="Q193" s="353"/>
      <c r="R193" s="353"/>
      <c r="S193" s="353"/>
      <c r="T193" s="2143"/>
      <c r="U193" s="2143"/>
      <c r="V193" s="353"/>
      <c r="W193" s="353"/>
    </row>
    <row r="194" spans="1:23" x14ac:dyDescent="0.2">
      <c r="A194" s="226"/>
      <c r="B194" s="226"/>
      <c r="C194" s="358"/>
      <c r="D194" s="358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358"/>
      <c r="P194" s="226"/>
      <c r="Q194" s="226"/>
      <c r="R194" s="226"/>
      <c r="S194" s="226"/>
      <c r="T194" s="2141"/>
      <c r="U194" s="2141"/>
      <c r="V194" s="226"/>
      <c r="W194" s="226"/>
    </row>
    <row r="195" spans="1:23" x14ac:dyDescent="0.2">
      <c r="A195" s="1693" t="s">
        <v>5152</v>
      </c>
      <c r="B195" s="449" t="s">
        <v>5091</v>
      </c>
      <c r="C195" s="449" t="s">
        <v>5153</v>
      </c>
      <c r="D195" s="477">
        <v>70200000</v>
      </c>
      <c r="E195" s="449" t="s">
        <v>7</v>
      </c>
      <c r="F195" s="449" t="s">
        <v>179</v>
      </c>
      <c r="G195" s="353" t="s">
        <v>124</v>
      </c>
      <c r="H195" s="449" t="s">
        <v>5023</v>
      </c>
      <c r="I195" s="449" t="s">
        <v>5024</v>
      </c>
      <c r="J195" s="230" t="s">
        <v>5025</v>
      </c>
      <c r="K195" s="449" t="s">
        <v>2131</v>
      </c>
      <c r="L195" s="449" t="s">
        <v>1879</v>
      </c>
      <c r="M195" s="449" t="s">
        <v>5026</v>
      </c>
      <c r="N195" s="378" t="s">
        <v>179</v>
      </c>
      <c r="O195" s="357"/>
      <c r="P195" s="353"/>
      <c r="Q195" s="449" t="s">
        <v>5027</v>
      </c>
      <c r="R195" s="449" t="s">
        <v>5028</v>
      </c>
      <c r="S195" s="230" t="s">
        <v>179</v>
      </c>
      <c r="T195" s="449" t="s">
        <v>5029</v>
      </c>
      <c r="U195" s="449" t="s">
        <v>5030</v>
      </c>
      <c r="V195" s="353"/>
      <c r="W195" s="353"/>
    </row>
    <row r="196" spans="1:23" x14ac:dyDescent="0.2">
      <c r="A196" s="1693"/>
      <c r="B196" s="449"/>
      <c r="C196" s="449"/>
      <c r="D196" s="477"/>
      <c r="E196" s="449"/>
      <c r="F196" s="449"/>
      <c r="G196" s="353"/>
      <c r="H196" s="353"/>
      <c r="I196" s="353"/>
      <c r="J196" s="353"/>
      <c r="K196" s="353"/>
      <c r="L196" s="353"/>
      <c r="M196" s="353"/>
      <c r="N196" s="353"/>
      <c r="O196" s="357"/>
      <c r="P196" s="353"/>
      <c r="Q196" s="353"/>
      <c r="R196" s="353"/>
      <c r="S196" s="353"/>
      <c r="T196" s="2143"/>
      <c r="U196" s="2143"/>
      <c r="V196" s="353"/>
      <c r="W196" s="353"/>
    </row>
    <row r="197" spans="1:23" x14ac:dyDescent="0.2">
      <c r="A197" s="226"/>
      <c r="B197" s="226"/>
      <c r="C197" s="358"/>
      <c r="D197" s="358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358"/>
      <c r="P197" s="226"/>
      <c r="Q197" s="226"/>
      <c r="R197" s="226"/>
      <c r="S197" s="226"/>
      <c r="T197" s="2141"/>
      <c r="U197" s="2141"/>
      <c r="V197" s="226"/>
      <c r="W197" s="226"/>
    </row>
    <row r="198" spans="1:23" x14ac:dyDescent="0.2">
      <c r="A198" s="1693" t="s">
        <v>5154</v>
      </c>
      <c r="B198" s="449" t="s">
        <v>5091</v>
      </c>
      <c r="C198" s="449" t="s">
        <v>5155</v>
      </c>
      <c r="D198" s="477">
        <v>105140525</v>
      </c>
      <c r="E198" s="449" t="s">
        <v>7</v>
      </c>
      <c r="F198" s="353"/>
      <c r="G198" s="353" t="s">
        <v>576</v>
      </c>
      <c r="H198" s="449" t="s">
        <v>5023</v>
      </c>
      <c r="I198" s="449" t="s">
        <v>5024</v>
      </c>
      <c r="J198" s="230" t="s">
        <v>5025</v>
      </c>
      <c r="K198" s="449" t="s">
        <v>2131</v>
      </c>
      <c r="L198" s="449" t="s">
        <v>1879</v>
      </c>
      <c r="M198" s="449" t="s">
        <v>5026</v>
      </c>
      <c r="N198" s="378" t="s">
        <v>179</v>
      </c>
      <c r="O198" s="357"/>
      <c r="P198" s="353"/>
      <c r="Q198" s="449" t="s">
        <v>5027</v>
      </c>
      <c r="R198" s="449" t="s">
        <v>5028</v>
      </c>
      <c r="S198" s="230" t="s">
        <v>179</v>
      </c>
      <c r="T198" s="449" t="s">
        <v>5029</v>
      </c>
      <c r="U198" s="449" t="s">
        <v>5030</v>
      </c>
      <c r="V198" s="353"/>
      <c r="W198" s="353"/>
    </row>
    <row r="199" spans="1:23" x14ac:dyDescent="0.2">
      <c r="A199" s="1693"/>
      <c r="B199" s="449"/>
      <c r="C199" s="449"/>
      <c r="D199" s="477"/>
      <c r="E199" s="449"/>
      <c r="F199" s="449" t="s">
        <v>1382</v>
      </c>
      <c r="G199" s="353"/>
      <c r="H199" s="353"/>
      <c r="I199" s="353"/>
      <c r="J199" s="353"/>
      <c r="K199" s="353"/>
      <c r="L199" s="353"/>
      <c r="M199" s="353"/>
      <c r="N199" s="353"/>
      <c r="O199" s="357"/>
      <c r="P199" s="353"/>
      <c r="Q199" s="353"/>
      <c r="R199" s="353"/>
      <c r="S199" s="353"/>
      <c r="T199" s="2143"/>
      <c r="U199" s="2143"/>
      <c r="V199" s="353"/>
      <c r="W199" s="353"/>
    </row>
    <row r="200" spans="1:23" x14ac:dyDescent="0.2">
      <c r="A200" s="226"/>
      <c r="B200" s="226"/>
      <c r="C200" s="358"/>
      <c r="D200" s="358"/>
      <c r="E200" s="226"/>
      <c r="F200" s="449"/>
      <c r="G200" s="226"/>
      <c r="H200" s="226"/>
      <c r="I200" s="226"/>
      <c r="J200" s="226"/>
      <c r="K200" s="226"/>
      <c r="L200" s="226"/>
      <c r="M200" s="226"/>
      <c r="N200" s="226"/>
      <c r="O200" s="358"/>
      <c r="P200" s="226"/>
      <c r="Q200" s="226"/>
      <c r="R200" s="226"/>
      <c r="S200" s="226"/>
      <c r="T200" s="2141"/>
      <c r="U200" s="2141"/>
      <c r="V200" s="226"/>
      <c r="W200" s="226"/>
    </row>
    <row r="201" spans="1:23" x14ac:dyDescent="0.2">
      <c r="A201" s="1693" t="s">
        <v>5156</v>
      </c>
      <c r="B201" s="449" t="s">
        <v>5091</v>
      </c>
      <c r="C201" s="449" t="s">
        <v>5157</v>
      </c>
      <c r="D201" s="477">
        <v>78300000</v>
      </c>
      <c r="E201" s="449" t="s">
        <v>7</v>
      </c>
      <c r="F201" s="449" t="s">
        <v>179</v>
      </c>
      <c r="G201" s="353" t="s">
        <v>285</v>
      </c>
      <c r="H201" s="449" t="s">
        <v>5023</v>
      </c>
      <c r="I201" s="449" t="s">
        <v>5024</v>
      </c>
      <c r="J201" s="230" t="s">
        <v>5025</v>
      </c>
      <c r="K201" s="449" t="s">
        <v>2131</v>
      </c>
      <c r="L201" s="449" t="s">
        <v>1879</v>
      </c>
      <c r="M201" s="449" t="s">
        <v>5026</v>
      </c>
      <c r="N201" s="378" t="s">
        <v>179</v>
      </c>
      <c r="O201" s="357"/>
      <c r="P201" s="353"/>
      <c r="Q201" s="449" t="s">
        <v>5027</v>
      </c>
      <c r="R201" s="449" t="s">
        <v>5028</v>
      </c>
      <c r="S201" s="230" t="s">
        <v>179</v>
      </c>
      <c r="T201" s="449" t="s">
        <v>5029</v>
      </c>
      <c r="U201" s="449" t="s">
        <v>5030</v>
      </c>
      <c r="V201" s="353"/>
      <c r="W201" s="353"/>
    </row>
    <row r="202" spans="1:23" x14ac:dyDescent="0.2">
      <c r="A202" s="1693"/>
      <c r="B202" s="449"/>
      <c r="C202" s="449"/>
      <c r="D202" s="477"/>
      <c r="E202" s="449"/>
      <c r="F202" s="449"/>
      <c r="G202" s="353"/>
      <c r="H202" s="353"/>
      <c r="I202" s="353"/>
      <c r="J202" s="353"/>
      <c r="K202" s="353"/>
      <c r="L202" s="353"/>
      <c r="M202" s="353"/>
      <c r="N202" s="353"/>
      <c r="O202" s="357"/>
      <c r="P202" s="353"/>
      <c r="Q202" s="353"/>
      <c r="R202" s="353"/>
      <c r="S202" s="353"/>
      <c r="T202" s="2143"/>
      <c r="U202" s="2143"/>
      <c r="V202" s="353"/>
      <c r="W202" s="353"/>
    </row>
    <row r="203" spans="1:23" x14ac:dyDescent="0.2">
      <c r="A203" s="226"/>
      <c r="B203" s="226"/>
      <c r="C203" s="358"/>
      <c r="D203" s="358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358"/>
      <c r="P203" s="226"/>
      <c r="Q203" s="226"/>
      <c r="R203" s="226"/>
      <c r="S203" s="226"/>
      <c r="T203" s="2141"/>
      <c r="U203" s="2141"/>
      <c r="V203" s="226"/>
      <c r="W203" s="226"/>
    </row>
    <row r="204" spans="1:23" x14ac:dyDescent="0.2">
      <c r="A204" s="1693" t="s">
        <v>5158</v>
      </c>
      <c r="B204" s="449" t="s">
        <v>5091</v>
      </c>
      <c r="C204" s="449" t="s">
        <v>5159</v>
      </c>
      <c r="D204" s="477">
        <v>1620000</v>
      </c>
      <c r="E204" s="449" t="s">
        <v>5146</v>
      </c>
      <c r="F204" s="449" t="s">
        <v>179</v>
      </c>
      <c r="G204" s="353" t="s">
        <v>5147</v>
      </c>
      <c r="H204" s="449" t="s">
        <v>5023</v>
      </c>
      <c r="I204" s="449" t="s">
        <v>5024</v>
      </c>
      <c r="J204" s="230" t="s">
        <v>5025</v>
      </c>
      <c r="K204" s="449" t="s">
        <v>2131</v>
      </c>
      <c r="L204" s="449" t="s">
        <v>1879</v>
      </c>
      <c r="M204" s="449" t="s">
        <v>5026</v>
      </c>
      <c r="N204" s="378" t="s">
        <v>179</v>
      </c>
      <c r="O204" s="357"/>
      <c r="P204" s="353"/>
      <c r="Q204" s="449" t="s">
        <v>5027</v>
      </c>
      <c r="R204" s="449" t="s">
        <v>5028</v>
      </c>
      <c r="S204" s="230" t="s">
        <v>179</v>
      </c>
      <c r="T204" s="449" t="s">
        <v>5029</v>
      </c>
      <c r="U204" s="449" t="s">
        <v>5030</v>
      </c>
      <c r="V204" s="353"/>
      <c r="W204" s="353"/>
    </row>
    <row r="205" spans="1:23" x14ac:dyDescent="0.2">
      <c r="A205" s="1693"/>
      <c r="B205" s="449"/>
      <c r="C205" s="449"/>
      <c r="D205" s="477"/>
      <c r="E205" s="449"/>
      <c r="F205" s="449"/>
      <c r="G205" s="353"/>
      <c r="H205" s="353"/>
      <c r="I205" s="353"/>
      <c r="J205" s="353"/>
      <c r="K205" s="353"/>
      <c r="L205" s="353"/>
      <c r="M205" s="353"/>
      <c r="N205" s="353"/>
      <c r="O205" s="357"/>
      <c r="P205" s="353"/>
      <c r="Q205" s="353"/>
      <c r="R205" s="353"/>
      <c r="S205" s="353"/>
      <c r="T205" s="2143"/>
      <c r="U205" s="2143"/>
      <c r="V205" s="353"/>
      <c r="W205" s="353"/>
    </row>
    <row r="206" spans="1:23" x14ac:dyDescent="0.2">
      <c r="A206" s="226"/>
      <c r="B206" s="226"/>
      <c r="C206" s="358"/>
      <c r="D206" s="358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358"/>
      <c r="P206" s="226"/>
      <c r="Q206" s="226"/>
      <c r="R206" s="226"/>
      <c r="S206" s="226"/>
      <c r="T206" s="2141"/>
      <c r="U206" s="2141"/>
      <c r="V206" s="226"/>
      <c r="W206" s="226"/>
    </row>
    <row r="207" spans="1:23" x14ac:dyDescent="0.2">
      <c r="A207" s="1693" t="s">
        <v>5160</v>
      </c>
      <c r="B207" s="449" t="s">
        <v>5091</v>
      </c>
      <c r="C207" s="449" t="s">
        <v>5161</v>
      </c>
      <c r="D207" s="477">
        <v>1120000</v>
      </c>
      <c r="E207" s="449" t="s">
        <v>5146</v>
      </c>
      <c r="F207" s="449" t="s">
        <v>179</v>
      </c>
      <c r="G207" s="353" t="s">
        <v>5147</v>
      </c>
      <c r="H207" s="449" t="s">
        <v>5023</v>
      </c>
      <c r="I207" s="449" t="s">
        <v>5024</v>
      </c>
      <c r="J207" s="230" t="s">
        <v>5025</v>
      </c>
      <c r="K207" s="449" t="s">
        <v>2131</v>
      </c>
      <c r="L207" s="449" t="s">
        <v>1879</v>
      </c>
      <c r="M207" s="449" t="s">
        <v>5026</v>
      </c>
      <c r="N207" s="378" t="s">
        <v>179</v>
      </c>
      <c r="O207" s="357"/>
      <c r="P207" s="353"/>
      <c r="Q207" s="449" t="s">
        <v>5027</v>
      </c>
      <c r="R207" s="449" t="s">
        <v>5028</v>
      </c>
      <c r="S207" s="230" t="s">
        <v>179</v>
      </c>
      <c r="T207" s="449" t="s">
        <v>5029</v>
      </c>
      <c r="U207" s="449" t="s">
        <v>5030</v>
      </c>
      <c r="V207" s="353"/>
      <c r="W207" s="353"/>
    </row>
    <row r="208" spans="1:23" x14ac:dyDescent="0.2">
      <c r="A208" s="1693"/>
      <c r="B208" s="449"/>
      <c r="C208" s="449"/>
      <c r="D208" s="477"/>
      <c r="E208" s="449"/>
      <c r="F208" s="449"/>
      <c r="G208" s="353"/>
      <c r="H208" s="353"/>
      <c r="I208" s="353"/>
      <c r="J208" s="353"/>
      <c r="K208" s="353"/>
      <c r="L208" s="353"/>
      <c r="M208" s="353"/>
      <c r="N208" s="353"/>
      <c r="O208" s="357"/>
      <c r="P208" s="353"/>
      <c r="Q208" s="353"/>
      <c r="R208" s="353"/>
      <c r="S208" s="353"/>
      <c r="T208" s="2143"/>
      <c r="U208" s="2143"/>
      <c r="V208" s="353"/>
      <c r="W208" s="353"/>
    </row>
    <row r="209" spans="1:23" x14ac:dyDescent="0.2">
      <c r="A209" s="226"/>
      <c r="B209" s="226"/>
      <c r="C209" s="358"/>
      <c r="D209" s="358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358"/>
      <c r="P209" s="226"/>
      <c r="Q209" s="226"/>
      <c r="R209" s="226"/>
      <c r="S209" s="226"/>
      <c r="T209" s="2141"/>
      <c r="U209" s="2141"/>
      <c r="V209" s="226"/>
      <c r="W209" s="226"/>
    </row>
    <row r="210" spans="1:23" ht="30" x14ac:dyDescent="0.2">
      <c r="A210" s="1693" t="s">
        <v>5162</v>
      </c>
      <c r="B210" s="449" t="s">
        <v>5091</v>
      </c>
      <c r="C210" s="449" t="s">
        <v>5163</v>
      </c>
      <c r="D210" s="477">
        <v>34000000</v>
      </c>
      <c r="E210" s="449" t="s">
        <v>7</v>
      </c>
      <c r="F210" s="449" t="s">
        <v>179</v>
      </c>
      <c r="G210" s="353" t="s">
        <v>285</v>
      </c>
      <c r="H210" s="449" t="s">
        <v>5023</v>
      </c>
      <c r="I210" s="449" t="s">
        <v>5024</v>
      </c>
      <c r="J210" s="230" t="s">
        <v>5025</v>
      </c>
      <c r="K210" s="449" t="s">
        <v>2131</v>
      </c>
      <c r="L210" s="449" t="s">
        <v>1879</v>
      </c>
      <c r="M210" s="449" t="s">
        <v>5026</v>
      </c>
      <c r="N210" s="378" t="s">
        <v>179</v>
      </c>
      <c r="O210" s="357"/>
      <c r="P210" s="353"/>
      <c r="Q210" s="449" t="s">
        <v>5027</v>
      </c>
      <c r="R210" s="449" t="s">
        <v>5028</v>
      </c>
      <c r="S210" s="230" t="s">
        <v>179</v>
      </c>
      <c r="T210" s="449" t="s">
        <v>5029</v>
      </c>
      <c r="U210" s="449" t="s">
        <v>5030</v>
      </c>
      <c r="V210" s="353"/>
      <c r="W210" s="353"/>
    </row>
    <row r="211" spans="1:23" x14ac:dyDescent="0.2">
      <c r="A211" s="1693"/>
      <c r="B211" s="449"/>
      <c r="C211" s="449"/>
      <c r="D211" s="477"/>
      <c r="E211" s="449"/>
      <c r="F211" s="449"/>
      <c r="G211" s="353"/>
      <c r="H211" s="353"/>
      <c r="I211" s="353"/>
      <c r="J211" s="353"/>
      <c r="K211" s="353"/>
      <c r="L211" s="353"/>
      <c r="M211" s="353"/>
      <c r="N211" s="353"/>
      <c r="O211" s="357"/>
      <c r="P211" s="353"/>
      <c r="Q211" s="353"/>
      <c r="R211" s="353"/>
      <c r="S211" s="353"/>
      <c r="T211" s="2143"/>
      <c r="U211" s="2143"/>
      <c r="V211" s="353"/>
      <c r="W211" s="353"/>
    </row>
    <row r="212" spans="1:23" x14ac:dyDescent="0.2">
      <c r="A212" s="226"/>
      <c r="B212" s="226"/>
      <c r="C212" s="358"/>
      <c r="D212" s="358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358"/>
      <c r="P212" s="226"/>
      <c r="Q212" s="226"/>
      <c r="R212" s="226"/>
      <c r="S212" s="226"/>
      <c r="T212" s="2141"/>
      <c r="U212" s="2141"/>
      <c r="V212" s="226"/>
      <c r="W212" s="226"/>
    </row>
    <row r="213" spans="1:23" x14ac:dyDescent="0.2">
      <c r="A213" s="1693" t="s">
        <v>5164</v>
      </c>
      <c r="B213" s="449" t="s">
        <v>5091</v>
      </c>
      <c r="C213" s="449" t="s">
        <v>5165</v>
      </c>
      <c r="D213" s="477">
        <v>42000000</v>
      </c>
      <c r="E213" s="449" t="s">
        <v>7</v>
      </c>
      <c r="F213" s="449" t="s">
        <v>179</v>
      </c>
      <c r="G213" s="353" t="s">
        <v>285</v>
      </c>
      <c r="H213" s="449" t="s">
        <v>5023</v>
      </c>
      <c r="I213" s="449" t="s">
        <v>5024</v>
      </c>
      <c r="J213" s="230" t="s">
        <v>5025</v>
      </c>
      <c r="K213" s="449" t="s">
        <v>2131</v>
      </c>
      <c r="L213" s="449" t="s">
        <v>1879</v>
      </c>
      <c r="M213" s="449" t="s">
        <v>5026</v>
      </c>
      <c r="N213" s="378" t="s">
        <v>179</v>
      </c>
      <c r="O213" s="357"/>
      <c r="P213" s="353"/>
      <c r="Q213" s="449" t="s">
        <v>5027</v>
      </c>
      <c r="R213" s="449" t="s">
        <v>5028</v>
      </c>
      <c r="S213" s="230" t="s">
        <v>179</v>
      </c>
      <c r="T213" s="449" t="s">
        <v>5029</v>
      </c>
      <c r="U213" s="449" t="s">
        <v>5030</v>
      </c>
      <c r="V213" s="353"/>
      <c r="W213" s="353"/>
    </row>
    <row r="214" spans="1:23" x14ac:dyDescent="0.2">
      <c r="A214" s="1693"/>
      <c r="B214" s="449"/>
      <c r="C214" s="449"/>
      <c r="D214" s="477"/>
      <c r="E214" s="449"/>
      <c r="F214" s="449"/>
      <c r="G214" s="353"/>
      <c r="H214" s="353"/>
      <c r="I214" s="353"/>
      <c r="J214" s="353"/>
      <c r="K214" s="353"/>
      <c r="L214" s="353"/>
      <c r="M214" s="353"/>
      <c r="N214" s="353"/>
      <c r="O214" s="357"/>
      <c r="P214" s="353"/>
      <c r="Q214" s="353"/>
      <c r="R214" s="353"/>
      <c r="S214" s="353"/>
      <c r="T214" s="2143"/>
      <c r="U214" s="2143"/>
      <c r="V214" s="353"/>
      <c r="W214" s="353"/>
    </row>
    <row r="215" spans="1:23" x14ac:dyDescent="0.2">
      <c r="A215" s="226"/>
      <c r="B215" s="226"/>
      <c r="C215" s="358"/>
      <c r="D215" s="358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358"/>
      <c r="P215" s="226"/>
      <c r="Q215" s="226"/>
      <c r="R215" s="226"/>
      <c r="S215" s="226"/>
      <c r="T215" s="2141"/>
      <c r="U215" s="2141"/>
      <c r="V215" s="226"/>
      <c r="W215" s="226"/>
    </row>
    <row r="216" spans="1:23" x14ac:dyDescent="0.2">
      <c r="A216" s="1693" t="s">
        <v>5166</v>
      </c>
      <c r="B216" s="449" t="s">
        <v>5091</v>
      </c>
      <c r="C216" s="449" t="s">
        <v>5167</v>
      </c>
      <c r="D216" s="477">
        <v>19550000</v>
      </c>
      <c r="E216" s="449" t="s">
        <v>7</v>
      </c>
      <c r="F216" s="449" t="s">
        <v>179</v>
      </c>
      <c r="G216" s="353" t="s">
        <v>285</v>
      </c>
      <c r="H216" s="449" t="s">
        <v>5023</v>
      </c>
      <c r="I216" s="449" t="s">
        <v>5024</v>
      </c>
      <c r="J216" s="230" t="s">
        <v>5025</v>
      </c>
      <c r="K216" s="449" t="s">
        <v>2131</v>
      </c>
      <c r="L216" s="449" t="s">
        <v>1879</v>
      </c>
      <c r="M216" s="449" t="s">
        <v>5026</v>
      </c>
      <c r="N216" s="378" t="s">
        <v>179</v>
      </c>
      <c r="O216" s="357"/>
      <c r="P216" s="353"/>
      <c r="Q216" s="449" t="s">
        <v>5027</v>
      </c>
      <c r="R216" s="449" t="s">
        <v>5028</v>
      </c>
      <c r="S216" s="230" t="s">
        <v>179</v>
      </c>
      <c r="T216" s="449" t="s">
        <v>5029</v>
      </c>
      <c r="U216" s="449" t="s">
        <v>5030</v>
      </c>
      <c r="V216" s="353"/>
      <c r="W216" s="353"/>
    </row>
    <row r="217" spans="1:23" x14ac:dyDescent="0.2">
      <c r="A217" s="1693"/>
      <c r="B217" s="449"/>
      <c r="C217" s="449"/>
      <c r="D217" s="477"/>
      <c r="E217" s="449"/>
      <c r="F217" s="449"/>
      <c r="G217" s="353"/>
      <c r="H217" s="353"/>
      <c r="I217" s="353"/>
      <c r="J217" s="353"/>
      <c r="K217" s="353"/>
      <c r="L217" s="353"/>
      <c r="M217" s="353"/>
      <c r="N217" s="353"/>
      <c r="O217" s="357"/>
      <c r="P217" s="353"/>
      <c r="Q217" s="353"/>
      <c r="R217" s="353"/>
      <c r="S217" s="353"/>
      <c r="T217" s="2143"/>
      <c r="U217" s="2143"/>
      <c r="V217" s="353"/>
      <c r="W217" s="353"/>
    </row>
    <row r="218" spans="1:23" x14ac:dyDescent="0.2">
      <c r="A218" s="226"/>
      <c r="B218" s="226"/>
      <c r="C218" s="358"/>
      <c r="D218" s="358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358"/>
      <c r="P218" s="226"/>
      <c r="Q218" s="226"/>
      <c r="R218" s="226"/>
      <c r="S218" s="226"/>
      <c r="T218" s="2141"/>
      <c r="U218" s="2141"/>
      <c r="V218" s="226"/>
      <c r="W218" s="226"/>
    </row>
    <row r="219" spans="1:23" ht="30" x14ac:dyDescent="0.2">
      <c r="A219" s="1693" t="s">
        <v>5168</v>
      </c>
      <c r="B219" s="449" t="s">
        <v>5091</v>
      </c>
      <c r="C219" s="449" t="s">
        <v>5169</v>
      </c>
      <c r="D219" s="477">
        <v>16500000</v>
      </c>
      <c r="E219" s="449" t="s">
        <v>7</v>
      </c>
      <c r="F219" s="449" t="s">
        <v>179</v>
      </c>
      <c r="G219" s="353" t="s">
        <v>285</v>
      </c>
      <c r="H219" s="449" t="s">
        <v>5023</v>
      </c>
      <c r="I219" s="449" t="s">
        <v>5024</v>
      </c>
      <c r="J219" s="230" t="s">
        <v>5025</v>
      </c>
      <c r="K219" s="449" t="s">
        <v>2131</v>
      </c>
      <c r="L219" s="449" t="s">
        <v>1879</v>
      </c>
      <c r="M219" s="449" t="s">
        <v>5026</v>
      </c>
      <c r="N219" s="378" t="s">
        <v>179</v>
      </c>
      <c r="O219" s="357"/>
      <c r="P219" s="353"/>
      <c r="Q219" s="449" t="s">
        <v>5027</v>
      </c>
      <c r="R219" s="449" t="s">
        <v>5028</v>
      </c>
      <c r="S219" s="230" t="s">
        <v>179</v>
      </c>
      <c r="T219" s="449" t="s">
        <v>5029</v>
      </c>
      <c r="U219" s="449" t="s">
        <v>5030</v>
      </c>
      <c r="V219" s="353"/>
      <c r="W219" s="353"/>
    </row>
    <row r="220" spans="1:23" x14ac:dyDescent="0.2">
      <c r="A220" s="1693"/>
      <c r="B220" s="449"/>
      <c r="C220" s="449"/>
      <c r="D220" s="477"/>
      <c r="E220" s="449"/>
      <c r="F220" s="449"/>
      <c r="G220" s="353"/>
      <c r="H220" s="353"/>
      <c r="I220" s="353"/>
      <c r="J220" s="353"/>
      <c r="K220" s="353"/>
      <c r="L220" s="353"/>
      <c r="M220" s="353"/>
      <c r="N220" s="353"/>
      <c r="O220" s="357"/>
      <c r="P220" s="353"/>
      <c r="Q220" s="353"/>
      <c r="R220" s="353"/>
      <c r="S220" s="353"/>
      <c r="T220" s="2143"/>
      <c r="U220" s="2143"/>
      <c r="V220" s="353"/>
      <c r="W220" s="353"/>
    </row>
    <row r="221" spans="1:23" x14ac:dyDescent="0.2">
      <c r="A221" s="226"/>
      <c r="B221" s="226"/>
      <c r="C221" s="358"/>
      <c r="D221" s="358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358"/>
      <c r="P221" s="226"/>
      <c r="Q221" s="226"/>
      <c r="R221" s="226"/>
      <c r="S221" s="226"/>
      <c r="T221" s="2141"/>
      <c r="U221" s="2141"/>
      <c r="V221" s="226"/>
      <c r="W221" s="226"/>
    </row>
    <row r="222" spans="1:23" x14ac:dyDescent="0.2">
      <c r="A222" s="1693" t="s">
        <v>5170</v>
      </c>
      <c r="B222" s="449" t="s">
        <v>5091</v>
      </c>
      <c r="C222" s="449" t="s">
        <v>5171</v>
      </c>
      <c r="D222" s="477">
        <v>280000</v>
      </c>
      <c r="E222" s="449" t="s">
        <v>7</v>
      </c>
      <c r="F222" s="449" t="s">
        <v>179</v>
      </c>
      <c r="G222" s="353" t="s">
        <v>576</v>
      </c>
      <c r="H222" s="449" t="s">
        <v>5023</v>
      </c>
      <c r="I222" s="449" t="s">
        <v>5024</v>
      </c>
      <c r="J222" s="230" t="s">
        <v>5025</v>
      </c>
      <c r="K222" s="449" t="s">
        <v>2131</v>
      </c>
      <c r="L222" s="449" t="s">
        <v>1879</v>
      </c>
      <c r="M222" s="449" t="s">
        <v>5026</v>
      </c>
      <c r="N222" s="378" t="s">
        <v>179</v>
      </c>
      <c r="O222" s="357"/>
      <c r="P222" s="353"/>
      <c r="Q222" s="449" t="s">
        <v>5027</v>
      </c>
      <c r="R222" s="449" t="s">
        <v>5028</v>
      </c>
      <c r="S222" s="230" t="s">
        <v>179</v>
      </c>
      <c r="T222" s="449" t="s">
        <v>5029</v>
      </c>
      <c r="U222" s="449" t="s">
        <v>5030</v>
      </c>
      <c r="V222" s="353"/>
      <c r="W222" s="353"/>
    </row>
    <row r="223" spans="1:23" x14ac:dyDescent="0.2">
      <c r="A223" s="1693"/>
      <c r="B223" s="449"/>
      <c r="C223" s="449"/>
      <c r="D223" s="477"/>
      <c r="E223" s="449"/>
      <c r="F223" s="449"/>
      <c r="G223" s="353"/>
      <c r="H223" s="353"/>
      <c r="I223" s="353"/>
      <c r="J223" s="353"/>
      <c r="K223" s="353"/>
      <c r="L223" s="353"/>
      <c r="M223" s="353"/>
      <c r="N223" s="353"/>
      <c r="O223" s="357"/>
      <c r="P223" s="353"/>
      <c r="Q223" s="353"/>
      <c r="R223" s="353"/>
      <c r="S223" s="353"/>
      <c r="T223" s="2143"/>
      <c r="U223" s="2143"/>
      <c r="V223" s="353"/>
      <c r="W223" s="353"/>
    </row>
    <row r="224" spans="1:23" x14ac:dyDescent="0.2">
      <c r="A224" s="226"/>
      <c r="B224" s="226"/>
      <c r="C224" s="358"/>
      <c r="D224" s="358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358"/>
      <c r="P224" s="226"/>
      <c r="Q224" s="226"/>
      <c r="R224" s="226"/>
      <c r="S224" s="226"/>
      <c r="T224" s="2141"/>
      <c r="U224" s="2141"/>
      <c r="V224" s="226"/>
      <c r="W224" s="226"/>
    </row>
    <row r="225" spans="1:23" x14ac:dyDescent="0.2">
      <c r="A225" s="1693" t="s">
        <v>5172</v>
      </c>
      <c r="B225" s="449" t="s">
        <v>5091</v>
      </c>
      <c r="C225" s="449" t="s">
        <v>5173</v>
      </c>
      <c r="D225" s="477">
        <v>84000000</v>
      </c>
      <c r="E225" s="449" t="s">
        <v>7</v>
      </c>
      <c r="F225" s="449" t="s">
        <v>1382</v>
      </c>
      <c r="G225" s="353" t="s">
        <v>124</v>
      </c>
      <c r="H225" s="449"/>
      <c r="I225" s="449" t="s">
        <v>5024</v>
      </c>
      <c r="J225" s="230" t="s">
        <v>5025</v>
      </c>
      <c r="K225" s="449" t="s">
        <v>2131</v>
      </c>
      <c r="L225" s="449" t="s">
        <v>1879</v>
      </c>
      <c r="M225" s="449" t="s">
        <v>5026</v>
      </c>
      <c r="N225" s="378"/>
      <c r="O225" s="357"/>
      <c r="P225" s="353"/>
      <c r="Q225" s="449"/>
      <c r="R225" s="449"/>
      <c r="S225" s="230"/>
      <c r="T225" s="449"/>
      <c r="U225" s="449"/>
      <c r="V225" s="353"/>
      <c r="W225" s="353"/>
    </row>
    <row r="226" spans="1:23" x14ac:dyDescent="0.2">
      <c r="A226" s="1693"/>
      <c r="B226" s="449"/>
      <c r="C226" s="449"/>
      <c r="D226" s="477"/>
      <c r="E226" s="449"/>
      <c r="F226" s="449"/>
      <c r="G226" s="353"/>
      <c r="H226" s="353"/>
      <c r="I226" s="353"/>
      <c r="J226" s="353"/>
      <c r="K226" s="353"/>
      <c r="L226" s="353"/>
      <c r="M226" s="353"/>
      <c r="N226" s="353"/>
      <c r="O226" s="357"/>
      <c r="P226" s="353"/>
      <c r="Q226" s="449" t="s">
        <v>5027</v>
      </c>
      <c r="R226" s="449" t="s">
        <v>5028</v>
      </c>
      <c r="S226" s="230" t="s">
        <v>179</v>
      </c>
      <c r="T226" s="449" t="s">
        <v>5029</v>
      </c>
      <c r="U226" s="449" t="s">
        <v>5030</v>
      </c>
      <c r="V226" s="353"/>
      <c r="W226" s="353"/>
    </row>
    <row r="227" spans="1:23" x14ac:dyDescent="0.2">
      <c r="A227" s="226"/>
      <c r="B227" s="226"/>
      <c r="C227" s="358"/>
      <c r="D227" s="358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358"/>
      <c r="P227" s="226"/>
      <c r="Q227" s="226"/>
      <c r="R227" s="226"/>
      <c r="S227" s="226"/>
      <c r="T227" s="2141"/>
      <c r="U227" s="2141"/>
      <c r="V227" s="226"/>
      <c r="W227" s="226"/>
    </row>
    <row r="228" spans="1:23" ht="30" x14ac:dyDescent="0.2">
      <c r="A228" s="1693" t="s">
        <v>5174</v>
      </c>
      <c r="B228" s="449" t="s">
        <v>5091</v>
      </c>
      <c r="C228" s="449" t="s">
        <v>5175</v>
      </c>
      <c r="D228" s="477">
        <v>5400000</v>
      </c>
      <c r="E228" s="449" t="s">
        <v>7</v>
      </c>
      <c r="F228" s="449" t="s">
        <v>179</v>
      </c>
      <c r="G228" s="353" t="s">
        <v>285</v>
      </c>
      <c r="H228" s="449"/>
      <c r="I228" s="449" t="s">
        <v>5024</v>
      </c>
      <c r="J228" s="230" t="s">
        <v>5025</v>
      </c>
      <c r="K228" s="449" t="s">
        <v>2131</v>
      </c>
      <c r="L228" s="449" t="s">
        <v>1879</v>
      </c>
      <c r="M228" s="449" t="s">
        <v>5026</v>
      </c>
      <c r="N228" s="378" t="s">
        <v>179</v>
      </c>
      <c r="O228" s="357"/>
      <c r="P228" s="353"/>
      <c r="Q228" s="449" t="s">
        <v>5027</v>
      </c>
      <c r="R228" s="449" t="s">
        <v>5028</v>
      </c>
      <c r="S228" s="230" t="s">
        <v>179</v>
      </c>
      <c r="T228" s="449" t="s">
        <v>5029</v>
      </c>
      <c r="U228" s="449" t="s">
        <v>5030</v>
      </c>
      <c r="V228" s="353"/>
      <c r="W228" s="353"/>
    </row>
    <row r="229" spans="1:23" x14ac:dyDescent="0.2">
      <c r="A229" s="1693"/>
      <c r="B229" s="449"/>
      <c r="C229" s="449"/>
      <c r="D229" s="477"/>
      <c r="E229" s="449"/>
      <c r="F229" s="449"/>
      <c r="G229" s="353"/>
      <c r="H229" s="353"/>
      <c r="I229" s="353"/>
      <c r="J229" s="353"/>
      <c r="K229" s="353"/>
      <c r="L229" s="353"/>
      <c r="M229" s="353"/>
      <c r="N229" s="353"/>
      <c r="O229" s="357"/>
      <c r="P229" s="353"/>
      <c r="Q229" s="353"/>
      <c r="R229" s="353"/>
      <c r="S229" s="353"/>
      <c r="T229" s="2143"/>
      <c r="U229" s="2143"/>
      <c r="V229" s="353"/>
      <c r="W229" s="353"/>
    </row>
    <row r="230" spans="1:23" x14ac:dyDescent="0.2">
      <c r="A230" s="226"/>
      <c r="B230" s="226"/>
      <c r="C230" s="358"/>
      <c r="D230" s="358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358"/>
      <c r="P230" s="226"/>
      <c r="Q230" s="226"/>
      <c r="R230" s="226"/>
      <c r="S230" s="226"/>
      <c r="T230" s="2141"/>
      <c r="U230" s="2141"/>
      <c r="V230" s="226"/>
      <c r="W230" s="226"/>
    </row>
    <row r="231" spans="1:23" ht="30" x14ac:dyDescent="0.2">
      <c r="A231" s="1693" t="s">
        <v>5176</v>
      </c>
      <c r="B231" s="449" t="s">
        <v>5091</v>
      </c>
      <c r="C231" s="449" t="s">
        <v>5177</v>
      </c>
      <c r="D231" s="477">
        <v>12600000</v>
      </c>
      <c r="E231" s="449" t="s">
        <v>7</v>
      </c>
      <c r="F231" s="449" t="s">
        <v>179</v>
      </c>
      <c r="G231" s="353" t="s">
        <v>285</v>
      </c>
      <c r="H231" s="449"/>
      <c r="I231" s="449" t="s">
        <v>5024</v>
      </c>
      <c r="J231" s="230" t="s">
        <v>5025</v>
      </c>
      <c r="K231" s="449" t="s">
        <v>2131</v>
      </c>
      <c r="L231" s="449" t="s">
        <v>1879</v>
      </c>
      <c r="M231" s="449" t="s">
        <v>5026</v>
      </c>
      <c r="N231" s="378" t="s">
        <v>179</v>
      </c>
      <c r="O231" s="357"/>
      <c r="P231" s="353"/>
      <c r="Q231" s="449" t="s">
        <v>5027</v>
      </c>
      <c r="R231" s="449" t="s">
        <v>5028</v>
      </c>
      <c r="S231" s="230" t="s">
        <v>179</v>
      </c>
      <c r="T231" s="449" t="s">
        <v>5029</v>
      </c>
      <c r="U231" s="449" t="s">
        <v>5030</v>
      </c>
      <c r="V231" s="353"/>
      <c r="W231" s="353"/>
    </row>
    <row r="232" spans="1:23" x14ac:dyDescent="0.2">
      <c r="A232" s="1693"/>
      <c r="B232" s="449"/>
      <c r="C232" s="449"/>
      <c r="D232" s="477"/>
      <c r="E232" s="449"/>
      <c r="F232" s="449"/>
      <c r="G232" s="353"/>
      <c r="H232" s="353"/>
      <c r="I232" s="353"/>
      <c r="J232" s="353"/>
      <c r="K232" s="353"/>
      <c r="L232" s="353"/>
      <c r="M232" s="353"/>
      <c r="N232" s="353"/>
      <c r="O232" s="357"/>
      <c r="P232" s="353"/>
      <c r="Q232" s="353"/>
      <c r="R232" s="353"/>
      <c r="S232" s="353"/>
      <c r="T232" s="2143"/>
      <c r="U232" s="2143"/>
      <c r="V232" s="353"/>
      <c r="W232" s="353"/>
    </row>
    <row r="233" spans="1:23" x14ac:dyDescent="0.2">
      <c r="A233" s="226"/>
      <c r="B233" s="226"/>
      <c r="C233" s="358"/>
      <c r="D233" s="358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358"/>
      <c r="P233" s="226"/>
      <c r="Q233" s="449"/>
      <c r="R233" s="449"/>
      <c r="S233" s="230"/>
      <c r="T233" s="449"/>
      <c r="U233" s="449"/>
      <c r="V233" s="226"/>
      <c r="W233" s="226"/>
    </row>
    <row r="234" spans="1:23" x14ac:dyDescent="0.2">
      <c r="A234" s="1693" t="s">
        <v>5178</v>
      </c>
      <c r="B234" s="449" t="s">
        <v>5091</v>
      </c>
      <c r="C234" s="449" t="s">
        <v>5179</v>
      </c>
      <c r="D234" s="477">
        <v>576000000</v>
      </c>
      <c r="E234" s="449" t="s">
        <v>7</v>
      </c>
      <c r="F234" s="449" t="s">
        <v>1382</v>
      </c>
      <c r="G234" s="353" t="s">
        <v>576</v>
      </c>
      <c r="H234" s="449"/>
      <c r="I234" s="449" t="s">
        <v>5024</v>
      </c>
      <c r="J234" s="230" t="s">
        <v>5025</v>
      </c>
      <c r="K234" s="449" t="s">
        <v>2131</v>
      </c>
      <c r="L234" s="449" t="s">
        <v>1879</v>
      </c>
      <c r="M234" s="449" t="s">
        <v>5026</v>
      </c>
      <c r="N234" s="378"/>
      <c r="O234" s="357"/>
      <c r="P234" s="353"/>
      <c r="Q234" s="449" t="s">
        <v>5027</v>
      </c>
      <c r="R234" s="449" t="s">
        <v>5028</v>
      </c>
      <c r="S234" s="230" t="s">
        <v>179</v>
      </c>
      <c r="T234" s="449" t="s">
        <v>5029</v>
      </c>
      <c r="U234" s="449" t="s">
        <v>5030</v>
      </c>
      <c r="V234" s="353"/>
      <c r="W234" s="353"/>
    </row>
    <row r="235" spans="1:23" x14ac:dyDescent="0.2">
      <c r="A235" s="1693"/>
      <c r="B235" s="449"/>
      <c r="C235" s="449"/>
      <c r="D235" s="477"/>
      <c r="E235" s="449"/>
      <c r="F235" s="449"/>
      <c r="G235" s="353"/>
      <c r="H235" s="353"/>
      <c r="I235" s="353"/>
      <c r="J235" s="353"/>
      <c r="K235" s="353"/>
      <c r="L235" s="353"/>
      <c r="M235" s="353"/>
      <c r="N235" s="353"/>
      <c r="O235" s="357"/>
      <c r="P235" s="353"/>
      <c r="Q235" s="353"/>
      <c r="R235" s="353"/>
      <c r="S235" s="353"/>
      <c r="T235" s="2143"/>
      <c r="U235" s="2143"/>
      <c r="V235" s="353"/>
      <c r="W235" s="353"/>
    </row>
    <row r="236" spans="1:23" x14ac:dyDescent="0.2">
      <c r="A236" s="226"/>
      <c r="B236" s="226"/>
      <c r="C236" s="358"/>
      <c r="D236" s="358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358"/>
      <c r="P236" s="226"/>
      <c r="Q236" s="226"/>
      <c r="R236" s="226"/>
      <c r="S236" s="226"/>
      <c r="T236" s="2141"/>
      <c r="U236" s="2141"/>
      <c r="V236" s="226"/>
      <c r="W236" s="226"/>
    </row>
    <row r="237" spans="1:23" ht="30" x14ac:dyDescent="0.2">
      <c r="A237" s="1693" t="s">
        <v>5180</v>
      </c>
      <c r="B237" s="449" t="s">
        <v>5091</v>
      </c>
      <c r="C237" s="449" t="s">
        <v>5181</v>
      </c>
      <c r="D237" s="477">
        <v>300000000</v>
      </c>
      <c r="E237" s="449" t="s">
        <v>7</v>
      </c>
      <c r="F237" s="449" t="s">
        <v>1382</v>
      </c>
      <c r="G237" s="353" t="s">
        <v>576</v>
      </c>
      <c r="H237" s="449"/>
      <c r="I237" s="449" t="s">
        <v>5024</v>
      </c>
      <c r="J237" s="230" t="s">
        <v>5025</v>
      </c>
      <c r="K237" s="449" t="s">
        <v>2131</v>
      </c>
      <c r="L237" s="449" t="s">
        <v>1879</v>
      </c>
      <c r="M237" s="449" t="s">
        <v>5026</v>
      </c>
      <c r="N237" s="378"/>
      <c r="O237" s="357"/>
      <c r="P237" s="353"/>
      <c r="Q237" s="449" t="s">
        <v>5027</v>
      </c>
      <c r="R237" s="449" t="s">
        <v>5028</v>
      </c>
      <c r="S237" s="230" t="s">
        <v>179</v>
      </c>
      <c r="T237" s="449" t="s">
        <v>5029</v>
      </c>
      <c r="U237" s="449" t="s">
        <v>5030</v>
      </c>
      <c r="V237" s="353"/>
      <c r="W237" s="353"/>
    </row>
    <row r="238" spans="1:23" x14ac:dyDescent="0.2">
      <c r="A238" s="1693"/>
      <c r="B238" s="449"/>
      <c r="C238" s="449"/>
      <c r="D238" s="477"/>
      <c r="E238" s="449"/>
      <c r="F238" s="449"/>
      <c r="G238" s="353"/>
      <c r="H238" s="353"/>
      <c r="I238" s="353"/>
      <c r="J238" s="353"/>
      <c r="K238" s="353"/>
      <c r="L238" s="353"/>
      <c r="M238" s="353"/>
      <c r="N238" s="353"/>
      <c r="O238" s="357"/>
      <c r="P238" s="353"/>
      <c r="Q238" s="353"/>
      <c r="R238" s="353"/>
      <c r="S238" s="353"/>
      <c r="T238" s="2143"/>
      <c r="U238" s="2143"/>
      <c r="V238" s="353"/>
      <c r="W238" s="353"/>
    </row>
    <row r="239" spans="1:23" x14ac:dyDescent="0.2">
      <c r="A239" s="226"/>
      <c r="B239" s="226"/>
      <c r="C239" s="358"/>
      <c r="D239" s="358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358"/>
      <c r="P239" s="226"/>
      <c r="Q239" s="449"/>
      <c r="R239" s="449"/>
      <c r="S239" s="230"/>
      <c r="T239" s="449"/>
      <c r="U239" s="449"/>
      <c r="V239" s="226"/>
      <c r="W239" s="226"/>
    </row>
    <row r="240" spans="1:23" ht="30" x14ac:dyDescent="0.2">
      <c r="A240" s="1693" t="s">
        <v>5182</v>
      </c>
      <c r="B240" s="449" t="s">
        <v>5091</v>
      </c>
      <c r="C240" s="449" t="s">
        <v>5183</v>
      </c>
      <c r="D240" s="477">
        <v>6864000</v>
      </c>
      <c r="E240" s="449" t="s">
        <v>7</v>
      </c>
      <c r="F240" s="449" t="s">
        <v>179</v>
      </c>
      <c r="G240" s="353" t="s">
        <v>285</v>
      </c>
      <c r="H240" s="449"/>
      <c r="I240" s="449" t="s">
        <v>5024</v>
      </c>
      <c r="J240" s="230" t="s">
        <v>5025</v>
      </c>
      <c r="K240" s="449" t="s">
        <v>2131</v>
      </c>
      <c r="L240" s="449" t="s">
        <v>1879</v>
      </c>
      <c r="M240" s="449" t="s">
        <v>5026</v>
      </c>
      <c r="N240" s="378" t="s">
        <v>179</v>
      </c>
      <c r="O240" s="357"/>
      <c r="P240" s="353"/>
      <c r="Q240" s="449" t="s">
        <v>5027</v>
      </c>
      <c r="R240" s="449" t="s">
        <v>5028</v>
      </c>
      <c r="S240" s="230" t="s">
        <v>179</v>
      </c>
      <c r="T240" s="449" t="s">
        <v>5029</v>
      </c>
      <c r="U240" s="449" t="s">
        <v>5030</v>
      </c>
      <c r="V240" s="353"/>
      <c r="W240" s="353"/>
    </row>
    <row r="241" spans="1:23" x14ac:dyDescent="0.2">
      <c r="A241" s="2145"/>
      <c r="B241" s="2146"/>
      <c r="C241" s="2146"/>
      <c r="D241" s="477"/>
      <c r="E241" s="449"/>
      <c r="F241" s="449"/>
      <c r="G241" s="353"/>
      <c r="H241" s="353"/>
      <c r="I241" s="353"/>
      <c r="J241" s="353"/>
      <c r="K241" s="353"/>
      <c r="L241" s="353"/>
      <c r="M241" s="353"/>
      <c r="N241" s="353"/>
      <c r="O241" s="357"/>
      <c r="P241" s="353"/>
      <c r="Q241" s="353"/>
      <c r="R241" s="353"/>
      <c r="S241" s="353"/>
      <c r="T241" s="2143"/>
      <c r="U241" s="2143"/>
      <c r="V241" s="353"/>
      <c r="W241" s="353"/>
    </row>
    <row r="242" spans="1:23" x14ac:dyDescent="0.2">
      <c r="A242" s="2140" t="s">
        <v>144</v>
      </c>
      <c r="B242" s="226"/>
      <c r="C242" s="357"/>
      <c r="D242" s="357">
        <f>SUM(D109:D241)</f>
        <v>3097785725</v>
      </c>
      <c r="E242" s="226"/>
      <c r="F242" s="227"/>
      <c r="G242" s="226"/>
      <c r="H242" s="227"/>
      <c r="I242" s="226"/>
      <c r="J242" s="226"/>
      <c r="K242" s="226"/>
      <c r="L242" s="226"/>
      <c r="M242" s="226"/>
      <c r="N242" s="226"/>
      <c r="O242" s="357"/>
      <c r="P242" s="226"/>
      <c r="Q242" s="226"/>
      <c r="R242" s="226"/>
      <c r="S242" s="226"/>
      <c r="T242" s="2141"/>
      <c r="U242" s="2141"/>
      <c r="V242" s="226"/>
      <c r="W242" s="226"/>
    </row>
    <row r="243" spans="1:23" x14ac:dyDescent="0.2">
      <c r="A243" s="226"/>
      <c r="B243" s="226"/>
      <c r="C243" s="357"/>
      <c r="D243" s="357"/>
      <c r="E243" s="226"/>
      <c r="F243" s="227"/>
      <c r="G243" s="226"/>
      <c r="H243" s="227"/>
      <c r="I243" s="226"/>
      <c r="J243" s="226"/>
      <c r="K243" s="226"/>
      <c r="L243" s="226"/>
      <c r="M243" s="226"/>
      <c r="N243" s="226"/>
      <c r="O243" s="357"/>
      <c r="P243" s="226"/>
      <c r="Q243" s="226"/>
      <c r="R243" s="226"/>
      <c r="S243" s="226"/>
      <c r="T243" s="2141"/>
      <c r="U243" s="2141"/>
      <c r="V243" s="226"/>
      <c r="W243" s="226"/>
    </row>
  </sheetData>
  <mergeCells count="201">
    <mergeCell ref="H102:I102"/>
    <mergeCell ref="A4:F4"/>
    <mergeCell ref="G91:G92"/>
    <mergeCell ref="A91:A92"/>
    <mergeCell ref="B91:B92"/>
    <mergeCell ref="C91:C92"/>
    <mergeCell ref="D91:D92"/>
    <mergeCell ref="E91:E92"/>
    <mergeCell ref="F91:F92"/>
    <mergeCell ref="G85:G86"/>
    <mergeCell ref="A88:A89"/>
    <mergeCell ref="B88:B89"/>
    <mergeCell ref="C88:C89"/>
    <mergeCell ref="D88:D89"/>
    <mergeCell ref="E88:E89"/>
    <mergeCell ref="F88:F89"/>
    <mergeCell ref="G88:G89"/>
    <mergeCell ref="A85:A86"/>
    <mergeCell ref="B85:B86"/>
    <mergeCell ref="C85:C86"/>
    <mergeCell ref="D85:D86"/>
    <mergeCell ref="E85:E86"/>
    <mergeCell ref="F85:F86"/>
    <mergeCell ref="G79:G80"/>
    <mergeCell ref="A82:A83"/>
    <mergeCell ref="D82:D83"/>
    <mergeCell ref="E82:E83"/>
    <mergeCell ref="F82:F83"/>
    <mergeCell ref="G82:G83"/>
    <mergeCell ref="A79:A80"/>
    <mergeCell ref="B79:B80"/>
    <mergeCell ref="C79:C80"/>
    <mergeCell ref="D79:D80"/>
    <mergeCell ref="E79:E80"/>
    <mergeCell ref="F79:F80"/>
    <mergeCell ref="G73:G74"/>
    <mergeCell ref="A76:A77"/>
    <mergeCell ref="B76:B78"/>
    <mergeCell ref="C76:C78"/>
    <mergeCell ref="D76:D78"/>
    <mergeCell ref="E76:E78"/>
    <mergeCell ref="F76:F78"/>
    <mergeCell ref="G76:G78"/>
    <mergeCell ref="A73:A74"/>
    <mergeCell ref="B73:B74"/>
    <mergeCell ref="C73:C74"/>
    <mergeCell ref="D73:D74"/>
    <mergeCell ref="E73:E74"/>
    <mergeCell ref="F73:F74"/>
    <mergeCell ref="G67:G68"/>
    <mergeCell ref="A70:A71"/>
    <mergeCell ref="B70:B71"/>
    <mergeCell ref="C70:C71"/>
    <mergeCell ref="D70:D71"/>
    <mergeCell ref="E70:E71"/>
    <mergeCell ref="F70:F71"/>
    <mergeCell ref="G70:G71"/>
    <mergeCell ref="A67:A68"/>
    <mergeCell ref="B67:B68"/>
    <mergeCell ref="C67:C68"/>
    <mergeCell ref="D67:D68"/>
    <mergeCell ref="E67:E68"/>
    <mergeCell ref="F67:F68"/>
    <mergeCell ref="G61:G62"/>
    <mergeCell ref="A64:A65"/>
    <mergeCell ref="B64:B65"/>
    <mergeCell ref="C64:C65"/>
    <mergeCell ref="D64:D65"/>
    <mergeCell ref="E64:E65"/>
    <mergeCell ref="F64:F65"/>
    <mergeCell ref="G64:G65"/>
    <mergeCell ref="A61:A62"/>
    <mergeCell ref="B61:B62"/>
    <mergeCell ref="C61:C62"/>
    <mergeCell ref="D61:D62"/>
    <mergeCell ref="E61:E62"/>
    <mergeCell ref="F61:F62"/>
    <mergeCell ref="G55:G56"/>
    <mergeCell ref="A58:A59"/>
    <mergeCell ref="B58:B59"/>
    <mergeCell ref="C58:C59"/>
    <mergeCell ref="D58:D59"/>
    <mergeCell ref="E58:E59"/>
    <mergeCell ref="F58:F59"/>
    <mergeCell ref="G58:G59"/>
    <mergeCell ref="A55:A56"/>
    <mergeCell ref="B55:B56"/>
    <mergeCell ref="C55:C56"/>
    <mergeCell ref="D55:D56"/>
    <mergeCell ref="E55:E56"/>
    <mergeCell ref="F55:F56"/>
    <mergeCell ref="G49:G50"/>
    <mergeCell ref="A52:A53"/>
    <mergeCell ref="B52:B53"/>
    <mergeCell ref="C52:C53"/>
    <mergeCell ref="D52:D53"/>
    <mergeCell ref="E52:E53"/>
    <mergeCell ref="F52:F53"/>
    <mergeCell ref="G52:G53"/>
    <mergeCell ref="A49:A50"/>
    <mergeCell ref="B49:B50"/>
    <mergeCell ref="C49:C50"/>
    <mergeCell ref="D49:D50"/>
    <mergeCell ref="E49:E50"/>
    <mergeCell ref="F49:F50"/>
    <mergeCell ref="G43:G44"/>
    <mergeCell ref="A46:A47"/>
    <mergeCell ref="B46:B47"/>
    <mergeCell ref="C46:C47"/>
    <mergeCell ref="D46:D47"/>
    <mergeCell ref="E46:E47"/>
    <mergeCell ref="F46:F47"/>
    <mergeCell ref="G46:G47"/>
    <mergeCell ref="A43:A44"/>
    <mergeCell ref="B43:B44"/>
    <mergeCell ref="C43:C44"/>
    <mergeCell ref="D43:D44"/>
    <mergeCell ref="E43:E44"/>
    <mergeCell ref="F43:F44"/>
    <mergeCell ref="G37:G38"/>
    <mergeCell ref="A40:A41"/>
    <mergeCell ref="B40:B41"/>
    <mergeCell ref="C40:C41"/>
    <mergeCell ref="D40:D41"/>
    <mergeCell ref="E40:E41"/>
    <mergeCell ref="F40:F41"/>
    <mergeCell ref="G40:G41"/>
    <mergeCell ref="A37:A38"/>
    <mergeCell ref="B37:B38"/>
    <mergeCell ref="C37:C38"/>
    <mergeCell ref="D37:D38"/>
    <mergeCell ref="E37:E38"/>
    <mergeCell ref="F37:F38"/>
    <mergeCell ref="G29:G30"/>
    <mergeCell ref="G32:G33"/>
    <mergeCell ref="A34:A35"/>
    <mergeCell ref="C34:C35"/>
    <mergeCell ref="D34:D35"/>
    <mergeCell ref="E34:E35"/>
    <mergeCell ref="F34:F35"/>
    <mergeCell ref="G34:G35"/>
    <mergeCell ref="A29:A30"/>
    <mergeCell ref="B29:B30"/>
    <mergeCell ref="C29:C30"/>
    <mergeCell ref="D29:D30"/>
    <mergeCell ref="E29:E30"/>
    <mergeCell ref="F29:F30"/>
    <mergeCell ref="B26:B28"/>
    <mergeCell ref="C26:C28"/>
    <mergeCell ref="D26:D28"/>
    <mergeCell ref="E26:E28"/>
    <mergeCell ref="F26:F28"/>
    <mergeCell ref="G26:G28"/>
    <mergeCell ref="A23:A24"/>
    <mergeCell ref="B23:B24"/>
    <mergeCell ref="C23:C24"/>
    <mergeCell ref="D23:D24"/>
    <mergeCell ref="E23:E24"/>
    <mergeCell ref="F23:F24"/>
    <mergeCell ref="H14:H85"/>
    <mergeCell ref="A16:A17"/>
    <mergeCell ref="B16:B17"/>
    <mergeCell ref="C16:C17"/>
    <mergeCell ref="D16:D17"/>
    <mergeCell ref="E16:E17"/>
    <mergeCell ref="F16:F17"/>
    <mergeCell ref="G16:G17"/>
    <mergeCell ref="G18:G19"/>
    <mergeCell ref="A20:A21"/>
    <mergeCell ref="B20:B21"/>
    <mergeCell ref="C20:C21"/>
    <mergeCell ref="D20:D21"/>
    <mergeCell ref="E20:E21"/>
    <mergeCell ref="F20:F21"/>
    <mergeCell ref="G20:G21"/>
    <mergeCell ref="A18:A19"/>
    <mergeCell ref="B18:B19"/>
    <mergeCell ref="C18:C19"/>
    <mergeCell ref="D18:D19"/>
    <mergeCell ref="E18:E19"/>
    <mergeCell ref="F18:F19"/>
    <mergeCell ref="G23:G24"/>
    <mergeCell ref="A26:A27"/>
    <mergeCell ref="A8:A9"/>
    <mergeCell ref="A11:A12"/>
    <mergeCell ref="A14:A15"/>
    <mergeCell ref="B14:B15"/>
    <mergeCell ref="C14:C15"/>
    <mergeCell ref="D14:D15"/>
    <mergeCell ref="E14:E15"/>
    <mergeCell ref="F14:F15"/>
    <mergeCell ref="G14:G15"/>
    <mergeCell ref="A5:B5"/>
    <mergeCell ref="I5:J6"/>
    <mergeCell ref="K5:M5"/>
    <mergeCell ref="A6:B6"/>
    <mergeCell ref="C6:H6"/>
    <mergeCell ref="L6:M6"/>
    <mergeCell ref="N6:O6"/>
    <mergeCell ref="P6:S6"/>
    <mergeCell ref="T6:W6"/>
  </mergeCells>
  <pageMargins left="0.25" right="0.25" top="0.75" bottom="0.75" header="0.3" footer="0.3"/>
  <pageSetup paperSize="8" scale="85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2:X37"/>
  <sheetViews>
    <sheetView topLeftCell="A8" zoomScale="77" zoomScaleNormal="77" workbookViewId="0">
      <selection activeCell="A36" sqref="A36"/>
    </sheetView>
  </sheetViews>
  <sheetFormatPr defaultRowHeight="12.75" x14ac:dyDescent="0.2"/>
  <cols>
    <col min="1" max="1" width="54.28515625" style="1135" bestFit="1" customWidth="1"/>
    <col min="2" max="2" width="11.7109375" style="1135" customWidth="1"/>
    <col min="3" max="3" width="10.28515625" style="1135" customWidth="1"/>
    <col min="4" max="4" width="18.7109375" style="1135" customWidth="1"/>
    <col min="5" max="5" width="15" style="1135" customWidth="1"/>
    <col min="6" max="6" width="19.85546875" style="1135" customWidth="1"/>
    <col min="7" max="7" width="12.7109375" style="1135" customWidth="1"/>
    <col min="8" max="8" width="19.85546875" style="1135" bestFit="1" customWidth="1"/>
    <col min="9" max="9" width="17" style="1135" customWidth="1"/>
    <col min="10" max="10" width="23.140625" style="1135" customWidth="1"/>
    <col min="11" max="11" width="13.7109375" style="1135" customWidth="1"/>
    <col min="12" max="12" width="14.85546875" style="1135" customWidth="1"/>
    <col min="13" max="13" width="13.140625" style="1135" customWidth="1"/>
    <col min="14" max="14" width="12.42578125" style="1135" customWidth="1"/>
    <col min="15" max="15" width="19.85546875" style="1135" bestFit="1" customWidth="1"/>
    <col min="16" max="16" width="10.140625" style="1135" bestFit="1" customWidth="1"/>
    <col min="17" max="17" width="10.28515625" style="1135" bestFit="1" customWidth="1"/>
    <col min="18" max="18" width="14.7109375" style="1135" customWidth="1"/>
    <col min="19" max="19" width="18.7109375" style="1135" bestFit="1" customWidth="1"/>
    <col min="20" max="20" width="16.7109375" style="1135" customWidth="1"/>
    <col min="21" max="21" width="16" style="1135" customWidth="1"/>
    <col min="22" max="22" width="16.140625" style="1135" customWidth="1"/>
    <col min="23" max="23" width="26.5703125" style="1135" customWidth="1"/>
    <col min="24" max="24" width="29.7109375" style="1135" bestFit="1" customWidth="1"/>
    <col min="25" max="25" width="14.42578125" style="1135" customWidth="1"/>
    <col min="26" max="26" width="16.5703125" style="1135" customWidth="1"/>
    <col min="27" max="27" width="9.140625" style="1135"/>
    <col min="28" max="28" width="15.85546875" style="1135" customWidth="1"/>
    <col min="29" max="30" width="9.140625" style="1135"/>
    <col min="31" max="31" width="19.85546875" style="1135" bestFit="1" customWidth="1"/>
    <col min="32" max="32" width="9.140625" style="1135"/>
    <col min="33" max="33" width="11.7109375" style="1135" customWidth="1"/>
    <col min="34" max="16384" width="9.140625" style="1135"/>
  </cols>
  <sheetData>
    <row r="2" spans="1:24" x14ac:dyDescent="0.2">
      <c r="G2" s="1136"/>
      <c r="H2" s="1136"/>
      <c r="I2" s="1136"/>
      <c r="J2" s="1137"/>
    </row>
    <row r="4" spans="1:24" ht="18" x14ac:dyDescent="0.2">
      <c r="A4" s="1138" t="s">
        <v>5016</v>
      </c>
      <c r="B4" s="1139"/>
      <c r="C4" s="1140"/>
      <c r="D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1"/>
      <c r="V4" s="1141"/>
      <c r="W4" s="1140"/>
      <c r="X4" s="1140"/>
    </row>
    <row r="5" spans="1:24" s="2751" customFormat="1" ht="15" x14ac:dyDescent="0.2">
      <c r="A5" s="431" t="s">
        <v>5017</v>
      </c>
      <c r="B5" s="344"/>
      <c r="C5" s="19"/>
      <c r="D5" s="19"/>
      <c r="E5" s="19"/>
      <c r="F5" s="19"/>
      <c r="G5" s="19"/>
      <c r="H5" s="2888" t="s">
        <v>147</v>
      </c>
      <c r="I5" s="2958"/>
      <c r="J5" s="2125" t="s">
        <v>148</v>
      </c>
      <c r="K5" s="2126"/>
      <c r="L5" s="2126"/>
      <c r="M5" s="2126"/>
      <c r="N5" s="19"/>
      <c r="O5" s="19"/>
      <c r="P5" s="19"/>
      <c r="Q5" s="19"/>
      <c r="R5" s="19"/>
      <c r="S5" s="19"/>
      <c r="T5" s="2124"/>
      <c r="U5" s="2124"/>
      <c r="V5" s="18"/>
      <c r="W5" s="18"/>
    </row>
    <row r="6" spans="1:24" s="2751" customFormat="1" ht="30" x14ac:dyDescent="0.2">
      <c r="A6" s="95" t="s">
        <v>4964</v>
      </c>
      <c r="B6" s="67"/>
      <c r="C6" s="2915" t="s">
        <v>149</v>
      </c>
      <c r="D6" s="2916"/>
      <c r="E6" s="2916"/>
      <c r="F6" s="2916"/>
      <c r="G6" s="2917"/>
      <c r="H6" s="2959"/>
      <c r="I6" s="2960"/>
      <c r="J6" s="432" t="s">
        <v>150</v>
      </c>
      <c r="K6" s="2915" t="s">
        <v>151</v>
      </c>
      <c r="L6" s="2917"/>
      <c r="M6" s="2915" t="s">
        <v>152</v>
      </c>
      <c r="N6" s="2917"/>
      <c r="O6" s="2915" t="s">
        <v>84</v>
      </c>
      <c r="P6" s="2916"/>
      <c r="Q6" s="2916"/>
      <c r="R6" s="2917"/>
      <c r="S6" s="2738"/>
      <c r="T6" s="2915" t="s">
        <v>85</v>
      </c>
      <c r="U6" s="2917"/>
      <c r="V6" s="2737"/>
      <c r="W6" s="2132"/>
    </row>
    <row r="7" spans="1:24" s="2751" customFormat="1" ht="75.75" thickBot="1" x14ac:dyDescent="0.25">
      <c r="A7" s="433" t="s">
        <v>512</v>
      </c>
      <c r="B7" s="434" t="s">
        <v>153</v>
      </c>
      <c r="C7" s="434" t="s">
        <v>3555</v>
      </c>
      <c r="D7" s="434" t="s">
        <v>3556</v>
      </c>
      <c r="E7" s="434" t="s">
        <v>156</v>
      </c>
      <c r="F7" s="434" t="s">
        <v>157</v>
      </c>
      <c r="G7" s="435" t="s">
        <v>158</v>
      </c>
      <c r="H7" s="436" t="s">
        <v>92</v>
      </c>
      <c r="I7" s="437" t="s">
        <v>3313</v>
      </c>
      <c r="J7" s="434" t="s">
        <v>3557</v>
      </c>
      <c r="K7" s="434" t="s">
        <v>160</v>
      </c>
      <c r="L7" s="434" t="s">
        <v>3558</v>
      </c>
      <c r="M7" s="434" t="s">
        <v>162</v>
      </c>
      <c r="N7" s="436" t="s">
        <v>163</v>
      </c>
      <c r="O7" s="436" t="s">
        <v>164</v>
      </c>
      <c r="P7" s="436" t="s">
        <v>3559</v>
      </c>
      <c r="Q7" s="436" t="s">
        <v>165</v>
      </c>
      <c r="R7" s="438" t="s">
        <v>166</v>
      </c>
      <c r="S7" s="2754" t="s">
        <v>167</v>
      </c>
      <c r="T7" s="2133" t="s">
        <v>3319</v>
      </c>
      <c r="U7" s="2133" t="s">
        <v>3560</v>
      </c>
      <c r="V7" s="432" t="s">
        <v>112</v>
      </c>
      <c r="W7" s="432" t="s">
        <v>113</v>
      </c>
    </row>
    <row r="8" spans="1:24" s="2751" customFormat="1" ht="15.75" thickTop="1" x14ac:dyDescent="0.2">
      <c r="A8" s="2918" t="s">
        <v>114</v>
      </c>
      <c r="B8" s="355"/>
      <c r="C8" s="2755"/>
      <c r="D8" s="2755"/>
      <c r="E8" s="355"/>
      <c r="F8" s="355" t="s">
        <v>170</v>
      </c>
      <c r="G8" s="355"/>
      <c r="H8" s="355" t="s">
        <v>171</v>
      </c>
      <c r="I8" s="355" t="s">
        <v>4965</v>
      </c>
      <c r="J8" s="355"/>
      <c r="K8" s="2995" t="s">
        <v>4966</v>
      </c>
      <c r="L8" s="2996"/>
      <c r="M8" s="440" t="s">
        <v>117</v>
      </c>
      <c r="N8" s="440" t="s">
        <v>119</v>
      </c>
      <c r="O8" s="2755"/>
      <c r="P8" s="440" t="s">
        <v>117</v>
      </c>
      <c r="Q8" s="440" t="s">
        <v>116</v>
      </c>
      <c r="R8" s="440" t="s">
        <v>117</v>
      </c>
      <c r="S8" s="440" t="s">
        <v>171</v>
      </c>
      <c r="T8" s="2137" t="s">
        <v>174</v>
      </c>
      <c r="U8" s="2137" t="s">
        <v>117</v>
      </c>
      <c r="V8" s="440"/>
      <c r="W8" s="440"/>
    </row>
    <row r="9" spans="1:24" s="2751" customFormat="1" ht="15" x14ac:dyDescent="0.2">
      <c r="A9" s="2994"/>
      <c r="B9" s="353"/>
      <c r="C9" s="357"/>
      <c r="D9" s="357"/>
      <c r="E9" s="353"/>
      <c r="F9" s="355" t="s">
        <v>175</v>
      </c>
      <c r="G9" s="353"/>
      <c r="H9" s="355"/>
      <c r="I9" s="353"/>
      <c r="J9" s="353"/>
      <c r="K9" s="353"/>
      <c r="L9" s="353"/>
      <c r="M9" s="353"/>
      <c r="N9" s="353"/>
      <c r="O9" s="357"/>
      <c r="P9" s="353"/>
      <c r="Q9" s="353"/>
      <c r="R9" s="353"/>
      <c r="S9" s="355"/>
      <c r="T9" s="2138"/>
      <c r="U9" s="2138"/>
      <c r="V9" s="355"/>
      <c r="W9" s="355"/>
    </row>
    <row r="10" spans="1:24" s="2751" customFormat="1" ht="15.75" thickBot="1" x14ac:dyDescent="0.25">
      <c r="A10" s="441" t="s">
        <v>121</v>
      </c>
      <c r="B10" s="1835"/>
      <c r="C10" s="1835"/>
      <c r="D10" s="442"/>
      <c r="E10" s="1835"/>
      <c r="F10" s="404"/>
      <c r="G10" s="404"/>
      <c r="H10" s="404"/>
      <c r="I10" s="404"/>
      <c r="J10" s="443"/>
      <c r="K10" s="443"/>
      <c r="L10" s="404"/>
      <c r="M10" s="404"/>
      <c r="N10" s="404"/>
      <c r="O10" s="442"/>
      <c r="P10" s="1835"/>
      <c r="Q10" s="404"/>
      <c r="R10" s="404"/>
      <c r="S10" s="404"/>
      <c r="T10" s="2139"/>
      <c r="U10" s="2139"/>
      <c r="V10" s="19"/>
      <c r="W10" s="404"/>
    </row>
    <row r="11" spans="1:24" s="2751" customFormat="1" ht="15.75" thickBot="1" x14ac:dyDescent="0.25">
      <c r="A11" s="2829" t="s">
        <v>4967</v>
      </c>
      <c r="B11" s="2741" t="s">
        <v>297</v>
      </c>
      <c r="C11" s="2741" t="s">
        <v>297</v>
      </c>
      <c r="D11" s="2755">
        <v>61259509</v>
      </c>
      <c r="E11" s="440" t="s">
        <v>29</v>
      </c>
      <c r="F11" s="440" t="s">
        <v>297</v>
      </c>
      <c r="G11" s="440" t="s">
        <v>124</v>
      </c>
      <c r="H11" s="355" t="s">
        <v>4968</v>
      </c>
      <c r="I11" s="355" t="s">
        <v>4969</v>
      </c>
      <c r="J11" s="440" t="s">
        <v>4970</v>
      </c>
      <c r="K11" s="355" t="s">
        <v>4971</v>
      </c>
      <c r="L11" s="355" t="s">
        <v>4972</v>
      </c>
      <c r="M11" s="355" t="s">
        <v>4973</v>
      </c>
      <c r="N11" s="440" t="s">
        <v>297</v>
      </c>
      <c r="O11" s="2755">
        <v>61259509</v>
      </c>
      <c r="P11" s="2741" t="s">
        <v>297</v>
      </c>
      <c r="Q11" s="355" t="s">
        <v>2125</v>
      </c>
      <c r="R11" s="355" t="s">
        <v>4974</v>
      </c>
      <c r="S11" s="355" t="s">
        <v>4975</v>
      </c>
      <c r="T11" s="2138">
        <v>40785</v>
      </c>
      <c r="U11" s="2138">
        <v>40777</v>
      </c>
      <c r="V11" s="404" t="s">
        <v>4976</v>
      </c>
      <c r="W11" s="355" t="s">
        <v>4977</v>
      </c>
    </row>
    <row r="12" spans="1:24" s="2751" customFormat="1" ht="15" x14ac:dyDescent="0.2">
      <c r="A12" s="2814"/>
      <c r="B12" s="2741"/>
      <c r="C12" s="2741"/>
      <c r="D12" s="357"/>
      <c r="E12" s="2741"/>
      <c r="F12" s="355"/>
      <c r="G12" s="353"/>
      <c r="H12" s="355"/>
      <c r="I12" s="353"/>
      <c r="J12" s="353"/>
      <c r="K12" s="353"/>
      <c r="L12" s="353"/>
      <c r="M12" s="353"/>
      <c r="N12" s="353"/>
      <c r="O12" s="357"/>
      <c r="P12" s="2741"/>
      <c r="Q12" s="353"/>
      <c r="R12" s="353"/>
      <c r="S12" s="353"/>
      <c r="T12" s="2143"/>
      <c r="U12" s="2143"/>
      <c r="V12" s="355"/>
      <c r="W12" s="353"/>
    </row>
    <row r="13" spans="1:24" s="2751" customFormat="1" ht="15" x14ac:dyDescent="0.2">
      <c r="A13" s="226"/>
      <c r="B13" s="1711"/>
      <c r="C13" s="1711"/>
      <c r="D13" s="358"/>
      <c r="E13" s="1711"/>
      <c r="F13" s="226"/>
      <c r="G13" s="226"/>
      <c r="H13" s="226"/>
      <c r="I13" s="226"/>
      <c r="J13" s="79"/>
      <c r="K13" s="79"/>
      <c r="L13" s="226"/>
      <c r="M13" s="226"/>
      <c r="N13" s="226"/>
      <c r="O13" s="358"/>
      <c r="P13" s="1711"/>
      <c r="Q13" s="2734"/>
      <c r="R13" s="226"/>
      <c r="S13" s="226"/>
      <c r="T13" s="2141"/>
      <c r="U13" s="2141"/>
      <c r="V13" s="353"/>
      <c r="W13" s="226"/>
    </row>
    <row r="14" spans="1:24" s="2751" customFormat="1" ht="15.75" thickBot="1" x14ac:dyDescent="0.25">
      <c r="A14" s="2813" t="s">
        <v>192</v>
      </c>
      <c r="B14" s="2741" t="s">
        <v>297</v>
      </c>
      <c r="C14" s="2741" t="s">
        <v>297</v>
      </c>
      <c r="D14" s="357">
        <v>5611086</v>
      </c>
      <c r="E14" s="440" t="s">
        <v>29</v>
      </c>
      <c r="F14" s="440" t="s">
        <v>297</v>
      </c>
      <c r="G14" s="2741" t="s">
        <v>124</v>
      </c>
      <c r="H14" s="355" t="s">
        <v>4968</v>
      </c>
      <c r="I14" s="355" t="s">
        <v>4978</v>
      </c>
      <c r="J14" s="440" t="s">
        <v>297</v>
      </c>
      <c r="K14" s="355" t="s">
        <v>4979</v>
      </c>
      <c r="L14" s="355" t="s">
        <v>4980</v>
      </c>
      <c r="M14" s="355" t="s">
        <v>4981</v>
      </c>
      <c r="N14" s="1835" t="s">
        <v>297</v>
      </c>
      <c r="O14" s="357">
        <v>5611086</v>
      </c>
      <c r="P14" s="2741" t="s">
        <v>297</v>
      </c>
      <c r="Q14" s="353" t="s">
        <v>4982</v>
      </c>
      <c r="R14" s="353" t="s">
        <v>2613</v>
      </c>
      <c r="S14" s="353" t="s">
        <v>4983</v>
      </c>
      <c r="T14" s="2143">
        <v>40741</v>
      </c>
      <c r="U14" s="2143">
        <v>40760</v>
      </c>
      <c r="V14" s="226" t="s">
        <v>4984</v>
      </c>
      <c r="W14" s="355" t="s">
        <v>4977</v>
      </c>
    </row>
    <row r="15" spans="1:24" s="2751" customFormat="1" ht="15" x14ac:dyDescent="0.2">
      <c r="A15" s="2814"/>
      <c r="B15" s="2741" t="s">
        <v>5018</v>
      </c>
      <c r="C15" s="2741"/>
      <c r="D15" s="357"/>
      <c r="E15" s="2741"/>
      <c r="F15" s="355"/>
      <c r="G15" s="353"/>
      <c r="H15" s="355"/>
      <c r="I15" s="353"/>
      <c r="J15" s="353"/>
      <c r="K15" s="353"/>
      <c r="L15" s="353"/>
      <c r="M15" s="353"/>
      <c r="N15" s="355"/>
      <c r="O15" s="357"/>
      <c r="P15" s="2741"/>
      <c r="Q15" s="353"/>
      <c r="R15" s="353"/>
      <c r="S15" s="353"/>
      <c r="T15" s="2143"/>
      <c r="U15" s="2143"/>
      <c r="V15" s="355"/>
      <c r="W15" s="353"/>
    </row>
    <row r="16" spans="1:24" s="2751" customFormat="1" ht="15" x14ac:dyDescent="0.2">
      <c r="A16" s="226"/>
      <c r="B16" s="1711"/>
      <c r="C16" s="1711"/>
      <c r="D16" s="358"/>
      <c r="E16" s="1711"/>
      <c r="F16" s="226"/>
      <c r="G16" s="226"/>
      <c r="H16" s="226"/>
      <c r="I16" s="226"/>
      <c r="J16" s="79"/>
      <c r="K16" s="79"/>
      <c r="L16" s="226"/>
      <c r="M16" s="226"/>
      <c r="N16" s="226"/>
      <c r="O16" s="358"/>
      <c r="P16" s="1711"/>
      <c r="Q16" s="226"/>
      <c r="R16" s="226"/>
      <c r="S16" s="226"/>
      <c r="T16" s="2141"/>
      <c r="U16" s="2141"/>
      <c r="V16" s="353"/>
      <c r="W16" s="226"/>
    </row>
    <row r="17" spans="1:23" s="2751" customFormat="1" ht="15" x14ac:dyDescent="0.2">
      <c r="A17" s="2813" t="s">
        <v>198</v>
      </c>
      <c r="B17" s="2741" t="s">
        <v>297</v>
      </c>
      <c r="C17" s="2741" t="s">
        <v>297</v>
      </c>
      <c r="D17" s="357">
        <v>9763122</v>
      </c>
      <c r="E17" s="440" t="s">
        <v>4985</v>
      </c>
      <c r="F17" s="440" t="s">
        <v>297</v>
      </c>
      <c r="G17" s="2741" t="s">
        <v>124</v>
      </c>
      <c r="H17" s="355" t="s">
        <v>4986</v>
      </c>
      <c r="I17" s="355" t="s">
        <v>4987</v>
      </c>
      <c r="J17" s="440" t="s">
        <v>4988</v>
      </c>
      <c r="K17" s="355" t="s">
        <v>4988</v>
      </c>
      <c r="L17" s="355" t="s">
        <v>4989</v>
      </c>
      <c r="M17" s="355" t="s">
        <v>4972</v>
      </c>
      <c r="N17" s="440" t="s">
        <v>297</v>
      </c>
      <c r="O17" s="357">
        <v>9763122</v>
      </c>
      <c r="P17" s="2741" t="s">
        <v>297</v>
      </c>
      <c r="Q17" s="353" t="s">
        <v>4990</v>
      </c>
      <c r="R17" s="353" t="s">
        <v>4991</v>
      </c>
      <c r="S17" s="353" t="s">
        <v>4992</v>
      </c>
      <c r="T17" s="2143">
        <v>40746</v>
      </c>
      <c r="U17" s="2143">
        <v>40761</v>
      </c>
      <c r="V17" s="226" t="s">
        <v>4976</v>
      </c>
      <c r="W17" s="355" t="s">
        <v>4977</v>
      </c>
    </row>
    <row r="18" spans="1:23" s="2751" customFormat="1" ht="15" x14ac:dyDescent="0.2">
      <c r="A18" s="2814"/>
      <c r="B18" s="2741"/>
      <c r="C18" s="2741"/>
      <c r="D18" s="357"/>
      <c r="E18" s="2741"/>
      <c r="F18" s="355"/>
      <c r="G18" s="353"/>
      <c r="H18" s="355"/>
      <c r="I18" s="353"/>
      <c r="J18" s="353"/>
      <c r="K18" s="353"/>
      <c r="L18" s="353"/>
      <c r="M18" s="353"/>
      <c r="N18" s="353"/>
      <c r="O18" s="357"/>
      <c r="P18" s="2741"/>
      <c r="Q18" s="353"/>
      <c r="R18" s="353"/>
      <c r="S18" s="353"/>
      <c r="T18" s="2143"/>
      <c r="U18" s="2143"/>
      <c r="V18" s="355"/>
      <c r="W18" s="353"/>
    </row>
    <row r="19" spans="1:23" s="2751" customFormat="1" ht="15" x14ac:dyDescent="0.2">
      <c r="A19" s="226"/>
      <c r="B19" s="1711"/>
      <c r="C19" s="1711"/>
      <c r="D19" s="358"/>
      <c r="E19" s="1711"/>
      <c r="F19" s="226"/>
      <c r="G19" s="226"/>
      <c r="H19" s="226"/>
      <c r="I19" s="226"/>
      <c r="J19" s="79"/>
      <c r="K19" s="79"/>
      <c r="L19" s="226"/>
      <c r="M19" s="226"/>
      <c r="N19" s="226"/>
      <c r="O19" s="358"/>
      <c r="P19" s="1711"/>
      <c r="Q19" s="226"/>
      <c r="R19" s="226"/>
      <c r="S19" s="226"/>
      <c r="T19" s="2141"/>
      <c r="U19" s="2141"/>
      <c r="V19" s="353"/>
      <c r="W19" s="226"/>
    </row>
    <row r="20" spans="1:23" s="2751" customFormat="1" ht="15.75" thickBot="1" x14ac:dyDescent="0.25">
      <c r="A20" s="2813" t="s">
        <v>26</v>
      </c>
      <c r="B20" s="2741" t="s">
        <v>297</v>
      </c>
      <c r="C20" s="2741" t="s">
        <v>297</v>
      </c>
      <c r="D20" s="357">
        <v>2440780</v>
      </c>
      <c r="E20" s="440" t="s">
        <v>7</v>
      </c>
      <c r="F20" s="1835" t="s">
        <v>297</v>
      </c>
      <c r="G20" s="2741" t="s">
        <v>4993</v>
      </c>
      <c r="H20" s="355" t="s">
        <v>4994</v>
      </c>
      <c r="I20" s="355" t="s">
        <v>4995</v>
      </c>
      <c r="J20" s="440" t="s">
        <v>297</v>
      </c>
      <c r="K20" s="355" t="s">
        <v>4988</v>
      </c>
      <c r="L20" s="355" t="s">
        <v>4989</v>
      </c>
      <c r="M20" s="355" t="s">
        <v>4972</v>
      </c>
      <c r="N20" s="440" t="s">
        <v>297</v>
      </c>
      <c r="O20" s="357">
        <v>2440780</v>
      </c>
      <c r="P20" s="2741" t="s">
        <v>297</v>
      </c>
      <c r="Q20" s="353" t="s">
        <v>4990</v>
      </c>
      <c r="R20" s="353" t="s">
        <v>4991</v>
      </c>
      <c r="S20" s="353" t="s">
        <v>4992</v>
      </c>
      <c r="T20" s="2143">
        <v>40746</v>
      </c>
      <c r="U20" s="2143">
        <v>40669</v>
      </c>
      <c r="V20" s="226" t="s">
        <v>4976</v>
      </c>
      <c r="W20" s="355" t="s">
        <v>4977</v>
      </c>
    </row>
    <row r="21" spans="1:23" s="2751" customFormat="1" ht="15" x14ac:dyDescent="0.2">
      <c r="A21" s="2814"/>
      <c r="B21" s="2741"/>
      <c r="C21" s="2741"/>
      <c r="D21" s="357"/>
      <c r="E21" s="2741"/>
      <c r="F21" s="2741"/>
      <c r="G21" s="353"/>
      <c r="H21" s="355"/>
      <c r="I21" s="353"/>
      <c r="J21" s="353"/>
      <c r="K21" s="353"/>
      <c r="L21" s="353"/>
      <c r="M21" s="353"/>
      <c r="N21" s="353"/>
      <c r="O21" s="357"/>
      <c r="P21" s="2741"/>
      <c r="Q21" s="353"/>
      <c r="R21" s="353"/>
      <c r="S21" s="353"/>
      <c r="T21" s="2143"/>
      <c r="U21" s="2143"/>
      <c r="V21" s="353"/>
      <c r="W21" s="353"/>
    </row>
    <row r="22" spans="1:23" s="2751" customFormat="1" ht="15" x14ac:dyDescent="0.2">
      <c r="A22" s="226"/>
      <c r="B22" s="1711"/>
      <c r="C22" s="1711"/>
      <c r="D22" s="358"/>
      <c r="E22" s="1711"/>
      <c r="F22" s="2741"/>
      <c r="G22" s="226"/>
      <c r="H22" s="226"/>
      <c r="I22" s="226"/>
      <c r="J22" s="79"/>
      <c r="K22" s="79"/>
      <c r="L22" s="226"/>
      <c r="M22" s="226"/>
      <c r="N22" s="226"/>
      <c r="O22" s="358"/>
      <c r="P22" s="1711"/>
      <c r="Q22" s="226"/>
      <c r="R22" s="226"/>
      <c r="S22" s="226"/>
      <c r="T22" s="2141"/>
      <c r="U22" s="2141"/>
      <c r="V22" s="353"/>
      <c r="W22" s="226"/>
    </row>
    <row r="23" spans="1:23" s="2751" customFormat="1" ht="15" x14ac:dyDescent="0.2">
      <c r="A23" s="2813" t="s">
        <v>206</v>
      </c>
      <c r="B23" s="2741" t="s">
        <v>297</v>
      </c>
      <c r="C23" s="2741" t="s">
        <v>297</v>
      </c>
      <c r="D23" s="357">
        <v>8780730</v>
      </c>
      <c r="E23" s="440" t="s">
        <v>29</v>
      </c>
      <c r="F23" s="1711" t="s">
        <v>297</v>
      </c>
      <c r="G23" s="440" t="s">
        <v>124</v>
      </c>
      <c r="H23" s="440" t="s">
        <v>297</v>
      </c>
      <c r="I23" s="355" t="s">
        <v>4996</v>
      </c>
      <c r="J23" s="440" t="s">
        <v>297</v>
      </c>
      <c r="K23" s="440" t="s">
        <v>297</v>
      </c>
      <c r="L23" s="440" t="s">
        <v>297</v>
      </c>
      <c r="M23" s="440" t="s">
        <v>297</v>
      </c>
      <c r="N23" s="440" t="s">
        <v>297</v>
      </c>
      <c r="O23" s="357">
        <v>8780730</v>
      </c>
      <c r="P23" s="2741" t="s">
        <v>297</v>
      </c>
      <c r="Q23" s="355" t="s">
        <v>4997</v>
      </c>
      <c r="R23" s="355" t="s">
        <v>4997</v>
      </c>
      <c r="S23" s="355" t="s">
        <v>297</v>
      </c>
      <c r="T23" s="2138" t="s">
        <v>2937</v>
      </c>
      <c r="U23" s="2138"/>
      <c r="V23" s="226" t="s">
        <v>4998</v>
      </c>
      <c r="W23" s="355" t="s">
        <v>4977</v>
      </c>
    </row>
    <row r="24" spans="1:23" s="2751" customFormat="1" ht="15" x14ac:dyDescent="0.2">
      <c r="A24" s="2814"/>
      <c r="B24" s="2741"/>
      <c r="C24" s="2741"/>
      <c r="D24" s="357"/>
      <c r="E24" s="2741"/>
      <c r="F24" s="2741"/>
      <c r="G24" s="353"/>
      <c r="H24" s="355"/>
      <c r="I24" s="353"/>
      <c r="J24" s="353"/>
      <c r="K24" s="353"/>
      <c r="L24" s="353"/>
      <c r="M24" s="353"/>
      <c r="N24" s="353"/>
      <c r="O24" s="357"/>
      <c r="P24" s="2741"/>
      <c r="Q24" s="353"/>
      <c r="R24" s="353"/>
      <c r="S24" s="353"/>
      <c r="T24" s="2143"/>
      <c r="U24" s="2143"/>
      <c r="V24" s="355"/>
      <c r="W24" s="353"/>
    </row>
    <row r="25" spans="1:23" s="2751" customFormat="1" ht="15" x14ac:dyDescent="0.2">
      <c r="A25" s="226"/>
      <c r="B25" s="1711"/>
      <c r="C25" s="1711"/>
      <c r="D25" s="358"/>
      <c r="E25" s="1711"/>
      <c r="F25" s="2741"/>
      <c r="G25" s="226"/>
      <c r="H25" s="226"/>
      <c r="I25" s="226"/>
      <c r="J25" s="79"/>
      <c r="K25" s="79"/>
      <c r="L25" s="226"/>
      <c r="M25" s="226"/>
      <c r="N25" s="226"/>
      <c r="O25" s="358"/>
      <c r="P25" s="1711"/>
      <c r="Q25" s="226"/>
      <c r="R25" s="226"/>
      <c r="S25" s="226"/>
      <c r="T25" s="2141"/>
      <c r="U25" s="2141"/>
      <c r="V25" s="353"/>
      <c r="W25" s="226"/>
    </row>
    <row r="26" spans="1:23" s="2751" customFormat="1" ht="15" x14ac:dyDescent="0.2">
      <c r="A26" s="2813" t="s">
        <v>4999</v>
      </c>
      <c r="B26" s="2741" t="s">
        <v>297</v>
      </c>
      <c r="C26" s="2741" t="s">
        <v>297</v>
      </c>
      <c r="D26" s="357">
        <v>4045143</v>
      </c>
      <c r="E26" s="2741" t="s">
        <v>29</v>
      </c>
      <c r="F26" s="1711" t="s">
        <v>297</v>
      </c>
      <c r="G26" s="2741" t="s">
        <v>4993</v>
      </c>
      <c r="H26" s="440" t="s">
        <v>297</v>
      </c>
      <c r="I26" s="353" t="s">
        <v>5000</v>
      </c>
      <c r="J26" s="2741" t="s">
        <v>297</v>
      </c>
      <c r="K26" s="2741" t="s">
        <v>297</v>
      </c>
      <c r="L26" s="2741" t="s">
        <v>297</v>
      </c>
      <c r="M26" s="2741" t="s">
        <v>297</v>
      </c>
      <c r="N26" s="2741" t="s">
        <v>297</v>
      </c>
      <c r="O26" s="357">
        <v>4045143</v>
      </c>
      <c r="P26" s="2741" t="s">
        <v>297</v>
      </c>
      <c r="Q26" s="353" t="s">
        <v>4997</v>
      </c>
      <c r="R26" s="353" t="s">
        <v>4997</v>
      </c>
      <c r="S26" s="353" t="s">
        <v>297</v>
      </c>
      <c r="T26" s="2143" t="s">
        <v>2937</v>
      </c>
      <c r="U26" s="2143"/>
      <c r="V26" s="226" t="s">
        <v>5001</v>
      </c>
      <c r="W26" s="355" t="s">
        <v>4977</v>
      </c>
    </row>
    <row r="27" spans="1:23" s="2751" customFormat="1" ht="15" x14ac:dyDescent="0.2">
      <c r="A27" s="2814"/>
      <c r="B27" s="2741"/>
      <c r="C27" s="2741"/>
      <c r="D27" s="357"/>
      <c r="E27" s="2741"/>
      <c r="F27" s="2741"/>
      <c r="G27" s="353"/>
      <c r="H27" s="355"/>
      <c r="I27" s="353"/>
      <c r="J27" s="353"/>
      <c r="K27" s="353"/>
      <c r="L27" s="353"/>
      <c r="M27" s="353"/>
      <c r="N27" s="353"/>
      <c r="O27" s="357"/>
      <c r="P27" s="2741"/>
      <c r="Q27" s="353"/>
      <c r="R27" s="353"/>
      <c r="S27" s="353"/>
      <c r="T27" s="2143"/>
      <c r="U27" s="2143"/>
      <c r="V27" s="353"/>
      <c r="W27" s="353"/>
    </row>
    <row r="28" spans="1:23" s="2751" customFormat="1" ht="15" x14ac:dyDescent="0.2">
      <c r="A28" s="226"/>
      <c r="B28" s="1711"/>
      <c r="C28" s="1711"/>
      <c r="D28" s="358"/>
      <c r="E28" s="1711"/>
      <c r="F28" s="2741"/>
      <c r="G28" s="226"/>
      <c r="H28" s="226"/>
      <c r="I28" s="226"/>
      <c r="J28" s="79"/>
      <c r="K28" s="79"/>
      <c r="L28" s="226"/>
      <c r="M28" s="226"/>
      <c r="N28" s="226"/>
      <c r="O28" s="358"/>
      <c r="P28" s="1711"/>
      <c r="Q28" s="226"/>
      <c r="R28" s="226"/>
      <c r="S28" s="226"/>
      <c r="T28" s="2141"/>
      <c r="U28" s="2141"/>
      <c r="V28" s="353"/>
      <c r="W28" s="226"/>
    </row>
    <row r="29" spans="1:23" s="2751" customFormat="1" ht="15" x14ac:dyDescent="0.2">
      <c r="A29" s="2813" t="s">
        <v>5002</v>
      </c>
      <c r="B29" s="2741" t="s">
        <v>297</v>
      </c>
      <c r="C29" s="2741" t="s">
        <v>297</v>
      </c>
      <c r="D29" s="357">
        <v>54038400</v>
      </c>
      <c r="E29" s="2741" t="s">
        <v>7</v>
      </c>
      <c r="F29" s="1711" t="s">
        <v>297</v>
      </c>
      <c r="G29" s="2741" t="s">
        <v>124</v>
      </c>
      <c r="H29" s="355" t="s">
        <v>5003</v>
      </c>
      <c r="I29" s="353" t="s">
        <v>5004</v>
      </c>
      <c r="J29" s="2741" t="s">
        <v>5005</v>
      </c>
      <c r="K29" s="353" t="s">
        <v>5006</v>
      </c>
      <c r="L29" s="353" t="s">
        <v>2698</v>
      </c>
      <c r="M29" s="353" t="s">
        <v>2421</v>
      </c>
      <c r="N29" s="2741" t="s">
        <v>297</v>
      </c>
      <c r="O29" s="357">
        <v>45038407</v>
      </c>
      <c r="P29" s="2741" t="s">
        <v>297</v>
      </c>
      <c r="Q29" s="353" t="s">
        <v>5007</v>
      </c>
      <c r="R29" s="353" t="s">
        <v>4991</v>
      </c>
      <c r="S29" s="353" t="s">
        <v>2937</v>
      </c>
      <c r="T29" s="2143">
        <v>40730</v>
      </c>
      <c r="U29" s="2143">
        <v>40744</v>
      </c>
      <c r="V29" s="226" t="s">
        <v>5008</v>
      </c>
      <c r="W29" s="355" t="s">
        <v>5009</v>
      </c>
    </row>
    <row r="30" spans="1:23" s="2751" customFormat="1" ht="15" x14ac:dyDescent="0.2">
      <c r="A30" s="2814"/>
      <c r="B30" s="2741"/>
      <c r="C30" s="2741"/>
      <c r="D30" s="357"/>
      <c r="E30" s="2741"/>
      <c r="F30" s="2741"/>
      <c r="G30" s="353"/>
      <c r="H30" s="355"/>
      <c r="I30" s="353"/>
      <c r="J30" s="353"/>
      <c r="K30" s="353"/>
      <c r="L30" s="353"/>
      <c r="M30" s="353"/>
      <c r="N30" s="353"/>
      <c r="O30" s="357"/>
      <c r="P30" s="2741"/>
      <c r="Q30" s="353"/>
      <c r="R30" s="353"/>
      <c r="S30" s="353"/>
      <c r="T30" s="2143"/>
      <c r="U30" s="2143"/>
      <c r="V30" s="353" t="s">
        <v>5010</v>
      </c>
      <c r="W30" s="353"/>
    </row>
    <row r="31" spans="1:23" s="2751" customFormat="1" ht="15" x14ac:dyDescent="0.2">
      <c r="A31" s="226"/>
      <c r="B31" s="1711"/>
      <c r="C31" s="2741"/>
      <c r="D31" s="358"/>
      <c r="E31" s="1711"/>
      <c r="F31" s="2741"/>
      <c r="G31" s="226"/>
      <c r="H31" s="226"/>
      <c r="I31" s="226"/>
      <c r="J31" s="79"/>
      <c r="K31" s="79"/>
      <c r="L31" s="226"/>
      <c r="M31" s="226"/>
      <c r="N31" s="226"/>
      <c r="O31" s="358"/>
      <c r="P31" s="1711"/>
      <c r="Q31" s="226"/>
      <c r="R31" s="226"/>
      <c r="S31" s="226"/>
      <c r="T31" s="2141"/>
      <c r="U31" s="2141"/>
      <c r="V31" s="226"/>
      <c r="W31" s="226"/>
    </row>
    <row r="32" spans="1:23" s="2751" customFormat="1" ht="15" x14ac:dyDescent="0.2">
      <c r="A32" s="2813" t="s">
        <v>5011</v>
      </c>
      <c r="B32" s="2741" t="s">
        <v>297</v>
      </c>
      <c r="C32" s="2741" t="s">
        <v>297</v>
      </c>
      <c r="D32" s="357">
        <v>54038409</v>
      </c>
      <c r="E32" s="2741" t="s">
        <v>7</v>
      </c>
      <c r="F32" s="1711" t="s">
        <v>297</v>
      </c>
      <c r="G32" s="2741" t="s">
        <v>124</v>
      </c>
      <c r="H32" s="355" t="s">
        <v>5003</v>
      </c>
      <c r="I32" s="353" t="s">
        <v>5012</v>
      </c>
      <c r="J32" s="2741" t="s">
        <v>5005</v>
      </c>
      <c r="K32" s="353" t="s">
        <v>2364</v>
      </c>
      <c r="L32" s="353" t="s">
        <v>2698</v>
      </c>
      <c r="M32" s="353" t="s">
        <v>2421</v>
      </c>
      <c r="N32" s="2741" t="s">
        <v>297</v>
      </c>
      <c r="O32" s="357">
        <v>45038409</v>
      </c>
      <c r="P32" s="2741" t="s">
        <v>297</v>
      </c>
      <c r="Q32" s="353" t="s">
        <v>4990</v>
      </c>
      <c r="R32" s="353" t="s">
        <v>4991</v>
      </c>
      <c r="S32" s="353" t="s">
        <v>2937</v>
      </c>
      <c r="T32" s="2143">
        <v>40730</v>
      </c>
      <c r="U32" s="2143">
        <v>40744</v>
      </c>
      <c r="V32" s="353" t="s">
        <v>5013</v>
      </c>
      <c r="W32" s="353" t="s">
        <v>5009</v>
      </c>
    </row>
    <row r="33" spans="1:23" s="2751" customFormat="1" ht="15.75" thickBot="1" x14ac:dyDescent="0.25">
      <c r="A33" s="2814"/>
      <c r="B33" s="2741"/>
      <c r="C33" s="2742"/>
      <c r="D33" s="357"/>
      <c r="E33" s="353"/>
      <c r="F33" s="2741"/>
      <c r="G33" s="2741"/>
      <c r="H33" s="355"/>
      <c r="I33" s="353"/>
      <c r="J33" s="353"/>
      <c r="K33" s="353"/>
      <c r="L33" s="353"/>
      <c r="M33" s="353"/>
      <c r="N33" s="353"/>
      <c r="O33" s="357"/>
      <c r="P33" s="353"/>
      <c r="Q33" s="353"/>
      <c r="R33" s="353"/>
      <c r="S33" s="353"/>
      <c r="T33" s="2143"/>
      <c r="U33" s="2143"/>
      <c r="V33" s="353"/>
      <c r="W33" s="353"/>
    </row>
    <row r="34" spans="1:23" s="2751" customFormat="1" ht="16.5" thickTop="1" thickBot="1" x14ac:dyDescent="0.25">
      <c r="A34" s="2763" t="s">
        <v>5014</v>
      </c>
      <c r="B34" s="2764"/>
      <c r="C34" s="2765"/>
      <c r="D34" s="2765">
        <v>199977188</v>
      </c>
      <c r="E34" s="2766"/>
      <c r="F34" s="2741"/>
      <c r="G34" s="365"/>
      <c r="H34" s="368"/>
      <c r="I34" s="365"/>
      <c r="J34" s="365"/>
      <c r="K34" s="365"/>
      <c r="L34" s="365"/>
      <c r="M34" s="365"/>
      <c r="N34" s="365"/>
      <c r="O34" s="366">
        <v>199977188</v>
      </c>
      <c r="P34" s="365"/>
      <c r="Q34" s="365"/>
      <c r="R34" s="365"/>
      <c r="S34" s="377"/>
      <c r="T34" s="2711"/>
      <c r="U34" s="2711"/>
      <c r="V34" s="377"/>
      <c r="W34" s="377"/>
    </row>
    <row r="35" spans="1:23" x14ac:dyDescent="0.2">
      <c r="A35" s="1133"/>
      <c r="B35" s="1147"/>
      <c r="C35" s="1143"/>
      <c r="D35" s="1143"/>
      <c r="E35" s="1147"/>
      <c r="F35" s="1145"/>
      <c r="G35" s="1133"/>
      <c r="H35" s="1148"/>
      <c r="I35" s="1133"/>
      <c r="J35" s="1133"/>
      <c r="K35" s="1133"/>
      <c r="L35" s="1133"/>
      <c r="M35" s="1133"/>
      <c r="N35" s="1133"/>
      <c r="O35" s="1132"/>
      <c r="P35" s="1133"/>
      <c r="Q35" s="1133"/>
      <c r="R35" s="1133"/>
      <c r="S35" s="1133"/>
      <c r="T35" s="1146"/>
      <c r="U35" s="1146"/>
      <c r="V35" s="1133"/>
      <c r="W35" s="1133"/>
    </row>
    <row r="36" spans="1:23" x14ac:dyDescent="0.2">
      <c r="A36" s="1136"/>
      <c r="B36" s="1140"/>
      <c r="C36" s="1140"/>
      <c r="D36" s="1140"/>
      <c r="E36" s="1140"/>
      <c r="F36" s="1144"/>
      <c r="G36" s="1140"/>
      <c r="H36" s="1140"/>
      <c r="I36" s="1140"/>
      <c r="J36" s="1140"/>
      <c r="K36" s="1140"/>
      <c r="L36" s="1140"/>
      <c r="M36" s="1140"/>
      <c r="N36" s="1140"/>
      <c r="O36" s="1140"/>
      <c r="P36" s="1140"/>
      <c r="Q36" s="1140"/>
      <c r="R36" s="1142"/>
      <c r="S36" s="1142"/>
      <c r="T36" s="1141"/>
      <c r="U36" s="1141"/>
      <c r="V36" s="1140"/>
      <c r="W36" s="1140"/>
    </row>
    <row r="37" spans="1:23" x14ac:dyDescent="0.2">
      <c r="E37" s="1137"/>
      <c r="F37" s="1137"/>
      <c r="G37" s="1137"/>
    </row>
  </sheetData>
  <mergeCells count="16">
    <mergeCell ref="A20:A21"/>
    <mergeCell ref="A23:A24"/>
    <mergeCell ref="A26:A27"/>
    <mergeCell ref="A29:A30"/>
    <mergeCell ref="A32:A33"/>
    <mergeCell ref="T6:U6"/>
    <mergeCell ref="A8:A9"/>
    <mergeCell ref="K8:L8"/>
    <mergeCell ref="A11:A12"/>
    <mergeCell ref="A14:A15"/>
    <mergeCell ref="O6:R6"/>
    <mergeCell ref="A17:A18"/>
    <mergeCell ref="H5:I6"/>
    <mergeCell ref="C6:G6"/>
    <mergeCell ref="K6:L6"/>
    <mergeCell ref="M6:N6"/>
  </mergeCells>
  <pageMargins left="0.25" right="0.25" top="0.75" bottom="0.75" header="0.3" footer="0.3"/>
  <pageSetup paperSize="8" scale="85" fitToHeight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131"/>
  <sheetViews>
    <sheetView topLeftCell="A86" zoomScale="82" zoomScaleNormal="82" workbookViewId="0">
      <selection activeCell="B88" sqref="B88"/>
    </sheetView>
  </sheetViews>
  <sheetFormatPr defaultColWidth="52.7109375" defaultRowHeight="15" x14ac:dyDescent="0.2"/>
  <cols>
    <col min="1" max="1" width="47.85546875" style="62" customWidth="1"/>
    <col min="2" max="2" width="19.5703125" style="62" customWidth="1"/>
    <col min="3" max="3" width="15" style="62" customWidth="1"/>
    <col min="4" max="4" width="19.42578125" style="62" customWidth="1"/>
    <col min="5" max="5" width="20.85546875" style="62" bestFit="1" customWidth="1"/>
    <col min="6" max="6" width="17.28515625" style="62" customWidth="1"/>
    <col min="7" max="7" width="17" style="62" customWidth="1"/>
    <col min="8" max="8" width="20.28515625" style="62" bestFit="1" customWidth="1"/>
    <col min="9" max="9" width="20.5703125" style="62" customWidth="1"/>
    <col min="10" max="10" width="25.85546875" style="62" bestFit="1" customWidth="1"/>
    <col min="11" max="11" width="27.28515625" style="62" customWidth="1"/>
    <col min="12" max="12" width="35" style="62" customWidth="1"/>
    <col min="13" max="13" width="31.7109375" style="62" customWidth="1"/>
    <col min="14" max="14" width="17.140625" style="62" customWidth="1"/>
    <col min="15" max="15" width="18" style="62" bestFit="1" customWidth="1"/>
    <col min="16" max="16" width="20.28515625" style="62" customWidth="1"/>
    <col min="17" max="17" width="22.7109375" style="62" customWidth="1"/>
    <col min="18" max="18" width="20.5703125" style="62" customWidth="1"/>
    <col min="19" max="19" width="24.5703125" style="62" customWidth="1"/>
    <col min="20" max="20" width="19" style="62" customWidth="1"/>
    <col min="21" max="21" width="20.5703125" style="2180" customWidth="1"/>
    <col min="22" max="22" width="29.5703125" style="62" bestFit="1" customWidth="1"/>
    <col min="23" max="23" width="22.85546875" style="62" customWidth="1"/>
    <col min="24" max="24" width="28.5703125" style="62" customWidth="1"/>
    <col min="25" max="25" width="17.140625" style="62" bestFit="1" customWidth="1"/>
    <col min="26" max="26" width="31.85546875" style="62" bestFit="1" customWidth="1"/>
    <col min="27" max="27" width="14.85546875" style="62" bestFit="1" customWidth="1"/>
    <col min="28" max="28" width="10.42578125" style="62" bestFit="1" customWidth="1"/>
    <col min="29" max="29" width="16.7109375" style="62" bestFit="1" customWidth="1"/>
    <col min="30" max="31" width="11.28515625" style="62" bestFit="1" customWidth="1"/>
    <col min="32" max="32" width="8.5703125" style="62" bestFit="1" customWidth="1"/>
    <col min="33" max="16384" width="52.7109375" style="62"/>
  </cols>
  <sheetData>
    <row r="1" spans="1:21" ht="18" x14ac:dyDescent="0.2">
      <c r="A1" s="3004" t="s">
        <v>6403</v>
      </c>
      <c r="B1" s="3004"/>
      <c r="C1" s="552"/>
      <c r="D1" s="552"/>
      <c r="E1" s="552"/>
      <c r="F1" s="552"/>
      <c r="G1" s="552"/>
      <c r="U1" s="62"/>
    </row>
    <row r="2" spans="1:21" ht="18" x14ac:dyDescent="0.25">
      <c r="A2" s="1704" t="s">
        <v>1495</v>
      </c>
      <c r="B2" s="1431"/>
      <c r="D2" s="152" t="s">
        <v>4883</v>
      </c>
      <c r="E2" s="152"/>
      <c r="F2" s="152"/>
      <c r="H2" s="2845" t="s">
        <v>147</v>
      </c>
      <c r="I2" s="2846"/>
      <c r="J2" s="76" t="s">
        <v>509</v>
      </c>
      <c r="K2" s="70"/>
      <c r="L2" s="71"/>
      <c r="U2" s="62"/>
    </row>
    <row r="3" spans="1:21" s="96" customFormat="1" ht="30" x14ac:dyDescent="0.25">
      <c r="A3" s="95" t="s">
        <v>571</v>
      </c>
      <c r="B3" s="65"/>
      <c r="C3" s="2909" t="s">
        <v>149</v>
      </c>
      <c r="D3" s="2902"/>
      <c r="E3" s="2902"/>
      <c r="F3" s="2902"/>
      <c r="G3" s="2903"/>
      <c r="H3" s="2847"/>
      <c r="I3" s="2848"/>
      <c r="J3" s="1692" t="s">
        <v>150</v>
      </c>
      <c r="K3" s="2902" t="s">
        <v>151</v>
      </c>
      <c r="L3" s="2903"/>
      <c r="M3" s="2909" t="s">
        <v>152</v>
      </c>
      <c r="N3" s="2903"/>
      <c r="O3" s="2909" t="s">
        <v>84</v>
      </c>
      <c r="P3" s="2902"/>
      <c r="Q3" s="2902"/>
      <c r="R3" s="2902"/>
      <c r="S3" s="1672"/>
      <c r="T3" s="1671" t="s">
        <v>85</v>
      </c>
      <c r="U3" s="1673"/>
    </row>
    <row r="4" spans="1:21" s="96" customFormat="1" ht="51" customHeight="1" thickBot="1" x14ac:dyDescent="0.3">
      <c r="A4" s="470" t="s">
        <v>512</v>
      </c>
      <c r="B4" s="453" t="s">
        <v>480</v>
      </c>
      <c r="C4" s="453" t="s">
        <v>154</v>
      </c>
      <c r="D4" s="453" t="s">
        <v>155</v>
      </c>
      <c r="E4" s="453" t="s">
        <v>156</v>
      </c>
      <c r="F4" s="453" t="s">
        <v>220</v>
      </c>
      <c r="G4" s="451" t="s">
        <v>483</v>
      </c>
      <c r="H4" s="437" t="s">
        <v>92</v>
      </c>
      <c r="I4" s="437" t="s">
        <v>685</v>
      </c>
      <c r="J4" s="453" t="s">
        <v>159</v>
      </c>
      <c r="K4" s="453" t="s">
        <v>160</v>
      </c>
      <c r="L4" s="453" t="s">
        <v>161</v>
      </c>
      <c r="M4" s="453" t="s">
        <v>162</v>
      </c>
      <c r="N4" s="437" t="s">
        <v>685</v>
      </c>
      <c r="O4" s="437" t="s">
        <v>4325</v>
      </c>
      <c r="P4" s="437" t="s">
        <v>104</v>
      </c>
      <c r="Q4" s="437" t="s">
        <v>165</v>
      </c>
      <c r="R4" s="457" t="s">
        <v>166</v>
      </c>
      <c r="S4" s="1683" t="s">
        <v>167</v>
      </c>
      <c r="T4" s="1692" t="s">
        <v>168</v>
      </c>
      <c r="U4" s="1692" t="s">
        <v>169</v>
      </c>
    </row>
    <row r="5" spans="1:21" ht="15.75" thickTop="1" x14ac:dyDescent="0.2">
      <c r="A5" s="2825" t="s">
        <v>114</v>
      </c>
      <c r="B5" s="160"/>
      <c r="C5" s="380"/>
      <c r="D5" s="380"/>
      <c r="E5" s="160"/>
      <c r="F5" s="160" t="s">
        <v>170</v>
      </c>
      <c r="G5" s="160"/>
      <c r="H5" s="160" t="s">
        <v>171</v>
      </c>
      <c r="I5" s="160" t="s">
        <v>116</v>
      </c>
      <c r="J5" s="160" t="s">
        <v>117</v>
      </c>
      <c r="K5" s="231" t="s">
        <v>1705</v>
      </c>
      <c r="L5" s="231" t="s">
        <v>173</v>
      </c>
      <c r="M5" s="231" t="s">
        <v>171</v>
      </c>
      <c r="N5" s="231" t="s">
        <v>116</v>
      </c>
      <c r="O5" s="380"/>
      <c r="P5" s="231" t="s">
        <v>117</v>
      </c>
      <c r="Q5" s="231" t="s">
        <v>116</v>
      </c>
      <c r="R5" s="231" t="s">
        <v>693</v>
      </c>
      <c r="S5" s="160"/>
      <c r="T5" s="160"/>
      <c r="U5" s="160"/>
    </row>
    <row r="6" spans="1:21" x14ac:dyDescent="0.2">
      <c r="A6" s="2842"/>
      <c r="B6" s="166"/>
      <c r="C6" s="167"/>
      <c r="D6" s="167"/>
      <c r="E6" s="166"/>
      <c r="F6" s="160" t="s">
        <v>175</v>
      </c>
      <c r="G6" s="166"/>
      <c r="H6" s="160"/>
      <c r="I6" s="166"/>
      <c r="J6" s="166"/>
      <c r="K6" s="166"/>
      <c r="L6" s="166"/>
      <c r="M6" s="166"/>
      <c r="N6" s="166"/>
      <c r="O6" s="167"/>
      <c r="P6" s="166"/>
      <c r="Q6" s="166"/>
      <c r="R6" s="166"/>
      <c r="S6" s="160"/>
      <c r="T6" s="160"/>
      <c r="U6" s="160"/>
    </row>
    <row r="7" spans="1:21" ht="15.75" thickBot="1" x14ac:dyDescent="0.25">
      <c r="A7" s="500" t="s">
        <v>121</v>
      </c>
      <c r="B7" s="460"/>
      <c r="C7" s="402"/>
      <c r="D7" s="402"/>
      <c r="E7" s="460"/>
      <c r="F7" s="460"/>
      <c r="G7" s="460"/>
      <c r="H7" s="460"/>
      <c r="I7" s="460"/>
      <c r="J7" s="461"/>
      <c r="K7" s="461"/>
      <c r="L7" s="460"/>
      <c r="M7" s="460"/>
      <c r="N7" s="460"/>
      <c r="O7" s="402"/>
      <c r="P7" s="460"/>
      <c r="Q7" s="460"/>
      <c r="R7" s="460"/>
      <c r="S7" s="460"/>
      <c r="T7" s="460"/>
      <c r="U7" s="460"/>
    </row>
    <row r="8" spans="1:21" x14ac:dyDescent="0.2">
      <c r="A8" s="2834"/>
      <c r="B8" s="160"/>
      <c r="C8" s="380"/>
      <c r="D8" s="380"/>
      <c r="E8" s="160"/>
      <c r="F8" s="160"/>
      <c r="G8" s="160"/>
      <c r="H8" s="160" t="s">
        <v>4884</v>
      </c>
      <c r="I8" s="160"/>
      <c r="J8" s="160"/>
      <c r="K8" s="160" t="s">
        <v>4884</v>
      </c>
      <c r="L8" s="160" t="s">
        <v>4884</v>
      </c>
      <c r="M8" s="160" t="s">
        <v>4884</v>
      </c>
      <c r="N8" s="160"/>
      <c r="O8" s="380"/>
      <c r="P8" s="160"/>
      <c r="Q8" s="160" t="s">
        <v>4884</v>
      </c>
      <c r="R8" s="160" t="s">
        <v>4884</v>
      </c>
      <c r="S8" s="160"/>
      <c r="T8" s="160"/>
      <c r="U8" s="160"/>
    </row>
    <row r="9" spans="1:21" x14ac:dyDescent="0.2">
      <c r="A9" s="2904"/>
      <c r="B9" s="166"/>
      <c r="C9" s="167"/>
      <c r="D9" s="167"/>
      <c r="E9" s="166"/>
      <c r="F9" s="160"/>
      <c r="G9" s="166"/>
      <c r="H9" s="160"/>
      <c r="I9" s="166"/>
      <c r="J9" s="166"/>
      <c r="K9" s="166"/>
      <c r="L9" s="166"/>
      <c r="M9" s="166"/>
      <c r="N9" s="166"/>
      <c r="O9" s="167"/>
      <c r="P9" s="166"/>
      <c r="Q9" s="166"/>
      <c r="R9" s="166"/>
      <c r="S9" s="166"/>
      <c r="T9" s="166"/>
      <c r="U9" s="166"/>
    </row>
    <row r="10" spans="1:21" ht="30" x14ac:dyDescent="0.2">
      <c r="A10" s="2836" t="s">
        <v>4885</v>
      </c>
      <c r="B10" s="1697" t="s">
        <v>4886</v>
      </c>
      <c r="C10" s="167"/>
      <c r="D10" s="2173">
        <v>35943195</v>
      </c>
      <c r="E10" s="1697" t="s">
        <v>4887</v>
      </c>
      <c r="F10" s="160" t="s">
        <v>179</v>
      </c>
      <c r="G10" s="166" t="s">
        <v>1772</v>
      </c>
      <c r="H10" s="1687" t="s">
        <v>4888</v>
      </c>
      <c r="I10" s="160" t="s">
        <v>179</v>
      </c>
      <c r="J10" s="160" t="s">
        <v>179</v>
      </c>
      <c r="K10" s="166" t="s">
        <v>4889</v>
      </c>
      <c r="L10" s="1697" t="s">
        <v>4890</v>
      </c>
      <c r="M10" s="1697" t="s">
        <v>4891</v>
      </c>
      <c r="N10" s="160" t="s">
        <v>179</v>
      </c>
      <c r="O10" s="167"/>
      <c r="P10" s="160" t="s">
        <v>179</v>
      </c>
      <c r="Q10" s="1697" t="s">
        <v>4892</v>
      </c>
      <c r="R10" s="166" t="s">
        <v>4893</v>
      </c>
      <c r="S10" s="166"/>
      <c r="T10" s="166"/>
      <c r="U10" s="166"/>
    </row>
    <row r="11" spans="1:21" x14ac:dyDescent="0.2">
      <c r="A11" s="2904"/>
      <c r="B11" s="166"/>
      <c r="C11" s="167"/>
      <c r="D11" s="167"/>
      <c r="E11" s="166"/>
      <c r="F11" s="160"/>
      <c r="G11" s="166"/>
      <c r="H11" s="160"/>
      <c r="I11" s="166"/>
      <c r="J11" s="166"/>
      <c r="K11" s="166"/>
      <c r="L11" s="166"/>
      <c r="M11" s="166"/>
      <c r="N11" s="166"/>
      <c r="O11" s="167"/>
      <c r="P11" s="166"/>
      <c r="Q11" s="166"/>
      <c r="R11" s="166"/>
      <c r="S11" s="166"/>
      <c r="T11" s="166"/>
      <c r="U11" s="166"/>
    </row>
    <row r="12" spans="1:21" x14ac:dyDescent="0.2">
      <c r="A12" s="156"/>
      <c r="B12" s="156"/>
      <c r="C12" s="158"/>
      <c r="D12" s="158"/>
      <c r="E12" s="156"/>
      <c r="F12" s="156"/>
      <c r="G12" s="156"/>
      <c r="H12" s="156"/>
      <c r="I12" s="156"/>
      <c r="J12" s="169"/>
      <c r="K12" s="169"/>
      <c r="L12" s="156"/>
      <c r="M12" s="156"/>
      <c r="N12" s="156"/>
      <c r="O12" s="158"/>
      <c r="P12" s="156"/>
      <c r="Q12" s="156"/>
      <c r="R12" s="156"/>
      <c r="S12" s="156"/>
      <c r="T12" s="156"/>
      <c r="U12" s="156"/>
    </row>
    <row r="13" spans="1:21" ht="30" x14ac:dyDescent="0.2">
      <c r="A13" s="2836" t="s">
        <v>4894</v>
      </c>
      <c r="B13" s="1697" t="s">
        <v>4886</v>
      </c>
      <c r="C13" s="167"/>
      <c r="D13" s="2173">
        <v>20000000</v>
      </c>
      <c r="E13" s="1697" t="s">
        <v>4887</v>
      </c>
      <c r="F13" s="160" t="s">
        <v>179</v>
      </c>
      <c r="G13" s="166" t="s">
        <v>1772</v>
      </c>
      <c r="H13" s="1687" t="s">
        <v>4888</v>
      </c>
      <c r="I13" s="160" t="s">
        <v>179</v>
      </c>
      <c r="J13" s="160" t="s">
        <v>179</v>
      </c>
      <c r="K13" s="166" t="s">
        <v>4889</v>
      </c>
      <c r="L13" s="1697" t="s">
        <v>4890</v>
      </c>
      <c r="M13" s="1697" t="s">
        <v>4891</v>
      </c>
      <c r="N13" s="160" t="s">
        <v>179</v>
      </c>
      <c r="O13" s="167"/>
      <c r="P13" s="160" t="s">
        <v>179</v>
      </c>
      <c r="Q13" s="1697" t="s">
        <v>4892</v>
      </c>
      <c r="R13" s="166" t="s">
        <v>4893</v>
      </c>
      <c r="S13" s="166"/>
      <c r="T13" s="166"/>
      <c r="U13" s="166"/>
    </row>
    <row r="14" spans="1:21" x14ac:dyDescent="0.2">
      <c r="A14" s="2904"/>
      <c r="B14" s="166"/>
      <c r="C14" s="167"/>
      <c r="D14" s="167"/>
      <c r="E14" s="166"/>
      <c r="F14" s="160"/>
      <c r="G14" s="166"/>
      <c r="H14" s="160"/>
      <c r="I14" s="166"/>
      <c r="J14" s="166"/>
      <c r="K14" s="166"/>
      <c r="L14" s="166"/>
      <c r="M14" s="166"/>
      <c r="N14" s="166"/>
      <c r="O14" s="167"/>
      <c r="P14" s="166"/>
      <c r="Q14" s="166"/>
      <c r="R14" s="166"/>
      <c r="S14" s="166"/>
      <c r="T14" s="166"/>
      <c r="U14" s="166"/>
    </row>
    <row r="15" spans="1:21" x14ac:dyDescent="0.2">
      <c r="A15" s="1687"/>
      <c r="B15" s="166"/>
      <c r="C15" s="167"/>
      <c r="D15" s="167"/>
      <c r="E15" s="166"/>
      <c r="F15" s="160"/>
      <c r="G15" s="166"/>
      <c r="H15" s="160"/>
      <c r="I15" s="166"/>
      <c r="J15" s="389"/>
      <c r="K15" s="389"/>
      <c r="L15" s="166"/>
      <c r="M15" s="166"/>
      <c r="N15" s="166"/>
      <c r="O15" s="167"/>
      <c r="P15" s="166"/>
      <c r="Q15" s="166"/>
      <c r="R15" s="166"/>
      <c r="S15" s="166"/>
      <c r="T15" s="166"/>
      <c r="U15" s="166"/>
    </row>
    <row r="16" spans="1:21" ht="30" x14ac:dyDescent="0.2">
      <c r="A16" s="2836" t="s">
        <v>4895</v>
      </c>
      <c r="B16" s="1697" t="s">
        <v>4886</v>
      </c>
      <c r="C16" s="167"/>
      <c r="D16" s="2173">
        <v>7931585</v>
      </c>
      <c r="E16" s="1697" t="s">
        <v>4887</v>
      </c>
      <c r="F16" s="160" t="s">
        <v>179</v>
      </c>
      <c r="G16" s="166" t="s">
        <v>1772</v>
      </c>
      <c r="H16" s="1687" t="s">
        <v>4888</v>
      </c>
      <c r="I16" s="160" t="s">
        <v>179</v>
      </c>
      <c r="J16" s="160" t="s">
        <v>179</v>
      </c>
      <c r="K16" s="166" t="s">
        <v>4889</v>
      </c>
      <c r="L16" s="1697" t="s">
        <v>4890</v>
      </c>
      <c r="M16" s="1697" t="s">
        <v>4891</v>
      </c>
      <c r="N16" s="160" t="s">
        <v>179</v>
      </c>
      <c r="O16" s="167"/>
      <c r="P16" s="160" t="s">
        <v>179</v>
      </c>
      <c r="Q16" s="1697" t="s">
        <v>4892</v>
      </c>
      <c r="R16" s="166" t="s">
        <v>4893</v>
      </c>
      <c r="S16" s="166"/>
      <c r="T16" s="166"/>
      <c r="U16" s="166"/>
    </row>
    <row r="17" spans="1:21" x14ac:dyDescent="0.2">
      <c r="A17" s="2904"/>
      <c r="B17" s="166"/>
      <c r="C17" s="167"/>
      <c r="D17" s="167"/>
      <c r="E17" s="166"/>
      <c r="F17" s="160"/>
      <c r="G17" s="166"/>
      <c r="H17" s="160"/>
      <c r="I17" s="166"/>
      <c r="J17" s="389"/>
      <c r="K17" s="389"/>
      <c r="L17" s="166"/>
      <c r="M17" s="166"/>
      <c r="N17" s="166"/>
      <c r="O17" s="167"/>
      <c r="P17" s="166"/>
      <c r="Q17" s="166"/>
      <c r="R17" s="166"/>
      <c r="S17" s="166"/>
      <c r="T17" s="166"/>
      <c r="U17" s="166"/>
    </row>
    <row r="18" spans="1:21" x14ac:dyDescent="0.2">
      <c r="A18" s="156"/>
      <c r="B18" s="156"/>
      <c r="C18" s="158"/>
      <c r="D18" s="158"/>
      <c r="E18" s="166"/>
      <c r="F18" s="160"/>
      <c r="G18" s="166"/>
      <c r="H18" s="160"/>
      <c r="I18" s="166"/>
      <c r="J18" s="389"/>
      <c r="K18" s="389"/>
      <c r="L18" s="166"/>
      <c r="M18" s="166"/>
      <c r="N18" s="166"/>
      <c r="O18" s="167"/>
      <c r="P18" s="166"/>
      <c r="Q18" s="166"/>
      <c r="R18" s="166"/>
      <c r="S18" s="166"/>
      <c r="T18" s="166"/>
      <c r="U18" s="166"/>
    </row>
    <row r="19" spans="1:21" ht="30" x14ac:dyDescent="0.2">
      <c r="A19" s="2836" t="s">
        <v>4896</v>
      </c>
      <c r="B19" s="1697" t="s">
        <v>4886</v>
      </c>
      <c r="C19" s="167"/>
      <c r="D19" s="2173">
        <v>2432233</v>
      </c>
      <c r="E19" s="1697" t="s">
        <v>4887</v>
      </c>
      <c r="F19" s="160" t="s">
        <v>179</v>
      </c>
      <c r="G19" s="166" t="s">
        <v>1772</v>
      </c>
      <c r="H19" s="1687" t="s">
        <v>4888</v>
      </c>
      <c r="I19" s="160" t="s">
        <v>179</v>
      </c>
      <c r="J19" s="160" t="s">
        <v>179</v>
      </c>
      <c r="K19" s="166" t="s">
        <v>4889</v>
      </c>
      <c r="L19" s="1697" t="s">
        <v>4890</v>
      </c>
      <c r="M19" s="1697" t="s">
        <v>4891</v>
      </c>
      <c r="N19" s="160" t="s">
        <v>179</v>
      </c>
      <c r="O19" s="167"/>
      <c r="P19" s="160" t="s">
        <v>179</v>
      </c>
      <c r="Q19" s="1697" t="s">
        <v>4892</v>
      </c>
      <c r="R19" s="166" t="s">
        <v>4893</v>
      </c>
      <c r="S19" s="166"/>
      <c r="T19" s="166"/>
      <c r="U19" s="166"/>
    </row>
    <row r="20" spans="1:21" x14ac:dyDescent="0.2">
      <c r="A20" s="2904"/>
      <c r="B20" s="166"/>
      <c r="C20" s="167"/>
      <c r="D20" s="167"/>
      <c r="E20" s="166"/>
      <c r="F20" s="160"/>
      <c r="G20" s="166"/>
      <c r="H20" s="160"/>
      <c r="I20" s="166"/>
      <c r="J20" s="389"/>
      <c r="K20" s="389"/>
      <c r="L20" s="166"/>
      <c r="M20" s="166"/>
      <c r="N20" s="166"/>
      <c r="O20" s="167"/>
      <c r="P20" s="166"/>
      <c r="Q20" s="166"/>
      <c r="R20" s="166"/>
      <c r="S20" s="166"/>
      <c r="T20" s="166"/>
      <c r="U20" s="166"/>
    </row>
    <row r="21" spans="1:21" x14ac:dyDescent="0.2">
      <c r="A21" s="1687"/>
      <c r="B21" s="166"/>
      <c r="C21" s="167"/>
      <c r="D21" s="167"/>
      <c r="E21" s="166"/>
      <c r="F21" s="156"/>
      <c r="G21" s="166"/>
      <c r="H21" s="160"/>
      <c r="I21" s="166"/>
      <c r="J21" s="389"/>
      <c r="K21" s="389"/>
      <c r="L21" s="166"/>
      <c r="M21" s="166"/>
      <c r="N21" s="166"/>
      <c r="O21" s="167"/>
      <c r="P21" s="166"/>
      <c r="Q21" s="166"/>
      <c r="R21" s="166"/>
      <c r="S21" s="166"/>
      <c r="T21" s="166"/>
      <c r="U21" s="166"/>
    </row>
    <row r="22" spans="1:21" ht="30" x14ac:dyDescent="0.2">
      <c r="A22" s="2836" t="s">
        <v>4897</v>
      </c>
      <c r="B22" s="1697" t="s">
        <v>4886</v>
      </c>
      <c r="C22" s="167"/>
      <c r="D22" s="2173">
        <v>1243349</v>
      </c>
      <c r="E22" s="1697" t="s">
        <v>4887</v>
      </c>
      <c r="F22" s="160" t="s">
        <v>179</v>
      </c>
      <c r="G22" s="166" t="s">
        <v>1772</v>
      </c>
      <c r="H22" s="1687" t="s">
        <v>4888</v>
      </c>
      <c r="I22" s="160" t="s">
        <v>179</v>
      </c>
      <c r="J22" s="160" t="s">
        <v>179</v>
      </c>
      <c r="K22" s="166" t="s">
        <v>4889</v>
      </c>
      <c r="L22" s="1697" t="s">
        <v>4890</v>
      </c>
      <c r="M22" s="1697" t="s">
        <v>4891</v>
      </c>
      <c r="N22" s="160" t="s">
        <v>179</v>
      </c>
      <c r="O22" s="167"/>
      <c r="P22" s="160" t="s">
        <v>179</v>
      </c>
      <c r="Q22" s="1697" t="s">
        <v>4892</v>
      </c>
      <c r="R22" s="166" t="s">
        <v>4893</v>
      </c>
      <c r="S22" s="166"/>
      <c r="T22" s="166"/>
      <c r="U22" s="166"/>
    </row>
    <row r="23" spans="1:21" x14ac:dyDescent="0.2">
      <c r="A23" s="2904"/>
      <c r="B23" s="166"/>
      <c r="C23" s="167"/>
      <c r="D23" s="167"/>
      <c r="E23" s="166"/>
      <c r="F23" s="160"/>
      <c r="G23" s="166"/>
      <c r="H23" s="160"/>
      <c r="I23" s="166"/>
      <c r="J23" s="389"/>
      <c r="K23" s="389"/>
      <c r="L23" s="166"/>
      <c r="M23" s="166"/>
      <c r="N23" s="166"/>
      <c r="O23" s="167"/>
      <c r="P23" s="166"/>
      <c r="Q23" s="166"/>
      <c r="R23" s="166"/>
      <c r="S23" s="166"/>
      <c r="T23" s="166"/>
      <c r="U23" s="166"/>
    </row>
    <row r="24" spans="1:21" x14ac:dyDescent="0.2">
      <c r="A24" s="156"/>
      <c r="B24" s="156"/>
      <c r="C24" s="158"/>
      <c r="D24" s="158"/>
      <c r="E24" s="166"/>
      <c r="F24" s="160"/>
      <c r="G24" s="166"/>
      <c r="H24" s="160"/>
      <c r="I24" s="166"/>
      <c r="J24" s="389"/>
      <c r="K24" s="389"/>
      <c r="L24" s="166"/>
      <c r="M24" s="166"/>
      <c r="N24" s="166"/>
      <c r="O24" s="167"/>
      <c r="P24" s="166"/>
      <c r="Q24" s="166"/>
      <c r="R24" s="166"/>
      <c r="S24" s="166"/>
      <c r="T24" s="166"/>
      <c r="U24" s="166"/>
    </row>
    <row r="25" spans="1:21" ht="30" x14ac:dyDescent="0.2">
      <c r="A25" s="2836" t="s">
        <v>4898</v>
      </c>
      <c r="B25" s="1697" t="s">
        <v>4886</v>
      </c>
      <c r="C25" s="167"/>
      <c r="D25" s="2173">
        <v>10000000</v>
      </c>
      <c r="E25" s="166" t="s">
        <v>7</v>
      </c>
      <c r="F25" s="160" t="s">
        <v>179</v>
      </c>
      <c r="G25" s="166" t="s">
        <v>1772</v>
      </c>
      <c r="H25" s="1687" t="s">
        <v>4888</v>
      </c>
      <c r="I25" s="160" t="s">
        <v>179</v>
      </c>
      <c r="J25" s="160" t="s">
        <v>179</v>
      </c>
      <c r="K25" s="166" t="s">
        <v>4889</v>
      </c>
      <c r="L25" s="1697" t="s">
        <v>4890</v>
      </c>
      <c r="M25" s="1697" t="s">
        <v>4891</v>
      </c>
      <c r="N25" s="160" t="s">
        <v>179</v>
      </c>
      <c r="O25" s="167"/>
      <c r="P25" s="160" t="s">
        <v>179</v>
      </c>
      <c r="Q25" s="1697" t="s">
        <v>4892</v>
      </c>
      <c r="R25" s="166" t="s">
        <v>4893</v>
      </c>
      <c r="S25" s="166"/>
      <c r="T25" s="166"/>
      <c r="U25" s="166"/>
    </row>
    <row r="26" spans="1:21" x14ac:dyDescent="0.2">
      <c r="A26" s="2904"/>
      <c r="B26" s="166"/>
      <c r="C26" s="167"/>
      <c r="D26" s="2173"/>
      <c r="E26" s="166"/>
      <c r="F26" s="160"/>
      <c r="G26" s="166"/>
      <c r="H26" s="160"/>
      <c r="I26" s="166"/>
      <c r="J26" s="389"/>
      <c r="K26" s="389"/>
      <c r="L26" s="166"/>
      <c r="M26" s="166"/>
      <c r="N26" s="166"/>
      <c r="O26" s="167"/>
      <c r="P26" s="166"/>
      <c r="Q26" s="166"/>
      <c r="R26" s="166"/>
      <c r="S26" s="166"/>
      <c r="T26" s="166"/>
      <c r="U26" s="166"/>
    </row>
    <row r="27" spans="1:21" x14ac:dyDescent="0.2">
      <c r="A27" s="1687"/>
      <c r="B27" s="166"/>
      <c r="C27" s="167"/>
      <c r="D27" s="167"/>
      <c r="E27" s="166"/>
      <c r="F27" s="160"/>
      <c r="G27" s="166"/>
      <c r="H27" s="160"/>
      <c r="I27" s="166"/>
      <c r="J27" s="389"/>
      <c r="K27" s="389"/>
      <c r="L27" s="166"/>
      <c r="M27" s="166"/>
      <c r="N27" s="166"/>
      <c r="O27" s="167"/>
      <c r="P27" s="166"/>
      <c r="Q27" s="166"/>
      <c r="R27" s="166"/>
      <c r="S27" s="166"/>
      <c r="T27" s="166"/>
      <c r="U27" s="166"/>
    </row>
    <row r="28" spans="1:21" ht="30" x14ac:dyDescent="0.2">
      <c r="A28" s="2836" t="s">
        <v>4899</v>
      </c>
      <c r="B28" s="1697" t="s">
        <v>4886</v>
      </c>
      <c r="C28" s="167"/>
      <c r="D28" s="2173">
        <v>40000000</v>
      </c>
      <c r="E28" s="1697" t="s">
        <v>4887</v>
      </c>
      <c r="F28" s="160" t="s">
        <v>179</v>
      </c>
      <c r="G28" s="166" t="s">
        <v>1772</v>
      </c>
      <c r="H28" s="1687" t="s">
        <v>4888</v>
      </c>
      <c r="I28" s="160" t="s">
        <v>179</v>
      </c>
      <c r="J28" s="160" t="s">
        <v>179</v>
      </c>
      <c r="K28" s="166" t="s">
        <v>4889</v>
      </c>
      <c r="L28" s="1697" t="s">
        <v>4890</v>
      </c>
      <c r="M28" s="1697" t="s">
        <v>4891</v>
      </c>
      <c r="N28" s="160" t="s">
        <v>179</v>
      </c>
      <c r="O28" s="167"/>
      <c r="P28" s="160" t="s">
        <v>179</v>
      </c>
      <c r="Q28" s="1697" t="s">
        <v>4892</v>
      </c>
      <c r="R28" s="166" t="s">
        <v>4893</v>
      </c>
      <c r="S28" s="166"/>
      <c r="T28" s="166"/>
      <c r="U28" s="166"/>
    </row>
    <row r="29" spans="1:21" x14ac:dyDescent="0.2">
      <c r="A29" s="2904"/>
      <c r="B29" s="166"/>
      <c r="C29" s="167"/>
      <c r="D29" s="167"/>
      <c r="E29" s="166"/>
      <c r="F29" s="160"/>
      <c r="G29" s="166"/>
      <c r="H29" s="160"/>
      <c r="I29" s="166"/>
      <c r="J29" s="389"/>
      <c r="K29" s="389"/>
      <c r="L29" s="166"/>
      <c r="M29" s="166"/>
      <c r="N29" s="166"/>
      <c r="O29" s="167"/>
      <c r="P29" s="166"/>
      <c r="Q29" s="166"/>
      <c r="R29" s="166"/>
      <c r="S29" s="166"/>
      <c r="T29" s="166"/>
      <c r="U29" s="166"/>
    </row>
    <row r="30" spans="1:21" x14ac:dyDescent="0.2">
      <c r="A30" s="1687"/>
      <c r="B30" s="166"/>
      <c r="C30" s="167"/>
      <c r="D30" s="167"/>
      <c r="E30" s="166"/>
      <c r="F30" s="156"/>
      <c r="G30" s="166"/>
      <c r="H30" s="160"/>
      <c r="I30" s="166"/>
      <c r="J30" s="389"/>
      <c r="K30" s="389"/>
      <c r="L30" s="166"/>
      <c r="M30" s="166"/>
      <c r="N30" s="166"/>
      <c r="O30" s="167"/>
      <c r="P30" s="166"/>
      <c r="Q30" s="166"/>
      <c r="R30" s="166"/>
      <c r="S30" s="166"/>
      <c r="T30" s="166"/>
      <c r="U30" s="166"/>
    </row>
    <row r="31" spans="1:21" ht="30" x14ac:dyDescent="0.2">
      <c r="A31" s="2836" t="s">
        <v>4900</v>
      </c>
      <c r="B31" s="1697" t="s">
        <v>4886</v>
      </c>
      <c r="C31" s="167"/>
      <c r="D31" s="2173">
        <v>20000000</v>
      </c>
      <c r="E31" s="1697" t="s">
        <v>4887</v>
      </c>
      <c r="F31" s="160" t="s">
        <v>179</v>
      </c>
      <c r="G31" s="166" t="s">
        <v>1772</v>
      </c>
      <c r="H31" s="1687" t="s">
        <v>4888</v>
      </c>
      <c r="I31" s="160" t="s">
        <v>179</v>
      </c>
      <c r="J31" s="160" t="s">
        <v>179</v>
      </c>
      <c r="K31" s="166" t="s">
        <v>4889</v>
      </c>
      <c r="L31" s="1697" t="s">
        <v>4890</v>
      </c>
      <c r="M31" s="1697" t="s">
        <v>4891</v>
      </c>
      <c r="N31" s="160" t="s">
        <v>179</v>
      </c>
      <c r="O31" s="167"/>
      <c r="P31" s="160" t="s">
        <v>179</v>
      </c>
      <c r="Q31" s="1697" t="s">
        <v>4892</v>
      </c>
      <c r="R31" s="166" t="s">
        <v>4893</v>
      </c>
      <c r="S31" s="166"/>
      <c r="T31" s="166"/>
      <c r="U31" s="166"/>
    </row>
    <row r="32" spans="1:21" x14ac:dyDescent="0.2">
      <c r="A32" s="2904"/>
      <c r="B32" s="166"/>
      <c r="C32" s="167"/>
      <c r="D32" s="167"/>
      <c r="E32" s="1697"/>
      <c r="F32" s="160"/>
      <c r="G32" s="166"/>
      <c r="H32" s="160"/>
      <c r="I32" s="166"/>
      <c r="J32" s="389"/>
      <c r="K32" s="389"/>
      <c r="L32" s="166"/>
      <c r="M32" s="166"/>
      <c r="N32" s="166"/>
      <c r="O32" s="167"/>
      <c r="P32" s="166"/>
      <c r="Q32" s="166"/>
      <c r="R32" s="166"/>
      <c r="S32" s="166"/>
      <c r="T32" s="166"/>
      <c r="U32" s="166"/>
    </row>
    <row r="33" spans="1:24" x14ac:dyDescent="0.2">
      <c r="A33" s="156"/>
      <c r="B33" s="156"/>
      <c r="C33" s="158"/>
      <c r="D33" s="158"/>
      <c r="E33" s="156"/>
      <c r="F33" s="160"/>
      <c r="G33" s="156"/>
      <c r="H33" s="156"/>
      <c r="I33" s="156"/>
      <c r="J33" s="169"/>
      <c r="K33" s="169"/>
      <c r="L33" s="156"/>
      <c r="M33" s="156"/>
      <c r="N33" s="156"/>
      <c r="O33" s="158"/>
      <c r="P33" s="156"/>
      <c r="Q33" s="156"/>
      <c r="R33" s="156"/>
      <c r="S33" s="156"/>
      <c r="T33" s="156"/>
      <c r="U33" s="156"/>
      <c r="X33" s="150"/>
    </row>
    <row r="34" spans="1:24" ht="30" x14ac:dyDescent="0.2">
      <c r="A34" s="2836" t="s">
        <v>4901</v>
      </c>
      <c r="B34" s="1697" t="s">
        <v>4886</v>
      </c>
      <c r="C34" s="167"/>
      <c r="D34" s="2173">
        <v>55000000</v>
      </c>
      <c r="E34" s="1697" t="s">
        <v>7</v>
      </c>
      <c r="F34" s="160" t="s">
        <v>179</v>
      </c>
      <c r="G34" s="166" t="s">
        <v>1772</v>
      </c>
      <c r="H34" s="1687" t="s">
        <v>4888</v>
      </c>
      <c r="I34" s="160" t="s">
        <v>179</v>
      </c>
      <c r="J34" s="160" t="s">
        <v>179</v>
      </c>
      <c r="K34" s="166" t="s">
        <v>4889</v>
      </c>
      <c r="L34" s="1697" t="s">
        <v>4890</v>
      </c>
      <c r="M34" s="1697" t="s">
        <v>4891</v>
      </c>
      <c r="N34" s="160" t="s">
        <v>179</v>
      </c>
      <c r="O34" s="167"/>
      <c r="P34" s="160" t="s">
        <v>179</v>
      </c>
      <c r="Q34" s="1697" t="s">
        <v>4892</v>
      </c>
      <c r="R34" s="166" t="s">
        <v>4893</v>
      </c>
      <c r="S34" s="166"/>
      <c r="T34" s="166"/>
      <c r="U34" s="166"/>
    </row>
    <row r="35" spans="1:24" x14ac:dyDescent="0.2">
      <c r="A35" s="2904"/>
      <c r="B35" s="166"/>
      <c r="C35" s="167"/>
      <c r="D35" s="167"/>
      <c r="E35" s="1697"/>
      <c r="F35" s="160"/>
      <c r="G35" s="166"/>
      <c r="H35" s="160"/>
      <c r="I35" s="166"/>
      <c r="J35" s="166"/>
      <c r="K35" s="166"/>
      <c r="L35" s="166"/>
      <c r="M35" s="166"/>
      <c r="N35" s="166"/>
      <c r="O35" s="167"/>
      <c r="P35" s="166"/>
      <c r="Q35" s="166"/>
      <c r="R35" s="166"/>
      <c r="S35" s="166"/>
      <c r="T35" s="166"/>
      <c r="U35" s="166"/>
    </row>
    <row r="36" spans="1:24" x14ac:dyDescent="0.2">
      <c r="A36" s="156"/>
      <c r="B36" s="156"/>
      <c r="C36" s="158"/>
      <c r="D36" s="158"/>
      <c r="E36" s="156"/>
      <c r="F36" s="156"/>
      <c r="G36" s="156"/>
      <c r="H36" s="156"/>
      <c r="I36" s="156"/>
      <c r="J36" s="169"/>
      <c r="K36" s="169"/>
      <c r="L36" s="156"/>
      <c r="M36" s="156"/>
      <c r="N36" s="156"/>
      <c r="O36" s="158"/>
      <c r="P36" s="156"/>
      <c r="Q36" s="156"/>
      <c r="R36" s="156"/>
      <c r="S36" s="156"/>
      <c r="T36" s="156"/>
      <c r="U36" s="156"/>
    </row>
    <row r="37" spans="1:24" ht="30" x14ac:dyDescent="0.2">
      <c r="A37" s="2836" t="s">
        <v>4902</v>
      </c>
      <c r="B37" s="1697" t="s">
        <v>4886</v>
      </c>
      <c r="C37" s="167"/>
      <c r="D37" s="2173">
        <v>24000000</v>
      </c>
      <c r="E37" s="1697" t="s">
        <v>4887</v>
      </c>
      <c r="F37" s="160" t="s">
        <v>179</v>
      </c>
      <c r="G37" s="166" t="s">
        <v>1772</v>
      </c>
      <c r="H37" s="1687" t="s">
        <v>4888</v>
      </c>
      <c r="I37" s="160" t="s">
        <v>179</v>
      </c>
      <c r="J37" s="160" t="s">
        <v>179</v>
      </c>
      <c r="K37" s="166" t="s">
        <v>4889</v>
      </c>
      <c r="L37" s="1697" t="s">
        <v>4890</v>
      </c>
      <c r="M37" s="1697" t="s">
        <v>4891</v>
      </c>
      <c r="N37" s="160" t="s">
        <v>179</v>
      </c>
      <c r="O37" s="167"/>
      <c r="P37" s="160" t="s">
        <v>179</v>
      </c>
      <c r="Q37" s="1697" t="s">
        <v>4892</v>
      </c>
      <c r="R37" s="166" t="s">
        <v>4893</v>
      </c>
      <c r="S37" s="166"/>
      <c r="T37" s="166"/>
      <c r="U37" s="166"/>
    </row>
    <row r="38" spans="1:24" x14ac:dyDescent="0.2">
      <c r="A38" s="2904"/>
      <c r="B38" s="166"/>
      <c r="C38" s="167"/>
      <c r="D38" s="167"/>
      <c r="E38" s="1697"/>
      <c r="F38" s="160"/>
      <c r="G38" s="166"/>
      <c r="H38" s="160"/>
      <c r="I38" s="166"/>
      <c r="J38" s="166"/>
      <c r="K38" s="166"/>
      <c r="L38" s="166"/>
      <c r="M38" s="166"/>
      <c r="N38" s="166"/>
      <c r="O38" s="167"/>
      <c r="P38" s="166"/>
      <c r="Q38" s="166"/>
      <c r="R38" s="166"/>
      <c r="S38" s="166"/>
      <c r="T38" s="166"/>
      <c r="U38" s="166"/>
    </row>
    <row r="39" spans="1:24" x14ac:dyDescent="0.2">
      <c r="A39" s="156"/>
      <c r="B39" s="156"/>
      <c r="C39" s="158"/>
      <c r="D39" s="158"/>
      <c r="E39" s="156"/>
      <c r="F39" s="156"/>
      <c r="G39" s="156"/>
      <c r="H39" s="156"/>
      <c r="I39" s="156"/>
      <c r="J39" s="169"/>
      <c r="K39" s="169"/>
      <c r="L39" s="156"/>
      <c r="M39" s="156"/>
      <c r="N39" s="156"/>
      <c r="O39" s="158"/>
      <c r="P39" s="156"/>
      <c r="Q39" s="156"/>
      <c r="R39" s="156"/>
      <c r="S39" s="156"/>
      <c r="T39" s="156"/>
      <c r="U39" s="156"/>
    </row>
    <row r="40" spans="1:24" ht="30" x14ac:dyDescent="0.2">
      <c r="A40" s="2836" t="s">
        <v>4797</v>
      </c>
      <c r="B40" s="1697" t="s">
        <v>4886</v>
      </c>
      <c r="C40" s="167"/>
      <c r="D40" s="2173">
        <v>20000000</v>
      </c>
      <c r="E40" s="166" t="s">
        <v>7</v>
      </c>
      <c r="F40" s="160" t="s">
        <v>179</v>
      </c>
      <c r="G40" s="166" t="s">
        <v>1772</v>
      </c>
      <c r="H40" s="1687" t="s">
        <v>4888</v>
      </c>
      <c r="I40" s="160" t="s">
        <v>179</v>
      </c>
      <c r="J40" s="160" t="s">
        <v>179</v>
      </c>
      <c r="K40" s="166" t="s">
        <v>4889</v>
      </c>
      <c r="L40" s="1697" t="s">
        <v>4890</v>
      </c>
      <c r="M40" s="1697" t="s">
        <v>4891</v>
      </c>
      <c r="N40" s="160" t="s">
        <v>179</v>
      </c>
      <c r="O40" s="167"/>
      <c r="P40" s="160" t="s">
        <v>179</v>
      </c>
      <c r="Q40" s="1697" t="s">
        <v>4892</v>
      </c>
      <c r="R40" s="166" t="s">
        <v>4893</v>
      </c>
      <c r="S40" s="166"/>
      <c r="T40" s="166"/>
      <c r="U40" s="166"/>
    </row>
    <row r="41" spans="1:24" x14ac:dyDescent="0.2">
      <c r="A41" s="2904"/>
      <c r="B41" s="166"/>
      <c r="C41" s="167"/>
      <c r="D41" s="167"/>
      <c r="E41" s="166"/>
      <c r="F41" s="160"/>
      <c r="G41" s="166"/>
      <c r="H41" s="160"/>
      <c r="I41" s="166"/>
      <c r="J41" s="166"/>
      <c r="K41" s="166"/>
      <c r="L41" s="166"/>
      <c r="M41" s="166"/>
      <c r="N41" s="166"/>
      <c r="O41" s="167"/>
      <c r="P41" s="166"/>
      <c r="Q41" s="166"/>
      <c r="R41" s="166"/>
      <c r="S41" s="166"/>
      <c r="T41" s="166"/>
      <c r="U41" s="166"/>
    </row>
    <row r="42" spans="1:24" x14ac:dyDescent="0.2">
      <c r="A42" s="156"/>
      <c r="B42" s="156"/>
      <c r="C42" s="158"/>
      <c r="D42" s="158"/>
      <c r="E42" s="156"/>
      <c r="F42" s="156"/>
      <c r="G42" s="156"/>
      <c r="H42" s="156"/>
      <c r="I42" s="156"/>
      <c r="J42" s="169"/>
      <c r="K42" s="169"/>
      <c r="L42" s="156"/>
      <c r="M42" s="156"/>
      <c r="N42" s="156"/>
      <c r="O42" s="158"/>
      <c r="P42" s="156"/>
      <c r="Q42" s="156"/>
      <c r="R42" s="156"/>
      <c r="S42" s="156"/>
      <c r="T42" s="156"/>
      <c r="U42" s="156"/>
    </row>
    <row r="43" spans="1:24" ht="30" x14ac:dyDescent="0.2">
      <c r="A43" s="2836" t="s">
        <v>4903</v>
      </c>
      <c r="B43" s="1697" t="s">
        <v>4886</v>
      </c>
      <c r="C43" s="167"/>
      <c r="D43" s="2173">
        <v>3000000</v>
      </c>
      <c r="E43" s="1697" t="s">
        <v>4887</v>
      </c>
      <c r="F43" s="160" t="s">
        <v>179</v>
      </c>
      <c r="G43" s="166" t="s">
        <v>1772</v>
      </c>
      <c r="H43" s="1687" t="s">
        <v>4888</v>
      </c>
      <c r="I43" s="160" t="s">
        <v>179</v>
      </c>
      <c r="J43" s="160" t="s">
        <v>179</v>
      </c>
      <c r="K43" s="166" t="s">
        <v>4889</v>
      </c>
      <c r="L43" s="1697" t="s">
        <v>4890</v>
      </c>
      <c r="M43" s="1697" t="s">
        <v>4891</v>
      </c>
      <c r="N43" s="160" t="s">
        <v>179</v>
      </c>
      <c r="O43" s="167"/>
      <c r="P43" s="160" t="s">
        <v>179</v>
      </c>
      <c r="Q43" s="1697" t="s">
        <v>4892</v>
      </c>
      <c r="R43" s="166" t="s">
        <v>4893</v>
      </c>
      <c r="S43" s="166"/>
      <c r="T43" s="166"/>
      <c r="U43" s="166"/>
    </row>
    <row r="44" spans="1:24" x14ac:dyDescent="0.2">
      <c r="A44" s="2904"/>
      <c r="B44" s="166"/>
      <c r="C44" s="167"/>
      <c r="D44" s="167"/>
      <c r="E44" s="1697"/>
      <c r="F44" s="160"/>
      <c r="G44" s="166"/>
      <c r="H44" s="160"/>
      <c r="I44" s="166"/>
      <c r="J44" s="166"/>
      <c r="K44" s="166"/>
      <c r="L44" s="166"/>
      <c r="M44" s="166"/>
      <c r="N44" s="166"/>
      <c r="O44" s="167"/>
      <c r="P44" s="166"/>
      <c r="Q44" s="166"/>
      <c r="R44" s="166"/>
      <c r="S44" s="166"/>
      <c r="T44" s="166"/>
      <c r="U44" s="166"/>
    </row>
    <row r="45" spans="1:24" x14ac:dyDescent="0.2">
      <c r="A45" s="2174"/>
      <c r="B45" s="2175"/>
      <c r="C45" s="2176"/>
      <c r="D45" s="2176"/>
      <c r="E45" s="2175"/>
      <c r="F45" s="2177"/>
      <c r="G45" s="2175"/>
      <c r="H45" s="2177"/>
      <c r="I45" s="2175"/>
      <c r="J45" s="2178"/>
      <c r="K45" s="2178"/>
      <c r="L45" s="2175"/>
      <c r="M45" s="2175"/>
      <c r="N45" s="2175"/>
      <c r="O45" s="2176"/>
      <c r="P45" s="2175"/>
      <c r="Q45" s="2175"/>
      <c r="R45" s="2175"/>
      <c r="S45" s="2175"/>
      <c r="T45" s="2175"/>
      <c r="U45" s="2175"/>
    </row>
    <row r="46" spans="1:24" ht="30" x14ac:dyDescent="0.2">
      <c r="A46" s="1687" t="s">
        <v>4904</v>
      </c>
      <c r="B46" s="1697" t="s">
        <v>4886</v>
      </c>
      <c r="C46" s="167"/>
      <c r="D46" s="2173">
        <v>14000000</v>
      </c>
      <c r="E46" s="1697" t="s">
        <v>4887</v>
      </c>
      <c r="F46" s="160" t="s">
        <v>179</v>
      </c>
      <c r="G46" s="166" t="s">
        <v>1772</v>
      </c>
      <c r="H46" s="1687" t="s">
        <v>4888</v>
      </c>
      <c r="I46" s="160" t="s">
        <v>179</v>
      </c>
      <c r="J46" s="160" t="s">
        <v>179</v>
      </c>
      <c r="K46" s="166" t="s">
        <v>4889</v>
      </c>
      <c r="L46" s="1697" t="s">
        <v>4890</v>
      </c>
      <c r="M46" s="1697" t="s">
        <v>4891</v>
      </c>
      <c r="N46" s="160" t="s">
        <v>179</v>
      </c>
      <c r="O46" s="167"/>
      <c r="P46" s="160" t="s">
        <v>179</v>
      </c>
      <c r="Q46" s="1697" t="s">
        <v>4892</v>
      </c>
      <c r="R46" s="166" t="s">
        <v>4893</v>
      </c>
      <c r="S46" s="166"/>
      <c r="T46" s="166"/>
      <c r="U46" s="166"/>
    </row>
    <row r="47" spans="1:24" x14ac:dyDescent="0.2">
      <c r="A47" s="1687"/>
      <c r="B47" s="166"/>
      <c r="C47" s="167"/>
      <c r="D47" s="167"/>
      <c r="E47" s="166"/>
      <c r="F47" s="160"/>
      <c r="G47" s="166"/>
      <c r="H47" s="160"/>
      <c r="I47" s="166"/>
      <c r="J47" s="389"/>
      <c r="K47" s="389"/>
      <c r="L47" s="166"/>
      <c r="M47" s="166"/>
      <c r="N47" s="166"/>
      <c r="O47" s="167"/>
      <c r="P47" s="166"/>
      <c r="Q47" s="166"/>
      <c r="R47" s="166"/>
      <c r="S47" s="166"/>
      <c r="T47" s="166"/>
      <c r="U47" s="166"/>
    </row>
    <row r="48" spans="1:24" x14ac:dyDescent="0.2">
      <c r="A48" s="156"/>
      <c r="B48" s="156"/>
      <c r="C48" s="158"/>
      <c r="D48" s="158"/>
      <c r="E48" s="156"/>
      <c r="F48" s="156"/>
      <c r="G48" s="156"/>
      <c r="H48" s="156"/>
      <c r="I48" s="156"/>
      <c r="J48" s="169"/>
      <c r="K48" s="169"/>
      <c r="L48" s="156"/>
      <c r="M48" s="156"/>
      <c r="N48" s="156"/>
      <c r="O48" s="158"/>
      <c r="P48" s="156"/>
      <c r="Q48" s="156"/>
      <c r="R48" s="156"/>
      <c r="S48" s="156"/>
      <c r="T48" s="156"/>
      <c r="U48" s="156"/>
    </row>
    <row r="49" spans="1:21" ht="30" x14ac:dyDescent="0.2">
      <c r="A49" s="2997" t="s">
        <v>4905</v>
      </c>
      <c r="B49" s="166"/>
      <c r="C49" s="167"/>
      <c r="D49" s="2173">
        <v>700000000</v>
      </c>
      <c r="E49" s="166" t="s">
        <v>7</v>
      </c>
      <c r="F49" s="166" t="s">
        <v>179</v>
      </c>
      <c r="G49" s="166" t="s">
        <v>1772</v>
      </c>
      <c r="H49" s="1697" t="s">
        <v>4888</v>
      </c>
      <c r="I49" s="166" t="s">
        <v>179</v>
      </c>
      <c r="J49" s="166" t="s">
        <v>179</v>
      </c>
      <c r="K49" s="166" t="s">
        <v>4889</v>
      </c>
      <c r="L49" s="1697" t="s">
        <v>4890</v>
      </c>
      <c r="M49" s="1697" t="s">
        <v>4891</v>
      </c>
      <c r="N49" s="166" t="s">
        <v>179</v>
      </c>
      <c r="O49" s="167"/>
      <c r="P49" s="166" t="s">
        <v>179</v>
      </c>
      <c r="Q49" s="1697" t="s">
        <v>4892</v>
      </c>
      <c r="R49" s="166" t="s">
        <v>4893</v>
      </c>
      <c r="S49" s="166"/>
      <c r="T49" s="166"/>
      <c r="U49" s="166"/>
    </row>
    <row r="50" spans="1:21" x14ac:dyDescent="0.2">
      <c r="A50" s="2998"/>
      <c r="B50" s="166"/>
      <c r="C50" s="167"/>
      <c r="D50" s="167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7"/>
      <c r="P50" s="166"/>
      <c r="Q50" s="166"/>
      <c r="R50" s="166"/>
      <c r="S50" s="166"/>
      <c r="T50" s="166"/>
      <c r="U50" s="166"/>
    </row>
    <row r="51" spans="1:21" x14ac:dyDescent="0.2">
      <c r="A51" s="156"/>
      <c r="B51" s="156"/>
      <c r="C51" s="158"/>
      <c r="D51" s="158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8"/>
      <c r="P51" s="156"/>
      <c r="Q51" s="156"/>
      <c r="R51" s="156"/>
      <c r="S51" s="156"/>
      <c r="T51" s="156"/>
      <c r="U51" s="156"/>
    </row>
    <row r="52" spans="1:21" ht="30" x14ac:dyDescent="0.2">
      <c r="A52" s="2997" t="s">
        <v>4906</v>
      </c>
      <c r="B52" s="166"/>
      <c r="C52" s="167"/>
      <c r="D52" s="2173">
        <v>60000000</v>
      </c>
      <c r="E52" s="166" t="s">
        <v>7</v>
      </c>
      <c r="F52" s="166" t="s">
        <v>179</v>
      </c>
      <c r="G52" s="166" t="s">
        <v>1772</v>
      </c>
      <c r="H52" s="1697" t="s">
        <v>4888</v>
      </c>
      <c r="I52" s="166" t="s">
        <v>179</v>
      </c>
      <c r="J52" s="166" t="s">
        <v>179</v>
      </c>
      <c r="K52" s="166" t="s">
        <v>4889</v>
      </c>
      <c r="L52" s="1697" t="s">
        <v>4890</v>
      </c>
      <c r="M52" s="1697" t="s">
        <v>4891</v>
      </c>
      <c r="N52" s="166" t="s">
        <v>179</v>
      </c>
      <c r="O52" s="167"/>
      <c r="P52" s="166" t="s">
        <v>179</v>
      </c>
      <c r="Q52" s="1697" t="s">
        <v>4892</v>
      </c>
      <c r="R52" s="166" t="s">
        <v>4893</v>
      </c>
      <c r="S52" s="166"/>
      <c r="T52" s="166"/>
      <c r="U52" s="166"/>
    </row>
    <row r="53" spans="1:21" x14ac:dyDescent="0.2">
      <c r="A53" s="2997"/>
      <c r="B53" s="166"/>
      <c r="C53" s="167"/>
      <c r="D53" s="167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7"/>
      <c r="P53" s="166"/>
      <c r="Q53" s="166"/>
      <c r="R53" s="166"/>
      <c r="S53" s="166"/>
      <c r="T53" s="166"/>
      <c r="U53" s="166"/>
    </row>
    <row r="54" spans="1:21" x14ac:dyDescent="0.2">
      <c r="A54" s="156"/>
      <c r="B54" s="156"/>
      <c r="C54" s="158"/>
      <c r="D54" s="158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8"/>
      <c r="P54" s="156"/>
      <c r="Q54" s="156"/>
      <c r="R54" s="156"/>
      <c r="S54" s="156"/>
      <c r="T54" s="156"/>
      <c r="U54" s="156"/>
    </row>
    <row r="55" spans="1:21" x14ac:dyDescent="0.2">
      <c r="A55" s="203" t="s">
        <v>144</v>
      </c>
      <c r="B55" s="156"/>
      <c r="C55" s="167"/>
      <c r="D55" s="167"/>
      <c r="E55" s="156"/>
      <c r="F55" s="202"/>
      <c r="G55" s="156"/>
      <c r="H55" s="202"/>
      <c r="I55" s="156"/>
      <c r="J55" s="156"/>
      <c r="K55" s="156"/>
      <c r="L55" s="156"/>
      <c r="M55" s="156"/>
      <c r="N55" s="156"/>
      <c r="O55" s="167"/>
      <c r="P55" s="156"/>
      <c r="Q55" s="156"/>
      <c r="R55" s="156"/>
      <c r="S55" s="156"/>
      <c r="T55" s="156"/>
      <c r="U55" s="156"/>
    </row>
    <row r="56" spans="1:21" x14ac:dyDescent="0.2">
      <c r="A56" s="177"/>
      <c r="B56" s="177"/>
      <c r="C56" s="167"/>
      <c r="D56" s="167"/>
      <c r="E56" s="177"/>
      <c r="F56" s="202"/>
      <c r="G56" s="177"/>
      <c r="H56" s="202"/>
      <c r="I56" s="177"/>
      <c r="J56" s="177"/>
      <c r="K56" s="177"/>
      <c r="L56" s="177"/>
      <c r="M56" s="177"/>
      <c r="N56" s="177"/>
      <c r="O56" s="167"/>
      <c r="P56" s="177"/>
      <c r="Q56" s="177"/>
      <c r="R56" s="177"/>
      <c r="S56" s="156"/>
      <c r="T56" s="156"/>
      <c r="U56" s="156"/>
    </row>
    <row r="57" spans="1:21" x14ac:dyDescent="0.2">
      <c r="A57" s="152" t="s">
        <v>145</v>
      </c>
      <c r="R57" s="61"/>
      <c r="S57" s="150"/>
      <c r="U57" s="62"/>
    </row>
    <row r="58" spans="1:21" x14ac:dyDescent="0.2">
      <c r="U58" s="62"/>
    </row>
    <row r="59" spans="1:21" x14ac:dyDescent="0.2">
      <c r="U59" s="62"/>
    </row>
    <row r="60" spans="1:21" x14ac:dyDescent="0.2">
      <c r="U60" s="62"/>
    </row>
    <row r="61" spans="1:21" x14ac:dyDescent="0.2">
      <c r="U61" s="61"/>
    </row>
    <row r="62" spans="1:21" x14ac:dyDescent="0.2">
      <c r="U62" s="61"/>
    </row>
    <row r="63" spans="1:21" x14ac:dyDescent="0.2">
      <c r="U63" s="61"/>
    </row>
    <row r="64" spans="1:21" x14ac:dyDescent="0.2">
      <c r="A64" s="1679" t="s">
        <v>586</v>
      </c>
      <c r="B64" s="149"/>
      <c r="D64" s="152" t="s">
        <v>4907</v>
      </c>
      <c r="U64" s="62"/>
    </row>
    <row r="65" spans="1:23" x14ac:dyDescent="0.2">
      <c r="A65" s="1675" t="s">
        <v>4908</v>
      </c>
      <c r="B65" s="63" t="s">
        <v>4884</v>
      </c>
      <c r="I65" s="2845" t="s">
        <v>147</v>
      </c>
      <c r="J65" s="2846"/>
      <c r="K65" s="76" t="s">
        <v>509</v>
      </c>
      <c r="L65" s="70"/>
      <c r="M65" s="71"/>
      <c r="U65" s="62"/>
    </row>
    <row r="66" spans="1:23" ht="45" x14ac:dyDescent="0.2">
      <c r="A66" s="95" t="s">
        <v>571</v>
      </c>
      <c r="B66" s="193" t="s">
        <v>4909</v>
      </c>
      <c r="C66" s="2902" t="s">
        <v>215</v>
      </c>
      <c r="D66" s="2902"/>
      <c r="E66" s="2902"/>
      <c r="F66" s="2902"/>
      <c r="G66" s="2902"/>
      <c r="H66" s="2903"/>
      <c r="I66" s="2847"/>
      <c r="J66" s="2848"/>
      <c r="K66" s="1692" t="s">
        <v>150</v>
      </c>
      <c r="L66" s="2902" t="s">
        <v>151</v>
      </c>
      <c r="M66" s="2903"/>
      <c r="N66" s="2909" t="s">
        <v>152</v>
      </c>
      <c r="O66" s="2903"/>
      <c r="P66" s="2909" t="s">
        <v>84</v>
      </c>
      <c r="Q66" s="2902"/>
      <c r="R66" s="2902"/>
      <c r="S66" s="2902"/>
      <c r="T66" s="2902" t="s">
        <v>85</v>
      </c>
      <c r="U66" s="2902"/>
      <c r="V66" s="2902"/>
      <c r="W66" s="2903"/>
    </row>
    <row r="67" spans="1:23" ht="62.25" customHeight="1" thickBot="1" x14ac:dyDescent="0.25">
      <c r="A67" s="1689" t="s">
        <v>512</v>
      </c>
      <c r="B67" s="506" t="s">
        <v>153</v>
      </c>
      <c r="C67" s="451" t="s">
        <v>217</v>
      </c>
      <c r="D67" s="451" t="s">
        <v>218</v>
      </c>
      <c r="E67" s="451" t="s">
        <v>156</v>
      </c>
      <c r="F67" s="451" t="s">
        <v>219</v>
      </c>
      <c r="G67" s="451" t="s">
        <v>220</v>
      </c>
      <c r="H67" s="451" t="s">
        <v>483</v>
      </c>
      <c r="I67" s="437" t="s">
        <v>92</v>
      </c>
      <c r="J67" s="437" t="s">
        <v>685</v>
      </c>
      <c r="K67" s="453" t="s">
        <v>159</v>
      </c>
      <c r="L67" s="453" t="s">
        <v>160</v>
      </c>
      <c r="M67" s="453" t="s">
        <v>161</v>
      </c>
      <c r="N67" s="453" t="s">
        <v>162</v>
      </c>
      <c r="O67" s="437" t="s">
        <v>685</v>
      </c>
      <c r="P67" s="437" t="s">
        <v>4325</v>
      </c>
      <c r="Q67" s="437" t="s">
        <v>104</v>
      </c>
      <c r="R67" s="457" t="s">
        <v>221</v>
      </c>
      <c r="S67" s="1692" t="s">
        <v>166</v>
      </c>
      <c r="T67" s="453" t="s">
        <v>108</v>
      </c>
      <c r="U67" s="453" t="s">
        <v>222</v>
      </c>
      <c r="V67" s="453" t="s">
        <v>223</v>
      </c>
      <c r="W67" s="453" t="s">
        <v>111</v>
      </c>
    </row>
    <row r="68" spans="1:23" ht="15.75" thickTop="1" x14ac:dyDescent="0.2">
      <c r="A68" s="2825" t="s">
        <v>114</v>
      </c>
      <c r="B68" s="459"/>
      <c r="C68" s="160"/>
      <c r="D68" s="160"/>
      <c r="E68" s="160"/>
      <c r="F68" s="380"/>
      <c r="G68" s="160" t="s">
        <v>170</v>
      </c>
      <c r="H68" s="160"/>
      <c r="I68" s="231" t="s">
        <v>171</v>
      </c>
      <c r="J68" s="231" t="s">
        <v>116</v>
      </c>
      <c r="K68" s="231" t="s">
        <v>117</v>
      </c>
      <c r="L68" s="231" t="s">
        <v>1705</v>
      </c>
      <c r="M68" s="231" t="s">
        <v>173</v>
      </c>
      <c r="N68" s="231" t="s">
        <v>171</v>
      </c>
      <c r="O68" s="231" t="s">
        <v>116</v>
      </c>
      <c r="P68" s="160"/>
      <c r="Q68" s="231" t="s">
        <v>225</v>
      </c>
      <c r="R68" s="383" t="s">
        <v>116</v>
      </c>
      <c r="S68" s="672" t="s">
        <v>693</v>
      </c>
      <c r="T68" s="381"/>
      <c r="U68" s="160"/>
      <c r="V68" s="160"/>
      <c r="W68" s="160"/>
    </row>
    <row r="69" spans="1:23" x14ac:dyDescent="0.2">
      <c r="A69" s="2842"/>
      <c r="B69" s="166"/>
      <c r="C69" s="166"/>
      <c r="D69" s="166"/>
      <c r="E69" s="166"/>
      <c r="F69" s="167"/>
      <c r="G69" s="160" t="s">
        <v>175</v>
      </c>
      <c r="H69" s="166"/>
      <c r="I69" s="160"/>
      <c r="J69" s="166"/>
      <c r="K69" s="166"/>
      <c r="L69" s="166"/>
      <c r="M69" s="166"/>
      <c r="N69" s="166"/>
      <c r="O69" s="166"/>
      <c r="P69" s="167"/>
      <c r="Q69" s="166"/>
      <c r="R69" s="389"/>
      <c r="S69" s="389"/>
      <c r="T69" s="390"/>
      <c r="U69" s="166"/>
      <c r="V69" s="166"/>
      <c r="W69" s="166"/>
    </row>
    <row r="70" spans="1:23" ht="15.75" thickBot="1" x14ac:dyDescent="0.25">
      <c r="A70" s="500" t="s">
        <v>121</v>
      </c>
      <c r="B70" s="460"/>
      <c r="C70" s="460"/>
      <c r="D70" s="460"/>
      <c r="E70" s="460"/>
      <c r="F70" s="402"/>
      <c r="G70" s="460"/>
      <c r="H70" s="460"/>
      <c r="I70" s="460" t="s">
        <v>4884</v>
      </c>
      <c r="J70" s="460"/>
      <c r="K70" s="461"/>
      <c r="L70" s="461" t="s">
        <v>4884</v>
      </c>
      <c r="M70" s="460" t="s">
        <v>4884</v>
      </c>
      <c r="N70" s="460"/>
      <c r="O70" s="460" t="s">
        <v>4884</v>
      </c>
      <c r="P70" s="402"/>
      <c r="Q70" s="460"/>
      <c r="R70" s="461" t="s">
        <v>4884</v>
      </c>
      <c r="S70" s="461"/>
      <c r="T70" s="462"/>
      <c r="U70" s="460"/>
      <c r="V70" s="460"/>
      <c r="W70" s="460"/>
    </row>
    <row r="71" spans="1:23" ht="30" x14ac:dyDescent="0.2">
      <c r="A71" s="2834" t="s">
        <v>4910</v>
      </c>
      <c r="B71" s="160" t="s">
        <v>4911</v>
      </c>
      <c r="C71" s="160" t="s">
        <v>179</v>
      </c>
      <c r="D71" s="1697" t="s">
        <v>4912</v>
      </c>
      <c r="E71" s="166" t="s">
        <v>7</v>
      </c>
      <c r="F71" s="2173">
        <v>50000000</v>
      </c>
      <c r="G71" s="160" t="s">
        <v>1772</v>
      </c>
      <c r="H71" s="160" t="s">
        <v>1772</v>
      </c>
      <c r="I71" s="1687" t="s">
        <v>4913</v>
      </c>
      <c r="J71" s="1687" t="s">
        <v>179</v>
      </c>
      <c r="K71" s="160" t="s">
        <v>179</v>
      </c>
      <c r="L71" s="166" t="s">
        <v>4889</v>
      </c>
      <c r="M71" s="1697" t="s">
        <v>4890</v>
      </c>
      <c r="N71" s="160" t="s">
        <v>179</v>
      </c>
      <c r="O71" s="1697" t="s">
        <v>4891</v>
      </c>
      <c r="P71" s="380"/>
      <c r="Q71" s="160" t="s">
        <v>179</v>
      </c>
      <c r="R71" s="1697" t="s">
        <v>4892</v>
      </c>
      <c r="S71" s="1697" t="s">
        <v>4893</v>
      </c>
      <c r="T71" s="381"/>
      <c r="U71" s="160"/>
      <c r="V71" s="160"/>
      <c r="W71" s="160"/>
    </row>
    <row r="72" spans="1:23" x14ac:dyDescent="0.2">
      <c r="A72" s="2904"/>
      <c r="B72" s="166"/>
      <c r="C72" s="166"/>
      <c r="D72" s="1697"/>
      <c r="E72" s="166"/>
      <c r="F72" s="167"/>
      <c r="G72" s="160"/>
      <c r="H72" s="166"/>
      <c r="I72" s="160"/>
      <c r="J72" s="160"/>
      <c r="K72" s="160"/>
      <c r="L72" s="160"/>
      <c r="M72" s="160"/>
      <c r="N72" s="160"/>
      <c r="O72" s="160"/>
      <c r="P72" s="380"/>
      <c r="Q72" s="160"/>
      <c r="R72" s="383"/>
      <c r="S72" s="383"/>
      <c r="T72" s="381"/>
      <c r="U72" s="160"/>
      <c r="V72" s="160"/>
      <c r="W72" s="160"/>
    </row>
    <row r="73" spans="1:23" x14ac:dyDescent="0.2">
      <c r="A73" s="156"/>
      <c r="B73" s="156"/>
      <c r="C73" s="156"/>
      <c r="D73" s="156"/>
      <c r="E73" s="156"/>
      <c r="F73" s="158"/>
      <c r="G73" s="156"/>
      <c r="H73" s="156"/>
      <c r="I73" s="156"/>
      <c r="J73" s="156"/>
      <c r="K73" s="169"/>
      <c r="L73" s="169"/>
      <c r="M73" s="156"/>
      <c r="N73" s="156"/>
      <c r="O73" s="156"/>
      <c r="P73" s="158"/>
      <c r="Q73" s="156"/>
      <c r="R73" s="169"/>
      <c r="S73" s="169"/>
      <c r="T73" s="172"/>
      <c r="U73" s="156"/>
      <c r="V73" s="156"/>
      <c r="W73" s="156"/>
    </row>
    <row r="74" spans="1:23" ht="30" x14ac:dyDescent="0.2">
      <c r="A74" s="2836" t="s">
        <v>4914</v>
      </c>
      <c r="B74" s="166" t="s">
        <v>4911</v>
      </c>
      <c r="C74" s="166" t="s">
        <v>179</v>
      </c>
      <c r="D74" s="1697" t="s">
        <v>4912</v>
      </c>
      <c r="E74" s="166" t="s">
        <v>7</v>
      </c>
      <c r="F74" s="2173">
        <v>120000000</v>
      </c>
      <c r="G74" s="160" t="s">
        <v>1772</v>
      </c>
      <c r="H74" s="166" t="s">
        <v>1772</v>
      </c>
      <c r="I74" s="1687" t="s">
        <v>4913</v>
      </c>
      <c r="J74" s="1687" t="s">
        <v>179</v>
      </c>
      <c r="K74" s="160" t="s">
        <v>179</v>
      </c>
      <c r="L74" s="166" t="s">
        <v>4889</v>
      </c>
      <c r="M74" s="1697" t="s">
        <v>4890</v>
      </c>
      <c r="N74" s="160" t="s">
        <v>179</v>
      </c>
      <c r="O74" s="1697" t="s">
        <v>4891</v>
      </c>
      <c r="P74" s="380"/>
      <c r="Q74" s="160" t="s">
        <v>179</v>
      </c>
      <c r="R74" s="1697" t="s">
        <v>4892</v>
      </c>
      <c r="S74" s="1697" t="s">
        <v>4893</v>
      </c>
      <c r="T74" s="390"/>
      <c r="U74" s="166"/>
      <c r="V74" s="166"/>
      <c r="W74" s="166"/>
    </row>
    <row r="75" spans="1:23" x14ac:dyDescent="0.2">
      <c r="A75" s="2904"/>
      <c r="B75" s="166"/>
      <c r="C75" s="166"/>
      <c r="D75" s="166"/>
      <c r="E75" s="166"/>
      <c r="F75" s="2173"/>
      <c r="G75" s="160"/>
      <c r="H75" s="166"/>
      <c r="I75" s="160"/>
      <c r="J75" s="166"/>
      <c r="K75" s="166"/>
      <c r="L75" s="166"/>
      <c r="M75" s="166"/>
      <c r="N75" s="166"/>
      <c r="O75" s="166"/>
      <c r="P75" s="167"/>
      <c r="Q75" s="166"/>
      <c r="R75" s="389"/>
      <c r="S75" s="389"/>
      <c r="T75" s="390"/>
      <c r="U75" s="166"/>
      <c r="V75" s="166"/>
      <c r="W75" s="166"/>
    </row>
    <row r="76" spans="1:23" x14ac:dyDescent="0.2">
      <c r="A76" s="156"/>
      <c r="B76" s="156"/>
      <c r="C76" s="156"/>
      <c r="D76" s="156"/>
      <c r="E76" s="156"/>
      <c r="F76" s="158"/>
      <c r="G76" s="156"/>
      <c r="H76" s="156"/>
      <c r="I76" s="156"/>
      <c r="J76" s="169"/>
      <c r="K76" s="169"/>
      <c r="L76" s="156"/>
      <c r="M76" s="156"/>
      <c r="N76" s="156"/>
      <c r="O76" s="156"/>
      <c r="P76" s="158"/>
      <c r="Q76" s="156"/>
      <c r="R76" s="169"/>
      <c r="S76" s="169"/>
      <c r="T76" s="172"/>
      <c r="U76" s="156"/>
      <c r="V76" s="156"/>
      <c r="W76" s="156"/>
    </row>
    <row r="77" spans="1:23" ht="30" x14ac:dyDescent="0.2">
      <c r="A77" s="2836" t="s">
        <v>4915</v>
      </c>
      <c r="B77" s="166" t="s">
        <v>4911</v>
      </c>
      <c r="C77" s="166" t="s">
        <v>179</v>
      </c>
      <c r="D77" s="1697" t="s">
        <v>4912</v>
      </c>
      <c r="E77" s="166" t="s">
        <v>7</v>
      </c>
      <c r="F77" s="2173">
        <v>120000000</v>
      </c>
      <c r="G77" s="160" t="s">
        <v>1772</v>
      </c>
      <c r="H77" s="166" t="s">
        <v>1772</v>
      </c>
      <c r="I77" s="1687" t="s">
        <v>4913</v>
      </c>
      <c r="J77" s="1687" t="s">
        <v>179</v>
      </c>
      <c r="K77" s="160" t="s">
        <v>179</v>
      </c>
      <c r="L77" s="166" t="s">
        <v>4889</v>
      </c>
      <c r="M77" s="1697" t="s">
        <v>4890</v>
      </c>
      <c r="N77" s="160" t="s">
        <v>179</v>
      </c>
      <c r="O77" s="1697" t="s">
        <v>4891</v>
      </c>
      <c r="P77" s="380"/>
      <c r="Q77" s="160" t="s">
        <v>179</v>
      </c>
      <c r="R77" s="1697" t="s">
        <v>4892</v>
      </c>
      <c r="S77" s="1697" t="s">
        <v>4893</v>
      </c>
      <c r="T77" s="390"/>
      <c r="U77" s="166"/>
      <c r="V77" s="166"/>
      <c r="W77" s="166"/>
    </row>
    <row r="78" spans="1:23" ht="15.75" thickBot="1" x14ac:dyDescent="0.25">
      <c r="A78" s="2949"/>
      <c r="B78" s="166"/>
      <c r="C78" s="166"/>
      <c r="D78" s="166"/>
      <c r="E78" s="166"/>
      <c r="F78" s="167"/>
      <c r="G78" s="160"/>
      <c r="H78" s="166"/>
      <c r="I78" s="166"/>
      <c r="J78" s="166"/>
      <c r="K78" s="166"/>
      <c r="L78" s="166"/>
      <c r="M78" s="166"/>
      <c r="N78" s="166"/>
      <c r="O78" s="166"/>
      <c r="P78" s="167"/>
      <c r="Q78" s="166"/>
      <c r="R78" s="406"/>
      <c r="S78" s="406"/>
      <c r="T78" s="390"/>
      <c r="U78" s="390"/>
      <c r="V78" s="390"/>
      <c r="W78" s="390"/>
    </row>
    <row r="79" spans="1:23" ht="16.5" thickTop="1" thickBot="1" x14ac:dyDescent="0.25">
      <c r="A79" s="1691"/>
      <c r="B79" s="194"/>
      <c r="C79" s="194"/>
      <c r="D79" s="194"/>
      <c r="E79" s="194"/>
      <c r="F79" s="408"/>
      <c r="G79" s="160"/>
      <c r="H79" s="194"/>
      <c r="I79" s="194"/>
      <c r="J79" s="194"/>
      <c r="K79" s="194"/>
      <c r="L79" s="194"/>
      <c r="M79" s="194"/>
      <c r="N79" s="194"/>
      <c r="O79" s="194"/>
      <c r="P79" s="408"/>
      <c r="Q79" s="194"/>
      <c r="R79" s="409"/>
      <c r="S79" s="409"/>
      <c r="T79" s="410"/>
      <c r="U79" s="410"/>
      <c r="V79" s="410"/>
      <c r="W79" s="408"/>
    </row>
    <row r="80" spans="1:23" ht="15.75" thickTop="1" x14ac:dyDescent="0.2">
      <c r="A80" s="174" t="s">
        <v>144</v>
      </c>
      <c r="B80" s="176"/>
      <c r="C80" s="176"/>
      <c r="D80" s="176"/>
      <c r="E80" s="176"/>
      <c r="F80" s="173">
        <f>F71+F74+F77</f>
        <v>290000000</v>
      </c>
      <c r="G80" s="175"/>
      <c r="H80" s="176"/>
      <c r="I80" s="176"/>
      <c r="J80" s="176"/>
      <c r="K80" s="176"/>
      <c r="L80" s="176"/>
      <c r="M80" s="176"/>
      <c r="N80" s="176"/>
      <c r="O80" s="176"/>
      <c r="P80" s="173"/>
      <c r="Q80" s="176"/>
      <c r="R80" s="392"/>
      <c r="S80" s="392"/>
      <c r="T80" s="394"/>
      <c r="U80" s="176"/>
      <c r="V80" s="176"/>
      <c r="W80" s="173"/>
    </row>
    <row r="81" spans="1:29" x14ac:dyDescent="0.2">
      <c r="A81" s="177"/>
      <c r="B81" s="177"/>
      <c r="C81" s="177"/>
      <c r="D81" s="177"/>
      <c r="E81" s="177"/>
      <c r="F81" s="167"/>
      <c r="G81" s="168"/>
      <c r="H81" s="177"/>
      <c r="I81" s="177"/>
      <c r="J81" s="177"/>
      <c r="K81" s="177"/>
      <c r="L81" s="177"/>
      <c r="M81" s="177"/>
      <c r="N81" s="177"/>
      <c r="O81" s="177"/>
      <c r="P81" s="167"/>
      <c r="Q81" s="177"/>
      <c r="R81" s="76"/>
      <c r="S81" s="76"/>
      <c r="T81" s="71"/>
      <c r="U81" s="177"/>
      <c r="V81" s="177"/>
      <c r="W81" s="167"/>
    </row>
    <row r="82" spans="1:29" x14ac:dyDescent="0.2">
      <c r="A82" s="152" t="s">
        <v>145</v>
      </c>
      <c r="U82" s="62"/>
    </row>
    <row r="83" spans="1:29" x14ac:dyDescent="0.2">
      <c r="U83" s="62"/>
    </row>
    <row r="84" spans="1:29" x14ac:dyDescent="0.2">
      <c r="U84" s="61"/>
    </row>
    <row r="85" spans="1:29" x14ac:dyDescent="0.2">
      <c r="U85" s="61"/>
    </row>
    <row r="86" spans="1:29" x14ac:dyDescent="0.2">
      <c r="U86" s="61"/>
    </row>
    <row r="87" spans="1:29" x14ac:dyDescent="0.2">
      <c r="U87" s="61"/>
    </row>
    <row r="88" spans="1:29" ht="19.5" x14ac:dyDescent="0.25">
      <c r="A88" s="2767" t="s">
        <v>4916</v>
      </c>
      <c r="D88" s="152" t="s">
        <v>4917</v>
      </c>
      <c r="E88" s="152"/>
      <c r="F88" s="152"/>
      <c r="G88" s="152"/>
      <c r="U88" s="61"/>
    </row>
    <row r="89" spans="1:29" x14ac:dyDescent="0.2">
      <c r="U89" s="61"/>
    </row>
    <row r="90" spans="1:29" x14ac:dyDescent="0.2">
      <c r="A90" s="1679" t="s">
        <v>586</v>
      </c>
      <c r="B90" s="149"/>
      <c r="C90" s="152" t="s">
        <v>4918</v>
      </c>
      <c r="H90" s="61"/>
      <c r="T90" s="61"/>
      <c r="U90" s="61"/>
      <c r="V90" s="61"/>
      <c r="W90" s="61"/>
      <c r="AB90" s="61"/>
    </row>
    <row r="91" spans="1:29" x14ac:dyDescent="0.2">
      <c r="A91" s="1675" t="s">
        <v>114</v>
      </c>
      <c r="B91" s="63" t="s">
        <v>4884</v>
      </c>
      <c r="C91" s="76" t="s">
        <v>509</v>
      </c>
      <c r="D91" s="70"/>
      <c r="E91" s="71"/>
      <c r="F91" s="71"/>
      <c r="H91" s="1022"/>
      <c r="I91" s="2845" t="s">
        <v>77</v>
      </c>
      <c r="J91" s="2846"/>
      <c r="S91" s="61"/>
      <c r="T91" s="375"/>
      <c r="U91" s="61"/>
      <c r="V91" s="61"/>
      <c r="AA91" s="375"/>
    </row>
    <row r="92" spans="1:29" ht="30" x14ac:dyDescent="0.2">
      <c r="A92" s="95" t="s">
        <v>4963</v>
      </c>
      <c r="B92" s="65"/>
      <c r="C92" s="87" t="s">
        <v>79</v>
      </c>
      <c r="D92" s="96"/>
      <c r="E92" s="96"/>
      <c r="F92" s="96"/>
      <c r="G92" s="2837" t="s">
        <v>80</v>
      </c>
      <c r="H92" s="2838"/>
      <c r="I92" s="2847"/>
      <c r="J92" s="2848"/>
      <c r="K92" s="2837" t="s">
        <v>81</v>
      </c>
      <c r="L92" s="2838"/>
      <c r="M92" s="2837" t="s">
        <v>511</v>
      </c>
      <c r="N92" s="2838"/>
      <c r="O92" s="2837" t="s">
        <v>83</v>
      </c>
      <c r="P92" s="2999"/>
      <c r="Q92" s="2999"/>
      <c r="R92" s="2999"/>
      <c r="S92" s="3000"/>
      <c r="T92" s="2902"/>
      <c r="U92" s="2903"/>
      <c r="V92" s="2837" t="s">
        <v>84</v>
      </c>
      <c r="W92" s="2841"/>
      <c r="X92" s="2841"/>
      <c r="Y92" s="2838"/>
      <c r="Z92" s="2909" t="s">
        <v>85</v>
      </c>
      <c r="AA92" s="2902"/>
      <c r="AB92" s="2902"/>
      <c r="AC92" s="2903"/>
    </row>
    <row r="93" spans="1:29" ht="60.75" thickBot="1" x14ac:dyDescent="0.25">
      <c r="A93" s="470" t="s">
        <v>512</v>
      </c>
      <c r="B93" s="453" t="s">
        <v>87</v>
      </c>
      <c r="C93" s="451" t="s">
        <v>88</v>
      </c>
      <c r="D93" s="453" t="s">
        <v>89</v>
      </c>
      <c r="E93" s="453" t="s">
        <v>1788</v>
      </c>
      <c r="F93" s="453" t="s">
        <v>91</v>
      </c>
      <c r="G93" s="453" t="s">
        <v>92</v>
      </c>
      <c r="H93" s="437" t="s">
        <v>685</v>
      </c>
      <c r="I93" s="453" t="s">
        <v>94</v>
      </c>
      <c r="J93" s="451" t="s">
        <v>95</v>
      </c>
      <c r="K93" s="453" t="s">
        <v>96</v>
      </c>
      <c r="L93" s="437" t="s">
        <v>685</v>
      </c>
      <c r="M93" s="451" t="s">
        <v>98</v>
      </c>
      <c r="N93" s="451" t="s">
        <v>99</v>
      </c>
      <c r="O93" s="453" t="s">
        <v>100</v>
      </c>
      <c r="P93" s="453" t="s">
        <v>1789</v>
      </c>
      <c r="Q93" s="453" t="s">
        <v>1790</v>
      </c>
      <c r="R93" s="453" t="s">
        <v>102</v>
      </c>
      <c r="S93" s="437" t="s">
        <v>4330</v>
      </c>
      <c r="T93" s="453" t="s">
        <v>96</v>
      </c>
      <c r="U93" s="437" t="s">
        <v>103</v>
      </c>
      <c r="V93" s="453" t="s">
        <v>105</v>
      </c>
      <c r="W93" s="453" t="s">
        <v>1791</v>
      </c>
      <c r="X93" s="453" t="s">
        <v>1792</v>
      </c>
      <c r="Y93" s="453" t="s">
        <v>107</v>
      </c>
      <c r="Z93" s="451" t="s">
        <v>108</v>
      </c>
      <c r="AA93" s="451" t="s">
        <v>109</v>
      </c>
      <c r="AB93" s="451" t="s">
        <v>110</v>
      </c>
      <c r="AC93" s="451" t="s">
        <v>111</v>
      </c>
    </row>
    <row r="94" spans="1:29" ht="15.75" thickTop="1" x14ac:dyDescent="0.2">
      <c r="A94" s="2825" t="s">
        <v>114</v>
      </c>
      <c r="B94" s="459"/>
      <c r="C94" s="459"/>
      <c r="D94" s="495"/>
      <c r="E94" s="459"/>
      <c r="F94" s="175" t="s">
        <v>27</v>
      </c>
      <c r="G94" s="496" t="s">
        <v>1793</v>
      </c>
      <c r="H94" s="497" t="s">
        <v>117</v>
      </c>
      <c r="I94" s="496" t="s">
        <v>117</v>
      </c>
      <c r="J94" s="496" t="s">
        <v>117</v>
      </c>
      <c r="K94" s="459"/>
      <c r="L94" s="498" t="s">
        <v>117</v>
      </c>
      <c r="M94" s="497" t="s">
        <v>1794</v>
      </c>
      <c r="N94" s="497" t="s">
        <v>687</v>
      </c>
      <c r="O94" s="497" t="s">
        <v>693</v>
      </c>
      <c r="P94" s="497" t="s">
        <v>117</v>
      </c>
      <c r="Q94" s="497" t="s">
        <v>117</v>
      </c>
      <c r="R94" s="497" t="s">
        <v>117</v>
      </c>
      <c r="S94" s="497" t="s">
        <v>117</v>
      </c>
      <c r="T94" s="498" t="s">
        <v>117</v>
      </c>
      <c r="U94" s="497" t="s">
        <v>117</v>
      </c>
      <c r="V94" s="495"/>
      <c r="W94" s="499" t="s">
        <v>1795</v>
      </c>
      <c r="X94" s="499"/>
      <c r="Y94" s="497" t="s">
        <v>693</v>
      </c>
      <c r="Z94" s="160"/>
      <c r="AA94" s="160"/>
      <c r="AB94" s="160"/>
      <c r="AC94" s="160"/>
    </row>
    <row r="95" spans="1:29" x14ac:dyDescent="0.2">
      <c r="A95" s="2842"/>
      <c r="B95" s="166"/>
      <c r="C95" s="166"/>
      <c r="D95" s="167"/>
      <c r="E95" s="166"/>
      <c r="F95" s="168" t="s">
        <v>31</v>
      </c>
      <c r="G95" s="166"/>
      <c r="H95" s="389"/>
      <c r="I95" s="389"/>
      <c r="J95" s="389"/>
      <c r="K95" s="166"/>
      <c r="L95" s="390"/>
      <c r="M95" s="166"/>
      <c r="N95" s="166"/>
      <c r="O95" s="166"/>
      <c r="P95" s="166"/>
      <c r="Q95" s="166"/>
      <c r="R95" s="166"/>
      <c r="S95" s="166"/>
      <c r="T95" s="390"/>
      <c r="U95" s="166"/>
      <c r="V95" s="167"/>
      <c r="W95" s="390"/>
      <c r="X95" s="390"/>
      <c r="Y95" s="166"/>
      <c r="Z95" s="166"/>
      <c r="AA95" s="166"/>
      <c r="AB95" s="166"/>
      <c r="AC95" s="166"/>
    </row>
    <row r="96" spans="1:29" ht="15.75" thickBot="1" x14ac:dyDescent="0.25">
      <c r="A96" s="500" t="s">
        <v>121</v>
      </c>
      <c r="B96" s="460"/>
      <c r="C96" s="460"/>
      <c r="D96" s="402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460"/>
      <c r="P96" s="460"/>
      <c r="Q96" s="460"/>
      <c r="R96" s="460"/>
      <c r="S96" s="460"/>
      <c r="T96" s="462"/>
      <c r="U96" s="460"/>
      <c r="V96" s="402"/>
      <c r="W96" s="460"/>
      <c r="X96" s="460"/>
      <c r="Y96" s="460"/>
      <c r="Z96" s="460"/>
      <c r="AA96" s="460"/>
      <c r="AB96" s="460"/>
      <c r="AC96" s="460"/>
    </row>
    <row r="97" spans="1:29" x14ac:dyDescent="0.2">
      <c r="A97" s="3001" t="s">
        <v>4919</v>
      </c>
      <c r="B97" s="160"/>
      <c r="C97" s="160"/>
      <c r="D97" s="380"/>
      <c r="E97" s="160"/>
      <c r="F97" s="165" t="s">
        <v>27</v>
      </c>
      <c r="G97" s="160"/>
      <c r="H97" s="383"/>
      <c r="I97" s="383"/>
      <c r="J97" s="383"/>
      <c r="K97" s="160"/>
      <c r="L97" s="381"/>
      <c r="M97" s="160"/>
      <c r="N97" s="160"/>
      <c r="O97" s="160"/>
      <c r="P97" s="160"/>
      <c r="Q97" s="160"/>
      <c r="R97" s="160"/>
      <c r="S97" s="160"/>
      <c r="T97" s="381"/>
      <c r="U97" s="160"/>
      <c r="V97" s="380"/>
      <c r="W97" s="381"/>
      <c r="X97" s="381"/>
      <c r="Y97" s="160"/>
      <c r="Z97" s="160"/>
      <c r="AA97" s="160"/>
      <c r="AB97" s="160"/>
      <c r="AC97" s="160"/>
    </row>
    <row r="98" spans="1:29" x14ac:dyDescent="0.2">
      <c r="A98" s="3002"/>
      <c r="B98" s="166"/>
      <c r="C98" s="166"/>
      <c r="D98" s="2173"/>
      <c r="E98" s="166"/>
      <c r="F98" s="168" t="s">
        <v>31</v>
      </c>
      <c r="G98" s="166"/>
      <c r="H98" s="389"/>
      <c r="I98" s="389"/>
      <c r="J98" s="389"/>
      <c r="K98" s="166"/>
      <c r="L98" s="390"/>
      <c r="M98" s="166"/>
      <c r="N98" s="166"/>
      <c r="O98" s="166"/>
      <c r="P98" s="166"/>
      <c r="Q98" s="166"/>
      <c r="R98" s="166"/>
      <c r="S98" s="166"/>
      <c r="T98" s="390"/>
      <c r="U98" s="166"/>
      <c r="V98" s="167"/>
      <c r="W98" s="390"/>
      <c r="X98" s="390"/>
      <c r="Y98" s="166"/>
      <c r="Z98" s="160"/>
      <c r="AA98" s="160"/>
      <c r="AB98" s="160"/>
      <c r="AC98" s="160"/>
    </row>
    <row r="99" spans="1:29" x14ac:dyDescent="0.2">
      <c r="A99" s="156"/>
      <c r="B99" s="156"/>
      <c r="C99" s="156"/>
      <c r="D99" s="158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72"/>
      <c r="U99" s="156"/>
      <c r="V99" s="158"/>
      <c r="W99" s="156"/>
      <c r="X99" s="156"/>
      <c r="Y99" s="156"/>
      <c r="Z99" s="156"/>
      <c r="AA99" s="156"/>
      <c r="AB99" s="156"/>
      <c r="AC99" s="156"/>
    </row>
    <row r="100" spans="1:29" ht="30" x14ac:dyDescent="0.2">
      <c r="A100" s="2836" t="s">
        <v>4920</v>
      </c>
      <c r="B100" s="166" t="s">
        <v>1070</v>
      </c>
      <c r="C100" s="166"/>
      <c r="D100" s="2173">
        <v>45000000</v>
      </c>
      <c r="E100" s="166" t="s">
        <v>1772</v>
      </c>
      <c r="F100" s="168" t="s">
        <v>27</v>
      </c>
      <c r="G100" s="1687" t="s">
        <v>4888</v>
      </c>
      <c r="H100" s="389" t="s">
        <v>179</v>
      </c>
      <c r="I100" s="1697" t="s">
        <v>4921</v>
      </c>
      <c r="J100" s="255" t="s">
        <v>4922</v>
      </c>
      <c r="K100" s="166" t="s">
        <v>4923</v>
      </c>
      <c r="L100" s="390" t="s">
        <v>179</v>
      </c>
      <c r="M100" s="1697" t="s">
        <v>4924</v>
      </c>
      <c r="N100" s="166" t="s">
        <v>4925</v>
      </c>
      <c r="O100" s="166" t="s">
        <v>4926</v>
      </c>
      <c r="P100" s="166" t="s">
        <v>179</v>
      </c>
      <c r="Q100" s="166" t="s">
        <v>4927</v>
      </c>
      <c r="R100" s="166" t="s">
        <v>4928</v>
      </c>
      <c r="S100" s="166" t="s">
        <v>4929</v>
      </c>
      <c r="T100" s="390" t="s">
        <v>4930</v>
      </c>
      <c r="U100" s="166" t="s">
        <v>179</v>
      </c>
      <c r="V100" s="244" t="s">
        <v>4931</v>
      </c>
      <c r="W100" s="390" t="s">
        <v>4932</v>
      </c>
      <c r="X100" s="390" t="s">
        <v>179</v>
      </c>
      <c r="Y100" s="166" t="s">
        <v>4933</v>
      </c>
      <c r="Z100" s="166"/>
      <c r="AA100" s="166"/>
      <c r="AB100" s="166"/>
      <c r="AC100" s="166"/>
    </row>
    <row r="101" spans="1:29" x14ac:dyDescent="0.2">
      <c r="A101" s="2835"/>
      <c r="B101" s="166"/>
      <c r="C101" s="166"/>
      <c r="D101" s="2173"/>
      <c r="E101" s="166"/>
      <c r="F101" s="168" t="s">
        <v>31</v>
      </c>
      <c r="G101" s="166"/>
      <c r="H101" s="389"/>
      <c r="I101" s="389"/>
      <c r="J101" s="389"/>
      <c r="K101" s="166"/>
      <c r="L101" s="390"/>
      <c r="M101" s="166"/>
      <c r="N101" s="166"/>
      <c r="O101" s="166"/>
      <c r="P101" s="166"/>
      <c r="Q101" s="166"/>
      <c r="R101" s="166"/>
      <c r="S101" s="166"/>
      <c r="T101" s="390"/>
      <c r="U101" s="166"/>
      <c r="V101" s="167"/>
      <c r="W101" s="390"/>
      <c r="X101" s="390"/>
      <c r="Y101" s="166"/>
      <c r="Z101" s="166"/>
      <c r="AA101" s="166"/>
      <c r="AB101" s="166"/>
      <c r="AC101" s="166"/>
    </row>
    <row r="102" spans="1:29" x14ac:dyDescent="0.2">
      <c r="A102" s="156"/>
      <c r="B102" s="156"/>
      <c r="C102" s="156"/>
      <c r="D102" s="2179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72"/>
      <c r="U102" s="156"/>
      <c r="V102" s="158"/>
      <c r="W102" s="156"/>
      <c r="X102" s="156"/>
      <c r="Y102" s="156"/>
      <c r="Z102" s="156"/>
      <c r="AA102" s="156"/>
      <c r="AB102" s="156"/>
      <c r="AC102" s="156"/>
    </row>
    <row r="103" spans="1:29" ht="30" x14ac:dyDescent="0.2">
      <c r="A103" s="2813" t="s">
        <v>4934</v>
      </c>
      <c r="B103" s="166" t="s">
        <v>1070</v>
      </c>
      <c r="C103" s="166"/>
      <c r="D103" s="2173">
        <v>15000000</v>
      </c>
      <c r="E103" s="166" t="s">
        <v>1772</v>
      </c>
      <c r="F103" s="168" t="s">
        <v>27</v>
      </c>
      <c r="G103" s="1687" t="s">
        <v>4888</v>
      </c>
      <c r="H103" s="389" t="s">
        <v>179</v>
      </c>
      <c r="I103" s="1697" t="s">
        <v>4921</v>
      </c>
      <c r="J103" s="255" t="s">
        <v>4922</v>
      </c>
      <c r="K103" s="166" t="s">
        <v>4923</v>
      </c>
      <c r="L103" s="390" t="s">
        <v>179</v>
      </c>
      <c r="M103" s="1697" t="s">
        <v>4924</v>
      </c>
      <c r="N103" s="166" t="s">
        <v>4925</v>
      </c>
      <c r="O103" s="166" t="s">
        <v>4926</v>
      </c>
      <c r="P103" s="166" t="s">
        <v>179</v>
      </c>
      <c r="Q103" s="166" t="s">
        <v>4927</v>
      </c>
      <c r="R103" s="166" t="s">
        <v>4928</v>
      </c>
      <c r="S103" s="166" t="s">
        <v>4929</v>
      </c>
      <c r="T103" s="390" t="s">
        <v>4930</v>
      </c>
      <c r="U103" s="166" t="s">
        <v>179</v>
      </c>
      <c r="V103" s="244" t="s">
        <v>4931</v>
      </c>
      <c r="W103" s="390" t="s">
        <v>4932</v>
      </c>
      <c r="X103" s="390" t="s">
        <v>179</v>
      </c>
      <c r="Y103" s="166" t="s">
        <v>4933</v>
      </c>
      <c r="Z103" s="390"/>
      <c r="AA103" s="390"/>
      <c r="AB103" s="390"/>
      <c r="AC103" s="390"/>
    </row>
    <row r="104" spans="1:29" x14ac:dyDescent="0.2">
      <c r="A104" s="2947"/>
      <c r="B104" s="166"/>
      <c r="C104" s="166"/>
      <c r="D104" s="167"/>
      <c r="E104" s="166"/>
      <c r="F104" s="168" t="s">
        <v>31</v>
      </c>
      <c r="G104" s="166"/>
      <c r="H104" s="389"/>
      <c r="I104" s="389"/>
      <c r="J104" s="389"/>
      <c r="K104" s="166"/>
      <c r="L104" s="390"/>
      <c r="M104" s="166"/>
      <c r="N104" s="166"/>
      <c r="O104" s="166"/>
      <c r="P104" s="166"/>
      <c r="Q104" s="166"/>
      <c r="R104" s="166"/>
      <c r="S104" s="166"/>
      <c r="T104" s="390"/>
      <c r="U104" s="166"/>
      <c r="V104" s="167"/>
      <c r="W104" s="390"/>
      <c r="X104" s="390"/>
      <c r="Y104" s="166"/>
      <c r="Z104" s="390"/>
      <c r="AA104" s="390"/>
      <c r="AB104" s="390"/>
      <c r="AC104" s="390"/>
    </row>
    <row r="105" spans="1:29" x14ac:dyDescent="0.2">
      <c r="A105" s="156"/>
      <c r="B105" s="156"/>
      <c r="C105" s="156"/>
      <c r="D105" s="158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72"/>
      <c r="U105" s="156"/>
      <c r="V105" s="158"/>
      <c r="W105" s="156"/>
      <c r="X105" s="156"/>
      <c r="Y105" s="156"/>
      <c r="Z105" s="156"/>
      <c r="AA105" s="156"/>
      <c r="AB105" s="156"/>
      <c r="AC105" s="156"/>
    </row>
    <row r="106" spans="1:29" ht="30" x14ac:dyDescent="0.2">
      <c r="A106" s="2813" t="s">
        <v>4935</v>
      </c>
      <c r="B106" s="166" t="s">
        <v>1070</v>
      </c>
      <c r="C106" s="166"/>
      <c r="D106" s="2173">
        <v>50000000</v>
      </c>
      <c r="E106" s="166" t="s">
        <v>1772</v>
      </c>
      <c r="F106" s="168" t="s">
        <v>27</v>
      </c>
      <c r="G106" s="1687" t="s">
        <v>4888</v>
      </c>
      <c r="H106" s="389" t="s">
        <v>179</v>
      </c>
      <c r="I106" s="1697" t="s">
        <v>4921</v>
      </c>
      <c r="J106" s="255" t="s">
        <v>4922</v>
      </c>
      <c r="K106" s="166" t="s">
        <v>4923</v>
      </c>
      <c r="L106" s="390" t="s">
        <v>179</v>
      </c>
      <c r="M106" s="1697" t="s">
        <v>4924</v>
      </c>
      <c r="N106" s="166" t="s">
        <v>4925</v>
      </c>
      <c r="O106" s="166" t="s">
        <v>4926</v>
      </c>
      <c r="P106" s="166" t="s">
        <v>179</v>
      </c>
      <c r="Q106" s="166" t="s">
        <v>4927</v>
      </c>
      <c r="R106" s="166" t="s">
        <v>4928</v>
      </c>
      <c r="S106" s="166" t="s">
        <v>4929</v>
      </c>
      <c r="T106" s="390" t="s">
        <v>4930</v>
      </c>
      <c r="U106" s="166" t="s">
        <v>179</v>
      </c>
      <c r="V106" s="167"/>
      <c r="W106" s="390" t="s">
        <v>4932</v>
      </c>
      <c r="X106" s="390" t="s">
        <v>179</v>
      </c>
      <c r="Y106" s="166" t="s">
        <v>4933</v>
      </c>
      <c r="Z106" s="390"/>
      <c r="AA106" s="390"/>
      <c r="AB106" s="390"/>
      <c r="AC106" s="390"/>
    </row>
    <row r="107" spans="1:29" x14ac:dyDescent="0.2">
      <c r="A107" s="2947"/>
      <c r="B107" s="166"/>
      <c r="C107" s="166"/>
      <c r="D107" s="2173"/>
      <c r="E107" s="166"/>
      <c r="F107" s="168" t="s">
        <v>31</v>
      </c>
      <c r="G107" s="166"/>
      <c r="H107" s="389"/>
      <c r="I107" s="389"/>
      <c r="J107" s="389"/>
      <c r="K107" s="166"/>
      <c r="L107" s="390"/>
      <c r="M107" s="166"/>
      <c r="N107" s="166"/>
      <c r="O107" s="166"/>
      <c r="P107" s="166"/>
      <c r="Q107" s="166"/>
      <c r="R107" s="166"/>
      <c r="S107" s="166"/>
      <c r="T107" s="390"/>
      <c r="U107" s="166"/>
      <c r="V107" s="244" t="s">
        <v>4931</v>
      </c>
      <c r="W107" s="390"/>
      <c r="X107" s="390"/>
      <c r="Y107" s="166"/>
      <c r="Z107" s="390"/>
      <c r="AA107" s="390"/>
      <c r="AB107" s="390"/>
      <c r="AC107" s="390"/>
    </row>
    <row r="108" spans="1:29" x14ac:dyDescent="0.2">
      <c r="A108" s="156"/>
      <c r="B108" s="156"/>
      <c r="C108" s="156"/>
      <c r="D108" s="158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72"/>
      <c r="U108" s="156"/>
      <c r="V108" s="158"/>
      <c r="W108" s="156"/>
      <c r="X108" s="156"/>
      <c r="Y108" s="156"/>
      <c r="Z108" s="156"/>
      <c r="AA108" s="156"/>
      <c r="AB108" s="156"/>
      <c r="AC108" s="156"/>
    </row>
    <row r="109" spans="1:29" ht="30" x14ac:dyDescent="0.2">
      <c r="A109" s="2813" t="s">
        <v>4936</v>
      </c>
      <c r="B109" s="166" t="s">
        <v>1070</v>
      </c>
      <c r="C109" s="166"/>
      <c r="D109" s="2173">
        <v>10000000</v>
      </c>
      <c r="E109" s="166" t="s">
        <v>1772</v>
      </c>
      <c r="F109" s="168" t="s">
        <v>27</v>
      </c>
      <c r="G109" s="1687" t="s">
        <v>4888</v>
      </c>
      <c r="H109" s="389" t="s">
        <v>179</v>
      </c>
      <c r="I109" s="1697" t="s">
        <v>4921</v>
      </c>
      <c r="J109" s="255" t="s">
        <v>4922</v>
      </c>
      <c r="K109" s="166" t="s">
        <v>4923</v>
      </c>
      <c r="L109" s="390" t="s">
        <v>179</v>
      </c>
      <c r="M109" s="1697" t="s">
        <v>4924</v>
      </c>
      <c r="N109" s="166" t="s">
        <v>4925</v>
      </c>
      <c r="O109" s="166" t="s">
        <v>4926</v>
      </c>
      <c r="P109" s="166" t="s">
        <v>179</v>
      </c>
      <c r="Q109" s="166" t="s">
        <v>4927</v>
      </c>
      <c r="R109" s="166" t="s">
        <v>4928</v>
      </c>
      <c r="S109" s="166" t="s">
        <v>4929</v>
      </c>
      <c r="T109" s="390" t="s">
        <v>4930</v>
      </c>
      <c r="U109" s="166" t="s">
        <v>179</v>
      </c>
      <c r="V109" s="244" t="s">
        <v>4931</v>
      </c>
      <c r="W109" s="390" t="s">
        <v>4932</v>
      </c>
      <c r="X109" s="390" t="s">
        <v>179</v>
      </c>
      <c r="Y109" s="166" t="s">
        <v>4933</v>
      </c>
      <c r="Z109" s="390"/>
      <c r="AA109" s="390"/>
      <c r="AB109" s="390"/>
      <c r="AC109" s="390"/>
    </row>
    <row r="110" spans="1:29" x14ac:dyDescent="0.2">
      <c r="A110" s="2947"/>
      <c r="B110" s="166"/>
      <c r="C110" s="166"/>
      <c r="D110" s="167"/>
      <c r="E110" s="166"/>
      <c r="F110" s="168" t="s">
        <v>31</v>
      </c>
      <c r="G110" s="166"/>
      <c r="H110" s="389"/>
      <c r="I110" s="389"/>
      <c r="J110" s="389"/>
      <c r="K110" s="166"/>
      <c r="L110" s="390"/>
      <c r="M110" s="166"/>
      <c r="N110" s="166"/>
      <c r="O110" s="166"/>
      <c r="P110" s="166"/>
      <c r="Q110" s="166"/>
      <c r="R110" s="166"/>
      <c r="S110" s="166"/>
      <c r="T110" s="390"/>
      <c r="U110" s="166"/>
      <c r="V110" s="167"/>
      <c r="W110" s="390"/>
      <c r="X110" s="390"/>
      <c r="Y110" s="166"/>
      <c r="Z110" s="390"/>
      <c r="AA110" s="390"/>
      <c r="AB110" s="390"/>
      <c r="AC110" s="390"/>
    </row>
    <row r="111" spans="1:29" x14ac:dyDescent="0.2">
      <c r="A111" s="156"/>
      <c r="B111" s="156"/>
      <c r="C111" s="156"/>
      <c r="D111" s="158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72"/>
      <c r="U111" s="156"/>
      <c r="V111" s="158"/>
      <c r="W111" s="156"/>
      <c r="X111" s="156"/>
      <c r="Y111" s="156"/>
      <c r="Z111" s="156"/>
      <c r="AA111" s="156"/>
      <c r="AB111" s="156"/>
      <c r="AC111" s="156"/>
    </row>
    <row r="112" spans="1:29" ht="30" x14ac:dyDescent="0.2">
      <c r="A112" s="2813" t="s">
        <v>4937</v>
      </c>
      <c r="B112" s="166" t="s">
        <v>1070</v>
      </c>
      <c r="C112" s="166"/>
      <c r="D112" s="2173">
        <v>25000000</v>
      </c>
      <c r="E112" s="166" t="s">
        <v>1772</v>
      </c>
      <c r="F112" s="168" t="s">
        <v>27</v>
      </c>
      <c r="G112" s="1687" t="s">
        <v>4888</v>
      </c>
      <c r="H112" s="389" t="s">
        <v>179</v>
      </c>
      <c r="I112" s="1697" t="s">
        <v>4921</v>
      </c>
      <c r="J112" s="255" t="s">
        <v>4922</v>
      </c>
      <c r="K112" s="166" t="s">
        <v>4923</v>
      </c>
      <c r="L112" s="390" t="s">
        <v>179</v>
      </c>
      <c r="M112" s="1697" t="s">
        <v>4924</v>
      </c>
      <c r="N112" s="166" t="s">
        <v>4925</v>
      </c>
      <c r="O112" s="166" t="s">
        <v>4926</v>
      </c>
      <c r="P112" s="166" t="s">
        <v>179</v>
      </c>
      <c r="Q112" s="166" t="s">
        <v>4927</v>
      </c>
      <c r="R112" s="166" t="s">
        <v>4928</v>
      </c>
      <c r="S112" s="166" t="s">
        <v>4929</v>
      </c>
      <c r="T112" s="390" t="s">
        <v>4930</v>
      </c>
      <c r="U112" s="166" t="s">
        <v>179</v>
      </c>
      <c r="V112" s="244" t="s">
        <v>4931</v>
      </c>
      <c r="W112" s="390" t="s">
        <v>4932</v>
      </c>
      <c r="X112" s="390" t="s">
        <v>179</v>
      </c>
      <c r="Y112" s="166" t="s">
        <v>4933</v>
      </c>
      <c r="Z112" s="390"/>
      <c r="AA112" s="390"/>
      <c r="AB112" s="390"/>
      <c r="AC112" s="390"/>
    </row>
    <row r="113" spans="1:29" x14ac:dyDescent="0.2">
      <c r="A113" s="2947"/>
      <c r="B113" s="166"/>
      <c r="C113" s="166"/>
      <c r="D113" s="167"/>
      <c r="E113" s="166"/>
      <c r="F113" s="168" t="s">
        <v>31</v>
      </c>
      <c r="G113" s="166"/>
      <c r="H113" s="389"/>
      <c r="I113" s="389"/>
      <c r="J113" s="389"/>
      <c r="K113" s="166"/>
      <c r="L113" s="390"/>
      <c r="M113" s="166"/>
      <c r="N113" s="166"/>
      <c r="O113" s="166"/>
      <c r="P113" s="166"/>
      <c r="Q113" s="166"/>
      <c r="R113" s="166"/>
      <c r="S113" s="166"/>
      <c r="T113" s="390"/>
      <c r="U113" s="166"/>
      <c r="V113" s="167"/>
      <c r="W113" s="390"/>
      <c r="X113" s="390"/>
      <c r="Y113" s="166"/>
      <c r="Z113" s="390"/>
      <c r="AA113" s="390"/>
      <c r="AB113" s="390"/>
      <c r="AC113" s="390"/>
    </row>
    <row r="114" spans="1:29" x14ac:dyDescent="0.2">
      <c r="A114" s="156"/>
      <c r="B114" s="156"/>
      <c r="C114" s="156"/>
      <c r="D114" s="158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72"/>
      <c r="U114" s="156"/>
      <c r="V114" s="158"/>
      <c r="W114" s="156"/>
      <c r="X114" s="156"/>
      <c r="Y114" s="156"/>
      <c r="Z114" s="156"/>
      <c r="AA114" s="156"/>
      <c r="AB114" s="156"/>
      <c r="AC114" s="156"/>
    </row>
    <row r="115" spans="1:29" ht="30" x14ac:dyDescent="0.2">
      <c r="A115" s="2836" t="s">
        <v>4938</v>
      </c>
      <c r="B115" s="166" t="s">
        <v>1070</v>
      </c>
      <c r="C115" s="166"/>
      <c r="D115" s="2173">
        <v>60000000</v>
      </c>
      <c r="E115" s="166" t="s">
        <v>1772</v>
      </c>
      <c r="F115" s="168" t="s">
        <v>27</v>
      </c>
      <c r="G115" s="1687" t="s">
        <v>4888</v>
      </c>
      <c r="H115" s="389" t="s">
        <v>179</v>
      </c>
      <c r="I115" s="1697" t="s">
        <v>4921</v>
      </c>
      <c r="J115" s="255" t="s">
        <v>4922</v>
      </c>
      <c r="K115" s="166" t="s">
        <v>4923</v>
      </c>
      <c r="L115" s="390" t="s">
        <v>179</v>
      </c>
      <c r="M115" s="1697" t="s">
        <v>4924</v>
      </c>
      <c r="N115" s="166" t="s">
        <v>4925</v>
      </c>
      <c r="O115" s="166" t="s">
        <v>4926</v>
      </c>
      <c r="P115" s="166" t="s">
        <v>179</v>
      </c>
      <c r="Q115" s="166" t="s">
        <v>4927</v>
      </c>
      <c r="R115" s="166" t="s">
        <v>4928</v>
      </c>
      <c r="S115" s="166" t="s">
        <v>4929</v>
      </c>
      <c r="T115" s="390" t="s">
        <v>4930</v>
      </c>
      <c r="U115" s="166" t="s">
        <v>179</v>
      </c>
      <c r="V115" s="244" t="s">
        <v>4931</v>
      </c>
      <c r="W115" s="390" t="s">
        <v>4932</v>
      </c>
      <c r="X115" s="390" t="s">
        <v>179</v>
      </c>
      <c r="Y115" s="166" t="s">
        <v>4933</v>
      </c>
      <c r="Z115" s="390"/>
      <c r="AA115" s="390"/>
      <c r="AB115" s="390"/>
      <c r="AC115" s="390"/>
    </row>
    <row r="116" spans="1:29" x14ac:dyDescent="0.2">
      <c r="A116" s="2835"/>
      <c r="B116" s="166"/>
      <c r="C116" s="166"/>
      <c r="D116" s="167"/>
      <c r="E116" s="166"/>
      <c r="F116" s="168" t="s">
        <v>31</v>
      </c>
      <c r="G116" s="166"/>
      <c r="H116" s="389"/>
      <c r="I116" s="389"/>
      <c r="J116" s="389"/>
      <c r="K116" s="166"/>
      <c r="L116" s="390"/>
      <c r="M116" s="166"/>
      <c r="N116" s="166"/>
      <c r="O116" s="166"/>
      <c r="P116" s="166"/>
      <c r="Q116" s="166"/>
      <c r="R116" s="166"/>
      <c r="S116" s="166"/>
      <c r="T116" s="390"/>
      <c r="U116" s="166"/>
      <c r="V116" s="167"/>
      <c r="W116" s="390"/>
      <c r="X116" s="390"/>
      <c r="Y116" s="166"/>
      <c r="Z116" s="390"/>
      <c r="AA116" s="390"/>
      <c r="AB116" s="390"/>
      <c r="AC116" s="390"/>
    </row>
    <row r="117" spans="1:29" x14ac:dyDescent="0.2">
      <c r="A117" s="156"/>
      <c r="B117" s="156"/>
      <c r="C117" s="156"/>
      <c r="D117" s="158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72"/>
      <c r="U117" s="156"/>
      <c r="V117" s="158"/>
      <c r="W117" s="156"/>
      <c r="X117" s="156"/>
      <c r="Y117" s="156"/>
      <c r="Z117" s="156"/>
      <c r="AA117" s="156"/>
      <c r="AB117" s="156"/>
      <c r="AC117" s="156"/>
    </row>
    <row r="118" spans="1:29" ht="30" x14ac:dyDescent="0.2">
      <c r="A118" s="2813" t="s">
        <v>4939</v>
      </c>
      <c r="B118" s="166" t="s">
        <v>1070</v>
      </c>
      <c r="C118" s="166"/>
      <c r="D118" s="2173">
        <v>15000000</v>
      </c>
      <c r="E118" s="166" t="s">
        <v>1772</v>
      </c>
      <c r="F118" s="168" t="s">
        <v>27</v>
      </c>
      <c r="G118" s="1687" t="s">
        <v>4888</v>
      </c>
      <c r="H118" s="389" t="s">
        <v>179</v>
      </c>
      <c r="I118" s="1697" t="s">
        <v>4921</v>
      </c>
      <c r="J118" s="255" t="s">
        <v>4922</v>
      </c>
      <c r="K118" s="166" t="s">
        <v>4923</v>
      </c>
      <c r="L118" s="390" t="s">
        <v>179</v>
      </c>
      <c r="M118" s="1697" t="s">
        <v>4924</v>
      </c>
      <c r="N118" s="166" t="s">
        <v>4925</v>
      </c>
      <c r="O118" s="166" t="s">
        <v>4926</v>
      </c>
      <c r="P118" s="166" t="s">
        <v>179</v>
      </c>
      <c r="Q118" s="166" t="s">
        <v>4927</v>
      </c>
      <c r="R118" s="166" t="s">
        <v>4928</v>
      </c>
      <c r="S118" s="166" t="s">
        <v>4929</v>
      </c>
      <c r="T118" s="390" t="s">
        <v>4930</v>
      </c>
      <c r="U118" s="166" t="s">
        <v>179</v>
      </c>
      <c r="V118" s="244" t="s">
        <v>4931</v>
      </c>
      <c r="W118" s="390" t="s">
        <v>4932</v>
      </c>
      <c r="X118" s="390" t="s">
        <v>179</v>
      </c>
      <c r="Y118" s="166" t="s">
        <v>4933</v>
      </c>
      <c r="Z118" s="390"/>
      <c r="AA118" s="390"/>
      <c r="AB118" s="390"/>
      <c r="AC118" s="390"/>
    </row>
    <row r="119" spans="1:29" x14ac:dyDescent="0.2">
      <c r="A119" s="2947"/>
      <c r="B119" s="166"/>
      <c r="C119" s="166"/>
      <c r="D119" s="167"/>
      <c r="E119" s="166"/>
      <c r="F119" s="168" t="s">
        <v>31</v>
      </c>
      <c r="G119" s="166"/>
      <c r="H119" s="389"/>
      <c r="I119" s="389"/>
      <c r="J119" s="389"/>
      <c r="K119" s="166"/>
      <c r="L119" s="390"/>
      <c r="M119" s="166"/>
      <c r="N119" s="166"/>
      <c r="O119" s="166"/>
      <c r="P119" s="166"/>
      <c r="Q119" s="166"/>
      <c r="R119" s="166"/>
      <c r="S119" s="166"/>
      <c r="T119" s="390"/>
      <c r="U119" s="166"/>
      <c r="V119" s="167"/>
      <c r="W119" s="390"/>
      <c r="X119" s="390"/>
      <c r="Y119" s="166"/>
      <c r="Z119" s="390"/>
      <c r="AA119" s="390"/>
      <c r="AB119" s="390"/>
      <c r="AC119" s="390"/>
    </row>
    <row r="120" spans="1:29" x14ac:dyDescent="0.2">
      <c r="A120" s="161"/>
      <c r="B120" s="156"/>
      <c r="C120" s="156"/>
      <c r="D120" s="158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72"/>
      <c r="U120" s="156"/>
      <c r="V120" s="158"/>
      <c r="W120" s="156"/>
      <c r="X120" s="156"/>
      <c r="Y120" s="156"/>
      <c r="Z120" s="156"/>
      <c r="AA120" s="156"/>
      <c r="AB120" s="156"/>
      <c r="AC120" s="156"/>
    </row>
    <row r="121" spans="1:29" ht="30" x14ac:dyDescent="0.2">
      <c r="A121" s="2816" t="s">
        <v>4940</v>
      </c>
      <c r="B121" s="166" t="s">
        <v>1070</v>
      </c>
      <c r="C121" s="166"/>
      <c r="D121" s="2173">
        <v>50000000</v>
      </c>
      <c r="E121" s="166" t="s">
        <v>1772</v>
      </c>
      <c r="F121" s="202" t="s">
        <v>27</v>
      </c>
      <c r="G121" s="1697" t="s">
        <v>4888</v>
      </c>
      <c r="H121" s="166" t="s">
        <v>179</v>
      </c>
      <c r="I121" s="1697" t="s">
        <v>4921</v>
      </c>
      <c r="J121" s="1697" t="s">
        <v>4922</v>
      </c>
      <c r="K121" s="166" t="s">
        <v>4923</v>
      </c>
      <c r="L121" s="166" t="s">
        <v>179</v>
      </c>
      <c r="M121" s="1697" t="s">
        <v>4924</v>
      </c>
      <c r="N121" s="166" t="s">
        <v>4925</v>
      </c>
      <c r="O121" s="166" t="s">
        <v>4926</v>
      </c>
      <c r="P121" s="166" t="s">
        <v>179</v>
      </c>
      <c r="Q121" s="166" t="s">
        <v>4927</v>
      </c>
      <c r="R121" s="166" t="s">
        <v>4928</v>
      </c>
      <c r="S121" s="166" t="s">
        <v>4929</v>
      </c>
      <c r="T121" s="166" t="s">
        <v>4930</v>
      </c>
      <c r="U121" s="166" t="s">
        <v>179</v>
      </c>
      <c r="V121" s="244" t="s">
        <v>4931</v>
      </c>
      <c r="W121" s="166" t="s">
        <v>4932</v>
      </c>
      <c r="X121" s="166" t="s">
        <v>179</v>
      </c>
      <c r="Y121" s="166" t="s">
        <v>4933</v>
      </c>
      <c r="Z121" s="166"/>
      <c r="AA121" s="166"/>
      <c r="AB121" s="166"/>
      <c r="AC121" s="166"/>
    </row>
    <row r="122" spans="1:29" x14ac:dyDescent="0.2">
      <c r="A122" s="3003"/>
      <c r="B122" s="166"/>
      <c r="C122" s="166"/>
      <c r="D122" s="167"/>
      <c r="E122" s="166"/>
      <c r="F122" s="202" t="s">
        <v>31</v>
      </c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7"/>
      <c r="W122" s="166"/>
      <c r="X122" s="166"/>
      <c r="Y122" s="166"/>
      <c r="Z122" s="166"/>
      <c r="AA122" s="166"/>
      <c r="AB122" s="166"/>
      <c r="AC122" s="167"/>
    </row>
    <row r="123" spans="1:29" x14ac:dyDescent="0.2">
      <c r="A123" s="156"/>
      <c r="B123" s="156"/>
      <c r="C123" s="156"/>
      <c r="D123" s="158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8"/>
      <c r="W123" s="156"/>
      <c r="X123" s="156"/>
      <c r="Y123" s="156"/>
      <c r="Z123" s="156"/>
      <c r="AA123" s="156"/>
      <c r="AB123" s="156"/>
      <c r="AC123" s="156"/>
    </row>
    <row r="124" spans="1:29" ht="30" x14ac:dyDescent="0.2">
      <c r="A124" s="2816" t="s">
        <v>4941</v>
      </c>
      <c r="B124" s="166" t="s">
        <v>1070</v>
      </c>
      <c r="C124" s="166"/>
      <c r="D124" s="2173">
        <v>25000000</v>
      </c>
      <c r="E124" s="166" t="s">
        <v>1772</v>
      </c>
      <c r="F124" s="202" t="s">
        <v>27</v>
      </c>
      <c r="G124" s="1697" t="s">
        <v>4888</v>
      </c>
      <c r="H124" s="166" t="s">
        <v>179</v>
      </c>
      <c r="I124" s="1697" t="s">
        <v>4921</v>
      </c>
      <c r="J124" s="1697" t="s">
        <v>4922</v>
      </c>
      <c r="K124" s="166" t="s">
        <v>4923</v>
      </c>
      <c r="L124" s="166" t="s">
        <v>179</v>
      </c>
      <c r="M124" s="1697" t="s">
        <v>4924</v>
      </c>
      <c r="N124" s="166" t="s">
        <v>4925</v>
      </c>
      <c r="O124" s="166" t="s">
        <v>4926</v>
      </c>
      <c r="P124" s="166" t="s">
        <v>179</v>
      </c>
      <c r="Q124" s="166" t="s">
        <v>4927</v>
      </c>
      <c r="R124" s="166" t="s">
        <v>4928</v>
      </c>
      <c r="S124" s="166" t="s">
        <v>4929</v>
      </c>
      <c r="T124" s="166" t="s">
        <v>4930</v>
      </c>
      <c r="U124" s="166" t="s">
        <v>179</v>
      </c>
      <c r="V124" s="244" t="s">
        <v>4931</v>
      </c>
      <c r="W124" s="166" t="s">
        <v>4932</v>
      </c>
      <c r="X124" s="166" t="s">
        <v>179</v>
      </c>
      <c r="Y124" s="166" t="s">
        <v>4933</v>
      </c>
      <c r="Z124" s="166"/>
      <c r="AA124" s="166"/>
      <c r="AB124" s="166"/>
      <c r="AC124" s="166"/>
    </row>
    <row r="125" spans="1:29" x14ac:dyDescent="0.2">
      <c r="A125" s="3003"/>
      <c r="B125" s="166"/>
      <c r="C125" s="166"/>
      <c r="D125" s="167"/>
      <c r="E125" s="166"/>
      <c r="F125" s="202" t="s">
        <v>31</v>
      </c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7"/>
      <c r="W125" s="166"/>
      <c r="X125" s="166"/>
      <c r="Y125" s="166"/>
      <c r="Z125" s="166"/>
      <c r="AA125" s="166"/>
      <c r="AB125" s="166"/>
      <c r="AC125" s="167"/>
    </row>
    <row r="126" spans="1:29" x14ac:dyDescent="0.2">
      <c r="A126" s="156"/>
      <c r="B126" s="156"/>
      <c r="C126" s="156"/>
      <c r="D126" s="158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8"/>
      <c r="W126" s="156"/>
      <c r="X126" s="156"/>
      <c r="Y126" s="156"/>
      <c r="Z126" s="156"/>
      <c r="AA126" s="156"/>
      <c r="AB126" s="156"/>
      <c r="AC126" s="156"/>
    </row>
    <row r="127" spans="1:29" ht="30" x14ac:dyDescent="0.2">
      <c r="A127" s="2816" t="s">
        <v>4942</v>
      </c>
      <c r="B127" s="166"/>
      <c r="C127" s="166"/>
      <c r="D127" s="2173">
        <v>25000000</v>
      </c>
      <c r="E127" s="166" t="s">
        <v>1772</v>
      </c>
      <c r="F127" s="202" t="s">
        <v>27</v>
      </c>
      <c r="G127" s="1697" t="s">
        <v>4888</v>
      </c>
      <c r="H127" s="166" t="s">
        <v>179</v>
      </c>
      <c r="I127" s="1697" t="s">
        <v>4921</v>
      </c>
      <c r="J127" s="1697" t="s">
        <v>4922</v>
      </c>
      <c r="K127" s="166" t="s">
        <v>4923</v>
      </c>
      <c r="L127" s="166" t="s">
        <v>179</v>
      </c>
      <c r="M127" s="1697" t="s">
        <v>4924</v>
      </c>
      <c r="N127" s="166" t="s">
        <v>4925</v>
      </c>
      <c r="O127" s="166" t="s">
        <v>4926</v>
      </c>
      <c r="P127" s="166" t="s">
        <v>179</v>
      </c>
      <c r="Q127" s="166" t="s">
        <v>4927</v>
      </c>
      <c r="R127" s="166" t="s">
        <v>4928</v>
      </c>
      <c r="S127" s="166" t="s">
        <v>4929</v>
      </c>
      <c r="T127" s="166" t="s">
        <v>4930</v>
      </c>
      <c r="U127" s="166" t="s">
        <v>179</v>
      </c>
      <c r="V127" s="244" t="s">
        <v>4931</v>
      </c>
      <c r="W127" s="166" t="s">
        <v>4932</v>
      </c>
      <c r="X127" s="166" t="s">
        <v>179</v>
      </c>
      <c r="Y127" s="166" t="s">
        <v>4933</v>
      </c>
      <c r="Z127" s="166"/>
      <c r="AA127" s="166"/>
      <c r="AB127" s="166"/>
      <c r="AC127" s="166"/>
    </row>
    <row r="128" spans="1:29" x14ac:dyDescent="0.2">
      <c r="A128" s="3003"/>
      <c r="B128" s="166"/>
      <c r="C128" s="166"/>
      <c r="D128" s="2173"/>
      <c r="E128" s="166"/>
      <c r="F128" s="202" t="s">
        <v>31</v>
      </c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7"/>
      <c r="W128" s="166"/>
      <c r="X128" s="166"/>
      <c r="Y128" s="166"/>
      <c r="Z128" s="166"/>
      <c r="AA128" s="166"/>
      <c r="AB128" s="166"/>
      <c r="AC128" s="167"/>
    </row>
    <row r="129" spans="1:29" x14ac:dyDescent="0.2">
      <c r="A129" s="156"/>
      <c r="B129" s="156"/>
      <c r="C129" s="156"/>
      <c r="D129" s="2179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8"/>
      <c r="W129" s="156"/>
      <c r="X129" s="156"/>
      <c r="Y129" s="156"/>
      <c r="Z129" s="156"/>
      <c r="AA129" s="156"/>
      <c r="AB129" s="156"/>
      <c r="AC129" s="156"/>
    </row>
    <row r="130" spans="1:29" ht="30" x14ac:dyDescent="0.2">
      <c r="A130" s="2997" t="s">
        <v>4943</v>
      </c>
      <c r="B130" s="166"/>
      <c r="C130" s="166"/>
      <c r="D130" s="2173">
        <v>20000000</v>
      </c>
      <c r="E130" s="166" t="s">
        <v>1772</v>
      </c>
      <c r="F130" s="202" t="s">
        <v>27</v>
      </c>
      <c r="G130" s="1697" t="s">
        <v>4888</v>
      </c>
      <c r="H130" s="166" t="s">
        <v>179</v>
      </c>
      <c r="I130" s="1697" t="s">
        <v>4921</v>
      </c>
      <c r="J130" s="1697" t="s">
        <v>4922</v>
      </c>
      <c r="K130" s="166" t="s">
        <v>4923</v>
      </c>
      <c r="L130" s="166" t="s">
        <v>179</v>
      </c>
      <c r="M130" s="1697" t="s">
        <v>4924</v>
      </c>
      <c r="N130" s="166" t="s">
        <v>4925</v>
      </c>
      <c r="O130" s="166" t="s">
        <v>4926</v>
      </c>
      <c r="P130" s="166" t="s">
        <v>179</v>
      </c>
      <c r="Q130" s="166" t="s">
        <v>4927</v>
      </c>
      <c r="R130" s="166" t="s">
        <v>4928</v>
      </c>
      <c r="S130" s="166" t="s">
        <v>4929</v>
      </c>
      <c r="T130" s="166" t="s">
        <v>4930</v>
      </c>
      <c r="U130" s="166" t="s">
        <v>179</v>
      </c>
      <c r="V130" s="244" t="s">
        <v>4931</v>
      </c>
      <c r="W130" s="166" t="s">
        <v>4932</v>
      </c>
      <c r="X130" s="166" t="s">
        <v>179</v>
      </c>
      <c r="Y130" s="166" t="s">
        <v>4933</v>
      </c>
      <c r="Z130" s="166"/>
      <c r="AA130" s="166"/>
      <c r="AB130" s="166"/>
      <c r="AC130" s="166"/>
    </row>
    <row r="131" spans="1:29" x14ac:dyDescent="0.2">
      <c r="A131" s="2998"/>
      <c r="B131" s="166"/>
      <c r="C131" s="166"/>
      <c r="D131" s="167"/>
      <c r="E131" s="166"/>
      <c r="F131" s="202" t="s">
        <v>31</v>
      </c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7"/>
      <c r="W131" s="166"/>
      <c r="X131" s="166"/>
      <c r="Y131" s="166"/>
      <c r="Z131" s="166"/>
      <c r="AA131" s="166"/>
      <c r="AB131" s="166"/>
      <c r="AC131" s="167"/>
    </row>
    <row r="132" spans="1:29" x14ac:dyDescent="0.2">
      <c r="A132" s="156"/>
      <c r="B132" s="156"/>
      <c r="C132" s="156"/>
      <c r="D132" s="158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8"/>
      <c r="W132" s="156"/>
      <c r="X132" s="156"/>
      <c r="Y132" s="156"/>
      <c r="Z132" s="156"/>
      <c r="AA132" s="156"/>
      <c r="AB132" s="156"/>
      <c r="AC132" s="156"/>
    </row>
    <row r="133" spans="1:29" ht="30" x14ac:dyDescent="0.2">
      <c r="A133" s="2816" t="s">
        <v>4944</v>
      </c>
      <c r="B133" s="166"/>
      <c r="C133" s="166"/>
      <c r="D133" s="2173">
        <v>25000000</v>
      </c>
      <c r="E133" s="166" t="s">
        <v>1772</v>
      </c>
      <c r="F133" s="202" t="s">
        <v>27</v>
      </c>
      <c r="G133" s="1697" t="s">
        <v>4888</v>
      </c>
      <c r="H133" s="166" t="s">
        <v>179</v>
      </c>
      <c r="I133" s="1697" t="s">
        <v>4921</v>
      </c>
      <c r="J133" s="1697" t="s">
        <v>4922</v>
      </c>
      <c r="K133" s="166" t="s">
        <v>4923</v>
      </c>
      <c r="L133" s="166" t="s">
        <v>179</v>
      </c>
      <c r="M133" s="1697" t="s">
        <v>4924</v>
      </c>
      <c r="N133" s="166" t="s">
        <v>4925</v>
      </c>
      <c r="O133" s="166" t="s">
        <v>4926</v>
      </c>
      <c r="P133" s="166" t="s">
        <v>179</v>
      </c>
      <c r="Q133" s="166" t="s">
        <v>4927</v>
      </c>
      <c r="R133" s="166" t="s">
        <v>4928</v>
      </c>
      <c r="S133" s="166" t="s">
        <v>4929</v>
      </c>
      <c r="T133" s="166" t="s">
        <v>4930</v>
      </c>
      <c r="U133" s="166" t="s">
        <v>179</v>
      </c>
      <c r="V133" s="244" t="s">
        <v>4931</v>
      </c>
      <c r="W133" s="166" t="s">
        <v>4932</v>
      </c>
      <c r="X133" s="166" t="s">
        <v>179</v>
      </c>
      <c r="Y133" s="166" t="s">
        <v>4933</v>
      </c>
      <c r="Z133" s="166"/>
      <c r="AA133" s="166"/>
      <c r="AB133" s="166"/>
      <c r="AC133" s="166"/>
    </row>
    <row r="134" spans="1:29" x14ac:dyDescent="0.2">
      <c r="A134" s="3003"/>
      <c r="B134" s="166"/>
      <c r="C134" s="166"/>
      <c r="D134" s="167"/>
      <c r="E134" s="166"/>
      <c r="F134" s="202" t="s">
        <v>31</v>
      </c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7"/>
      <c r="W134" s="166"/>
      <c r="X134" s="166"/>
      <c r="Y134" s="166"/>
      <c r="Z134" s="166"/>
      <c r="AA134" s="166"/>
      <c r="AB134" s="166"/>
      <c r="AC134" s="167"/>
    </row>
    <row r="135" spans="1:29" x14ac:dyDescent="0.2">
      <c r="A135" s="156"/>
      <c r="B135" s="156"/>
      <c r="C135" s="156"/>
      <c r="D135" s="158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8"/>
      <c r="W135" s="156"/>
      <c r="X135" s="156"/>
      <c r="Y135" s="156"/>
      <c r="Z135" s="156"/>
      <c r="AA135" s="156"/>
      <c r="AB135" s="156"/>
      <c r="AC135" s="156"/>
    </row>
    <row r="136" spans="1:29" ht="30" x14ac:dyDescent="0.2">
      <c r="A136" s="2816" t="s">
        <v>4945</v>
      </c>
      <c r="B136" s="166"/>
      <c r="C136" s="166"/>
      <c r="D136" s="2173">
        <v>15000000</v>
      </c>
      <c r="E136" s="166" t="s">
        <v>1772</v>
      </c>
      <c r="F136" s="202" t="s">
        <v>27</v>
      </c>
      <c r="G136" s="1697" t="s">
        <v>4888</v>
      </c>
      <c r="H136" s="166" t="s">
        <v>179</v>
      </c>
      <c r="I136" s="1697" t="s">
        <v>4921</v>
      </c>
      <c r="J136" s="1697" t="s">
        <v>4922</v>
      </c>
      <c r="K136" s="166" t="s">
        <v>4923</v>
      </c>
      <c r="L136" s="166" t="s">
        <v>179</v>
      </c>
      <c r="M136" s="1697" t="s">
        <v>4924</v>
      </c>
      <c r="N136" s="166" t="s">
        <v>4925</v>
      </c>
      <c r="O136" s="166" t="s">
        <v>4926</v>
      </c>
      <c r="P136" s="166" t="s">
        <v>179</v>
      </c>
      <c r="Q136" s="166" t="s">
        <v>4927</v>
      </c>
      <c r="R136" s="166" t="s">
        <v>4928</v>
      </c>
      <c r="S136" s="166" t="s">
        <v>4929</v>
      </c>
      <c r="T136" s="166" t="s">
        <v>4930</v>
      </c>
      <c r="U136" s="166" t="s">
        <v>179</v>
      </c>
      <c r="V136" s="244" t="s">
        <v>4931</v>
      </c>
      <c r="W136" s="166" t="s">
        <v>4932</v>
      </c>
      <c r="X136" s="166" t="s">
        <v>179</v>
      </c>
      <c r="Y136" s="166" t="s">
        <v>4933</v>
      </c>
      <c r="Z136" s="166"/>
      <c r="AA136" s="166"/>
      <c r="AB136" s="166"/>
      <c r="AC136" s="166"/>
    </row>
    <row r="137" spans="1:29" x14ac:dyDescent="0.2">
      <c r="A137" s="3003"/>
      <c r="B137" s="166"/>
      <c r="C137" s="166"/>
      <c r="D137" s="167"/>
      <c r="E137" s="166"/>
      <c r="F137" s="202" t="s">
        <v>31</v>
      </c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7"/>
      <c r="W137" s="166"/>
      <c r="X137" s="166"/>
      <c r="Y137" s="166"/>
      <c r="Z137" s="166"/>
      <c r="AA137" s="166"/>
      <c r="AB137" s="166"/>
      <c r="AC137" s="167"/>
    </row>
    <row r="138" spans="1:29" x14ac:dyDescent="0.2">
      <c r="A138" s="156"/>
      <c r="B138" s="156"/>
      <c r="C138" s="156"/>
      <c r="D138" s="158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8"/>
      <c r="W138" s="156"/>
      <c r="X138" s="156"/>
      <c r="Y138" s="156"/>
      <c r="Z138" s="156"/>
      <c r="AA138" s="156"/>
      <c r="AB138" s="156"/>
      <c r="AC138" s="156"/>
    </row>
    <row r="139" spans="1:29" ht="30" x14ac:dyDescent="0.2">
      <c r="A139" s="2816" t="s">
        <v>4946</v>
      </c>
      <c r="B139" s="166" t="s">
        <v>1070</v>
      </c>
      <c r="C139" s="166"/>
      <c r="D139" s="2173">
        <v>50000000</v>
      </c>
      <c r="E139" s="166" t="s">
        <v>1772</v>
      </c>
      <c r="F139" s="202" t="s">
        <v>27</v>
      </c>
      <c r="G139" s="1697" t="s">
        <v>4888</v>
      </c>
      <c r="H139" s="166" t="s">
        <v>179</v>
      </c>
      <c r="I139" s="1697" t="s">
        <v>4921</v>
      </c>
      <c r="J139" s="1697" t="s">
        <v>4922</v>
      </c>
      <c r="K139" s="166" t="s">
        <v>4923</v>
      </c>
      <c r="L139" s="166" t="s">
        <v>179</v>
      </c>
      <c r="M139" s="1697" t="s">
        <v>4924</v>
      </c>
      <c r="N139" s="166" t="s">
        <v>4925</v>
      </c>
      <c r="O139" s="166" t="s">
        <v>4926</v>
      </c>
      <c r="P139" s="166" t="s">
        <v>179</v>
      </c>
      <c r="Q139" s="166" t="s">
        <v>4927</v>
      </c>
      <c r="R139" s="166" t="s">
        <v>4928</v>
      </c>
      <c r="S139" s="166" t="s">
        <v>4929</v>
      </c>
      <c r="T139" s="166" t="s">
        <v>4930</v>
      </c>
      <c r="U139" s="166" t="s">
        <v>179</v>
      </c>
      <c r="V139" s="244" t="s">
        <v>4931</v>
      </c>
      <c r="W139" s="166" t="s">
        <v>4932</v>
      </c>
      <c r="X139" s="166" t="s">
        <v>179</v>
      </c>
      <c r="Y139" s="166" t="s">
        <v>4933</v>
      </c>
      <c r="Z139" s="166"/>
      <c r="AA139" s="166"/>
      <c r="AB139" s="166"/>
      <c r="AC139" s="166"/>
    </row>
    <row r="140" spans="1:29" x14ac:dyDescent="0.2">
      <c r="A140" s="3003"/>
      <c r="B140" s="166"/>
      <c r="C140" s="166"/>
      <c r="D140" s="167"/>
      <c r="E140" s="166"/>
      <c r="F140" s="202" t="s">
        <v>31</v>
      </c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7"/>
      <c r="W140" s="166"/>
      <c r="X140" s="166"/>
      <c r="Y140" s="166"/>
      <c r="Z140" s="166"/>
      <c r="AA140" s="166"/>
      <c r="AB140" s="166"/>
      <c r="AC140" s="167"/>
    </row>
    <row r="141" spans="1:29" x14ac:dyDescent="0.2">
      <c r="A141" s="156"/>
      <c r="B141" s="156"/>
      <c r="C141" s="156"/>
      <c r="D141" s="158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8"/>
      <c r="W141" s="156"/>
      <c r="X141" s="156"/>
      <c r="Y141" s="156"/>
      <c r="Z141" s="156"/>
      <c r="AA141" s="156"/>
      <c r="AB141" s="156"/>
      <c r="AC141" s="156"/>
    </row>
    <row r="142" spans="1:29" ht="30" x14ac:dyDescent="0.2">
      <c r="A142" s="2816" t="s">
        <v>4947</v>
      </c>
      <c r="B142" s="166"/>
      <c r="C142" s="166"/>
      <c r="D142" s="2173">
        <v>15000000</v>
      </c>
      <c r="E142" s="166" t="s">
        <v>1772</v>
      </c>
      <c r="F142" s="202" t="s">
        <v>27</v>
      </c>
      <c r="G142" s="1697" t="s">
        <v>4888</v>
      </c>
      <c r="H142" s="166" t="s">
        <v>179</v>
      </c>
      <c r="I142" s="1697" t="s">
        <v>4921</v>
      </c>
      <c r="J142" s="1697" t="s">
        <v>4922</v>
      </c>
      <c r="K142" s="166" t="s">
        <v>4923</v>
      </c>
      <c r="L142" s="166" t="s">
        <v>179</v>
      </c>
      <c r="M142" s="1697" t="s">
        <v>4924</v>
      </c>
      <c r="N142" s="166" t="s">
        <v>4925</v>
      </c>
      <c r="O142" s="166" t="s">
        <v>4926</v>
      </c>
      <c r="P142" s="166" t="s">
        <v>179</v>
      </c>
      <c r="Q142" s="166" t="s">
        <v>4927</v>
      </c>
      <c r="R142" s="166" t="s">
        <v>4928</v>
      </c>
      <c r="S142" s="166" t="s">
        <v>4929</v>
      </c>
      <c r="T142" s="166" t="s">
        <v>4930</v>
      </c>
      <c r="U142" s="166" t="s">
        <v>179</v>
      </c>
      <c r="V142" s="244" t="s">
        <v>4931</v>
      </c>
      <c r="W142" s="166" t="s">
        <v>4932</v>
      </c>
      <c r="X142" s="166" t="s">
        <v>179</v>
      </c>
      <c r="Y142" s="166" t="s">
        <v>4933</v>
      </c>
      <c r="Z142" s="166"/>
      <c r="AA142" s="166"/>
      <c r="AB142" s="166"/>
      <c r="AC142" s="166"/>
    </row>
    <row r="143" spans="1:29" x14ac:dyDescent="0.2">
      <c r="A143" s="3003"/>
      <c r="B143" s="166"/>
      <c r="C143" s="166"/>
      <c r="D143" s="167"/>
      <c r="E143" s="166"/>
      <c r="F143" s="202" t="s">
        <v>31</v>
      </c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7"/>
      <c r="W143" s="166"/>
      <c r="X143" s="166"/>
      <c r="Y143" s="166"/>
      <c r="Z143" s="166"/>
      <c r="AA143" s="166"/>
      <c r="AB143" s="166"/>
      <c r="AC143" s="167"/>
    </row>
    <row r="144" spans="1:29" x14ac:dyDescent="0.2">
      <c r="A144" s="226"/>
      <c r="B144" s="156"/>
      <c r="C144" s="156"/>
      <c r="D144" s="158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8"/>
      <c r="W144" s="156"/>
      <c r="X144" s="156"/>
      <c r="Y144" s="156"/>
      <c r="Z144" s="156"/>
      <c r="AA144" s="156"/>
      <c r="AB144" s="156"/>
      <c r="AC144" s="156"/>
    </row>
    <row r="145" spans="1:29" ht="30" x14ac:dyDescent="0.2">
      <c r="A145" s="2816" t="s">
        <v>4948</v>
      </c>
      <c r="B145" s="166"/>
      <c r="C145" s="166"/>
      <c r="D145" s="167">
        <v>10000000</v>
      </c>
      <c r="E145" s="166" t="s">
        <v>1772</v>
      </c>
      <c r="F145" s="202" t="s">
        <v>27</v>
      </c>
      <c r="G145" s="1697" t="s">
        <v>4888</v>
      </c>
      <c r="H145" s="166" t="s">
        <v>179</v>
      </c>
      <c r="I145" s="1697" t="s">
        <v>4921</v>
      </c>
      <c r="J145" s="1697" t="s">
        <v>4922</v>
      </c>
      <c r="K145" s="166" t="s">
        <v>4923</v>
      </c>
      <c r="L145" s="166" t="s">
        <v>179</v>
      </c>
      <c r="M145" s="1697" t="s">
        <v>4924</v>
      </c>
      <c r="N145" s="166" t="s">
        <v>4925</v>
      </c>
      <c r="O145" s="166" t="s">
        <v>4926</v>
      </c>
      <c r="P145" s="166" t="s">
        <v>179</v>
      </c>
      <c r="Q145" s="166" t="s">
        <v>4927</v>
      </c>
      <c r="R145" s="166" t="s">
        <v>4928</v>
      </c>
      <c r="S145" s="166" t="s">
        <v>4929</v>
      </c>
      <c r="T145" s="166" t="s">
        <v>4930</v>
      </c>
      <c r="U145" s="166" t="s">
        <v>179</v>
      </c>
      <c r="V145" s="244" t="s">
        <v>4931</v>
      </c>
      <c r="W145" s="166" t="s">
        <v>4932</v>
      </c>
      <c r="X145" s="166" t="s">
        <v>179</v>
      </c>
      <c r="Y145" s="166" t="s">
        <v>4933</v>
      </c>
      <c r="Z145" s="166"/>
      <c r="AA145" s="166"/>
      <c r="AB145" s="166"/>
      <c r="AC145" s="166"/>
    </row>
    <row r="146" spans="1:29" x14ac:dyDescent="0.2">
      <c r="A146" s="3003"/>
      <c r="B146" s="166"/>
      <c r="C146" s="166"/>
      <c r="D146" s="167"/>
      <c r="E146" s="166"/>
      <c r="F146" s="202" t="s">
        <v>31</v>
      </c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7"/>
      <c r="W146" s="166"/>
      <c r="X146" s="166"/>
      <c r="Y146" s="166"/>
      <c r="Z146" s="166"/>
      <c r="AA146" s="166"/>
      <c r="AB146" s="166"/>
      <c r="AC146" s="167"/>
    </row>
    <row r="147" spans="1:29" x14ac:dyDescent="0.2">
      <c r="A147" s="156"/>
      <c r="B147" s="156"/>
      <c r="C147" s="156"/>
      <c r="D147" s="158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8"/>
      <c r="W147" s="156"/>
      <c r="X147" s="156"/>
      <c r="Y147" s="156"/>
      <c r="Z147" s="156"/>
      <c r="AA147" s="156"/>
      <c r="AB147" s="156"/>
      <c r="AC147" s="156"/>
    </row>
    <row r="148" spans="1:29" ht="30" x14ac:dyDescent="0.2">
      <c r="A148" s="2816" t="s">
        <v>4949</v>
      </c>
      <c r="B148" s="166"/>
      <c r="C148" s="166"/>
      <c r="D148" s="2173">
        <v>20000000</v>
      </c>
      <c r="E148" s="166" t="s">
        <v>1772</v>
      </c>
      <c r="F148" s="202" t="s">
        <v>27</v>
      </c>
      <c r="G148" s="1697" t="s">
        <v>4888</v>
      </c>
      <c r="H148" s="166" t="s">
        <v>179</v>
      </c>
      <c r="I148" s="1697" t="s">
        <v>4921</v>
      </c>
      <c r="J148" s="1697" t="s">
        <v>4922</v>
      </c>
      <c r="K148" s="166" t="s">
        <v>4923</v>
      </c>
      <c r="L148" s="166" t="s">
        <v>179</v>
      </c>
      <c r="M148" s="1697" t="s">
        <v>4924</v>
      </c>
      <c r="N148" s="166" t="s">
        <v>4925</v>
      </c>
      <c r="O148" s="166" t="s">
        <v>4926</v>
      </c>
      <c r="P148" s="166" t="s">
        <v>179</v>
      </c>
      <c r="Q148" s="166" t="s">
        <v>4927</v>
      </c>
      <c r="R148" s="166" t="s">
        <v>4928</v>
      </c>
      <c r="S148" s="166" t="s">
        <v>4929</v>
      </c>
      <c r="T148" s="166" t="s">
        <v>4930</v>
      </c>
      <c r="U148" s="166" t="s">
        <v>179</v>
      </c>
      <c r="V148" s="244" t="s">
        <v>4931</v>
      </c>
      <c r="W148" s="166" t="s">
        <v>4932</v>
      </c>
      <c r="X148" s="166" t="s">
        <v>179</v>
      </c>
      <c r="Y148" s="166" t="s">
        <v>4933</v>
      </c>
      <c r="Z148" s="166"/>
      <c r="AA148" s="166"/>
      <c r="AB148" s="166"/>
      <c r="AC148" s="166"/>
    </row>
    <row r="149" spans="1:29" x14ac:dyDescent="0.2">
      <c r="A149" s="3003"/>
      <c r="B149" s="166"/>
      <c r="C149" s="166"/>
      <c r="D149" s="167"/>
      <c r="E149" s="166"/>
      <c r="F149" s="202" t="s">
        <v>31</v>
      </c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7"/>
      <c r="W149" s="166"/>
      <c r="X149" s="166"/>
      <c r="Y149" s="166"/>
      <c r="Z149" s="166"/>
      <c r="AA149" s="166"/>
      <c r="AB149" s="166"/>
      <c r="AC149" s="167"/>
    </row>
    <row r="150" spans="1:29" x14ac:dyDescent="0.2">
      <c r="A150" s="156"/>
      <c r="B150" s="156"/>
      <c r="C150" s="156"/>
      <c r="D150" s="158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8"/>
      <c r="W150" s="156"/>
      <c r="X150" s="156"/>
      <c r="Y150" s="156"/>
      <c r="Z150" s="156"/>
      <c r="AA150" s="156"/>
      <c r="AB150" s="156"/>
      <c r="AC150" s="156"/>
    </row>
    <row r="151" spans="1:29" ht="30" x14ac:dyDescent="0.2">
      <c r="A151" s="2816" t="s">
        <v>4950</v>
      </c>
      <c r="B151" s="166"/>
      <c r="C151" s="166"/>
      <c r="D151" s="2173">
        <v>20000000</v>
      </c>
      <c r="E151" s="166" t="s">
        <v>1772</v>
      </c>
      <c r="F151" s="202" t="s">
        <v>27</v>
      </c>
      <c r="G151" s="1697" t="s">
        <v>4888</v>
      </c>
      <c r="H151" s="166" t="s">
        <v>179</v>
      </c>
      <c r="I151" s="1697" t="s">
        <v>4921</v>
      </c>
      <c r="J151" s="1697" t="s">
        <v>4922</v>
      </c>
      <c r="K151" s="166" t="s">
        <v>4923</v>
      </c>
      <c r="L151" s="166" t="s">
        <v>179</v>
      </c>
      <c r="M151" s="1697" t="s">
        <v>4924</v>
      </c>
      <c r="N151" s="166" t="s">
        <v>4925</v>
      </c>
      <c r="O151" s="166" t="s">
        <v>4926</v>
      </c>
      <c r="P151" s="166" t="s">
        <v>179</v>
      </c>
      <c r="Q151" s="166" t="s">
        <v>4927</v>
      </c>
      <c r="R151" s="166" t="s">
        <v>4928</v>
      </c>
      <c r="S151" s="166" t="s">
        <v>4929</v>
      </c>
      <c r="T151" s="166" t="s">
        <v>4930</v>
      </c>
      <c r="U151" s="166" t="s">
        <v>179</v>
      </c>
      <c r="V151" s="244" t="s">
        <v>4931</v>
      </c>
      <c r="W151" s="166" t="s">
        <v>4932</v>
      </c>
      <c r="X151" s="166" t="s">
        <v>179</v>
      </c>
      <c r="Y151" s="166" t="s">
        <v>4933</v>
      </c>
      <c r="Z151" s="166"/>
      <c r="AA151" s="166"/>
      <c r="AB151" s="166"/>
      <c r="AC151" s="166"/>
    </row>
    <row r="152" spans="1:29" x14ac:dyDescent="0.2">
      <c r="A152" s="3003"/>
      <c r="B152" s="166"/>
      <c r="C152" s="166"/>
      <c r="D152" s="167"/>
      <c r="E152" s="166"/>
      <c r="F152" s="202" t="s">
        <v>31</v>
      </c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7"/>
      <c r="W152" s="166"/>
      <c r="X152" s="166"/>
      <c r="Y152" s="166"/>
      <c r="Z152" s="166"/>
      <c r="AA152" s="166"/>
      <c r="AB152" s="166"/>
      <c r="AC152" s="167"/>
    </row>
    <row r="153" spans="1:29" x14ac:dyDescent="0.2">
      <c r="A153" s="156"/>
      <c r="B153" s="156"/>
      <c r="C153" s="156"/>
      <c r="D153" s="158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8"/>
      <c r="W153" s="156"/>
      <c r="X153" s="156"/>
      <c r="Y153" s="156"/>
      <c r="Z153" s="156"/>
      <c r="AA153" s="156"/>
      <c r="AB153" s="156"/>
      <c r="AC153" s="156"/>
    </row>
    <row r="154" spans="1:29" ht="30" x14ac:dyDescent="0.2">
      <c r="A154" s="2816" t="s">
        <v>4951</v>
      </c>
      <c r="B154" s="166" t="s">
        <v>1070</v>
      </c>
      <c r="C154" s="166"/>
      <c r="D154" s="2173">
        <v>139000000</v>
      </c>
      <c r="E154" s="166" t="s">
        <v>1772</v>
      </c>
      <c r="F154" s="202" t="s">
        <v>27</v>
      </c>
      <c r="G154" s="1697" t="s">
        <v>4888</v>
      </c>
      <c r="H154" s="166" t="s">
        <v>179</v>
      </c>
      <c r="I154" s="1697" t="s">
        <v>4921</v>
      </c>
      <c r="J154" s="1697" t="s">
        <v>4922</v>
      </c>
      <c r="K154" s="166" t="s">
        <v>4923</v>
      </c>
      <c r="L154" s="166" t="s">
        <v>179</v>
      </c>
      <c r="M154" s="1697" t="s">
        <v>4924</v>
      </c>
      <c r="N154" s="166" t="s">
        <v>4925</v>
      </c>
      <c r="O154" s="166" t="s">
        <v>4926</v>
      </c>
      <c r="P154" s="166" t="s">
        <v>179</v>
      </c>
      <c r="Q154" s="166" t="s">
        <v>4927</v>
      </c>
      <c r="R154" s="166" t="s">
        <v>4928</v>
      </c>
      <c r="S154" s="166" t="s">
        <v>4929</v>
      </c>
      <c r="T154" s="166" t="s">
        <v>4930</v>
      </c>
      <c r="U154" s="166" t="s">
        <v>179</v>
      </c>
      <c r="V154" s="244" t="s">
        <v>4931</v>
      </c>
      <c r="W154" s="166" t="s">
        <v>4932</v>
      </c>
      <c r="X154" s="166" t="s">
        <v>179</v>
      </c>
      <c r="Y154" s="166" t="s">
        <v>4933</v>
      </c>
      <c r="Z154" s="166"/>
      <c r="AA154" s="166"/>
      <c r="AB154" s="166"/>
      <c r="AC154" s="166"/>
    </row>
    <row r="155" spans="1:29" x14ac:dyDescent="0.2">
      <c r="A155" s="3003"/>
      <c r="B155" s="166"/>
      <c r="C155" s="166"/>
      <c r="D155" s="167"/>
      <c r="E155" s="166"/>
      <c r="F155" s="202" t="s">
        <v>31</v>
      </c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7"/>
      <c r="W155" s="166"/>
      <c r="X155" s="166"/>
      <c r="Y155" s="166"/>
      <c r="Z155" s="166"/>
      <c r="AA155" s="166"/>
      <c r="AB155" s="166"/>
      <c r="AC155" s="167"/>
    </row>
    <row r="156" spans="1:29" x14ac:dyDescent="0.2">
      <c r="A156" s="156"/>
      <c r="B156" s="156"/>
      <c r="C156" s="156"/>
      <c r="D156" s="158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8"/>
      <c r="W156" s="156"/>
      <c r="X156" s="156"/>
      <c r="Y156" s="156"/>
      <c r="Z156" s="156"/>
      <c r="AA156" s="156"/>
      <c r="AB156" s="156"/>
      <c r="AC156" s="156"/>
    </row>
    <row r="157" spans="1:29" ht="30" x14ac:dyDescent="0.2">
      <c r="A157" s="2816" t="s">
        <v>4952</v>
      </c>
      <c r="B157" s="166" t="s">
        <v>1070</v>
      </c>
      <c r="C157" s="166"/>
      <c r="D157" s="2173">
        <v>60000000</v>
      </c>
      <c r="E157" s="166" t="s">
        <v>1772</v>
      </c>
      <c r="F157" s="202" t="s">
        <v>27</v>
      </c>
      <c r="G157" s="1697" t="s">
        <v>4888</v>
      </c>
      <c r="H157" s="166" t="s">
        <v>179</v>
      </c>
      <c r="I157" s="1697" t="s">
        <v>4921</v>
      </c>
      <c r="J157" s="1697" t="s">
        <v>4922</v>
      </c>
      <c r="K157" s="166" t="s">
        <v>4923</v>
      </c>
      <c r="L157" s="166" t="s">
        <v>179</v>
      </c>
      <c r="M157" s="1697" t="s">
        <v>4924</v>
      </c>
      <c r="N157" s="166" t="s">
        <v>4925</v>
      </c>
      <c r="O157" s="166" t="s">
        <v>4926</v>
      </c>
      <c r="P157" s="166" t="s">
        <v>179</v>
      </c>
      <c r="Q157" s="166" t="s">
        <v>4927</v>
      </c>
      <c r="R157" s="166" t="s">
        <v>4928</v>
      </c>
      <c r="S157" s="166" t="s">
        <v>4929</v>
      </c>
      <c r="T157" s="166" t="s">
        <v>4930</v>
      </c>
      <c r="U157" s="166" t="s">
        <v>179</v>
      </c>
      <c r="V157" s="244" t="s">
        <v>4931</v>
      </c>
      <c r="W157" s="166" t="s">
        <v>4932</v>
      </c>
      <c r="X157" s="166" t="s">
        <v>179</v>
      </c>
      <c r="Y157" s="166" t="s">
        <v>4933</v>
      </c>
      <c r="Z157" s="166"/>
      <c r="AA157" s="166"/>
      <c r="AB157" s="166"/>
      <c r="AC157" s="166"/>
    </row>
    <row r="158" spans="1:29" x14ac:dyDescent="0.2">
      <c r="A158" s="3003"/>
      <c r="B158" s="166"/>
      <c r="C158" s="166"/>
      <c r="D158" s="167"/>
      <c r="E158" s="166"/>
      <c r="F158" s="202" t="s">
        <v>31</v>
      </c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7"/>
      <c r="W158" s="166"/>
      <c r="X158" s="166"/>
      <c r="Y158" s="166"/>
      <c r="Z158" s="166"/>
      <c r="AA158" s="166"/>
      <c r="AB158" s="166"/>
      <c r="AC158" s="167"/>
    </row>
    <row r="159" spans="1:29" x14ac:dyDescent="0.2">
      <c r="A159" s="156"/>
      <c r="B159" s="156"/>
      <c r="C159" s="156"/>
      <c r="D159" s="158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8"/>
      <c r="W159" s="156"/>
      <c r="X159" s="156"/>
      <c r="Y159" s="156"/>
      <c r="Z159" s="156"/>
      <c r="AA159" s="156"/>
      <c r="AB159" s="156"/>
      <c r="AC159" s="156"/>
    </row>
    <row r="160" spans="1:29" ht="30" x14ac:dyDescent="0.2">
      <c r="A160" s="2816" t="s">
        <v>4953</v>
      </c>
      <c r="B160" s="166" t="s">
        <v>1070</v>
      </c>
      <c r="C160" s="166"/>
      <c r="D160" s="2173">
        <v>25000000</v>
      </c>
      <c r="E160" s="166" t="s">
        <v>1772</v>
      </c>
      <c r="F160" s="202" t="s">
        <v>27</v>
      </c>
      <c r="G160" s="1697" t="s">
        <v>4888</v>
      </c>
      <c r="H160" s="166" t="s">
        <v>179</v>
      </c>
      <c r="I160" s="1697" t="s">
        <v>4921</v>
      </c>
      <c r="J160" s="1697" t="s">
        <v>4922</v>
      </c>
      <c r="K160" s="166" t="s">
        <v>4923</v>
      </c>
      <c r="L160" s="166" t="s">
        <v>179</v>
      </c>
      <c r="M160" s="1697" t="s">
        <v>4924</v>
      </c>
      <c r="N160" s="166" t="s">
        <v>4925</v>
      </c>
      <c r="O160" s="166" t="s">
        <v>4926</v>
      </c>
      <c r="P160" s="166" t="s">
        <v>179</v>
      </c>
      <c r="Q160" s="166" t="s">
        <v>4927</v>
      </c>
      <c r="R160" s="166" t="s">
        <v>4928</v>
      </c>
      <c r="S160" s="166" t="s">
        <v>4929</v>
      </c>
      <c r="T160" s="166" t="s">
        <v>4930</v>
      </c>
      <c r="U160" s="166" t="s">
        <v>179</v>
      </c>
      <c r="V160" s="244" t="s">
        <v>4931</v>
      </c>
      <c r="W160" s="166" t="s">
        <v>4932</v>
      </c>
      <c r="X160" s="166" t="s">
        <v>179</v>
      </c>
      <c r="Y160" s="166" t="s">
        <v>4933</v>
      </c>
      <c r="Z160" s="166"/>
      <c r="AA160" s="166"/>
      <c r="AB160" s="166"/>
      <c r="AC160" s="166"/>
    </row>
    <row r="161" spans="1:29" x14ac:dyDescent="0.2">
      <c r="A161" s="3003"/>
      <c r="B161" s="166"/>
      <c r="C161" s="166"/>
      <c r="D161" s="167"/>
      <c r="E161" s="166"/>
      <c r="F161" s="202" t="s">
        <v>31</v>
      </c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7"/>
      <c r="W161" s="166"/>
      <c r="X161" s="166"/>
      <c r="Y161" s="166"/>
      <c r="Z161" s="166"/>
      <c r="AA161" s="166"/>
      <c r="AB161" s="166"/>
      <c r="AC161" s="167"/>
    </row>
    <row r="162" spans="1:29" x14ac:dyDescent="0.2">
      <c r="A162" s="156"/>
      <c r="B162" s="156"/>
      <c r="C162" s="156"/>
      <c r="D162" s="158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8"/>
      <c r="W162" s="156"/>
      <c r="X162" s="156"/>
      <c r="Y162" s="156"/>
      <c r="Z162" s="156"/>
      <c r="AA162" s="156"/>
      <c r="AB162" s="156"/>
      <c r="AC162" s="156"/>
    </row>
    <row r="163" spans="1:29" ht="30" x14ac:dyDescent="0.2">
      <c r="A163" s="2816" t="s">
        <v>4954</v>
      </c>
      <c r="B163" s="166" t="s">
        <v>1070</v>
      </c>
      <c r="C163" s="166"/>
      <c r="D163" s="2173">
        <v>40000000</v>
      </c>
      <c r="E163" s="166" t="s">
        <v>1772</v>
      </c>
      <c r="F163" s="202" t="s">
        <v>27</v>
      </c>
      <c r="G163" s="1697" t="s">
        <v>4888</v>
      </c>
      <c r="H163" s="166" t="s">
        <v>179</v>
      </c>
      <c r="I163" s="1697" t="s">
        <v>4921</v>
      </c>
      <c r="J163" s="1697" t="s">
        <v>4922</v>
      </c>
      <c r="K163" s="166" t="s">
        <v>4923</v>
      </c>
      <c r="L163" s="166" t="s">
        <v>179</v>
      </c>
      <c r="M163" s="1697" t="s">
        <v>4924</v>
      </c>
      <c r="N163" s="166" t="s">
        <v>4925</v>
      </c>
      <c r="O163" s="166" t="s">
        <v>4926</v>
      </c>
      <c r="P163" s="166" t="s">
        <v>179</v>
      </c>
      <c r="Q163" s="166" t="s">
        <v>4927</v>
      </c>
      <c r="R163" s="166" t="s">
        <v>4928</v>
      </c>
      <c r="S163" s="166" t="s">
        <v>4929</v>
      </c>
      <c r="T163" s="166" t="s">
        <v>4930</v>
      </c>
      <c r="U163" s="166" t="s">
        <v>179</v>
      </c>
      <c r="V163" s="244" t="s">
        <v>4931</v>
      </c>
      <c r="W163" s="166" t="s">
        <v>4932</v>
      </c>
      <c r="X163" s="166" t="s">
        <v>179</v>
      </c>
      <c r="Y163" s="166" t="s">
        <v>4933</v>
      </c>
      <c r="Z163" s="166"/>
      <c r="AA163" s="166"/>
      <c r="AB163" s="166"/>
      <c r="AC163" s="166"/>
    </row>
    <row r="164" spans="1:29" x14ac:dyDescent="0.2">
      <c r="A164" s="3003"/>
      <c r="B164" s="166"/>
      <c r="C164" s="166"/>
      <c r="D164" s="167"/>
      <c r="E164" s="166"/>
      <c r="F164" s="202" t="s">
        <v>31</v>
      </c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7"/>
      <c r="W164" s="166"/>
      <c r="X164" s="166"/>
      <c r="Y164" s="166"/>
      <c r="Z164" s="166"/>
      <c r="AA164" s="166"/>
      <c r="AB164" s="166"/>
      <c r="AC164" s="167"/>
    </row>
    <row r="165" spans="1:29" x14ac:dyDescent="0.2">
      <c r="A165" s="170"/>
      <c r="B165" s="156"/>
      <c r="C165" s="156"/>
      <c r="D165" s="158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8"/>
      <c r="W165" s="156"/>
      <c r="X165" s="156"/>
      <c r="Y165" s="156"/>
      <c r="Z165" s="156"/>
      <c r="AA165" s="156"/>
      <c r="AB165" s="156"/>
      <c r="AC165" s="156"/>
    </row>
    <row r="166" spans="1:29" ht="30" x14ac:dyDescent="0.2">
      <c r="A166" s="2997" t="s">
        <v>4955</v>
      </c>
      <c r="B166" s="166" t="s">
        <v>1070</v>
      </c>
      <c r="C166" s="166"/>
      <c r="D166" s="2173">
        <v>30000000</v>
      </c>
      <c r="E166" s="166" t="s">
        <v>1772</v>
      </c>
      <c r="F166" s="202" t="s">
        <v>27</v>
      </c>
      <c r="G166" s="1697" t="s">
        <v>4888</v>
      </c>
      <c r="H166" s="166" t="s">
        <v>179</v>
      </c>
      <c r="I166" s="1697" t="s">
        <v>4921</v>
      </c>
      <c r="J166" s="1697" t="s">
        <v>4922</v>
      </c>
      <c r="K166" s="166" t="s">
        <v>4923</v>
      </c>
      <c r="L166" s="166" t="s">
        <v>179</v>
      </c>
      <c r="M166" s="1697" t="s">
        <v>4924</v>
      </c>
      <c r="N166" s="166" t="s">
        <v>4925</v>
      </c>
      <c r="O166" s="166" t="s">
        <v>4926</v>
      </c>
      <c r="P166" s="166" t="s">
        <v>179</v>
      </c>
      <c r="Q166" s="166" t="s">
        <v>4927</v>
      </c>
      <c r="R166" s="166" t="s">
        <v>4928</v>
      </c>
      <c r="S166" s="166" t="s">
        <v>4929</v>
      </c>
      <c r="T166" s="166" t="s">
        <v>4930</v>
      </c>
      <c r="U166" s="166" t="s">
        <v>179</v>
      </c>
      <c r="V166" s="244" t="s">
        <v>4931</v>
      </c>
      <c r="W166" s="166" t="s">
        <v>4932</v>
      </c>
      <c r="X166" s="166" t="s">
        <v>179</v>
      </c>
      <c r="Y166" s="166" t="s">
        <v>4933</v>
      </c>
      <c r="Z166" s="166"/>
      <c r="AA166" s="166"/>
      <c r="AB166" s="166"/>
      <c r="AC166" s="166"/>
    </row>
    <row r="167" spans="1:29" x14ac:dyDescent="0.2">
      <c r="A167" s="2998"/>
      <c r="B167" s="166"/>
      <c r="C167" s="166"/>
      <c r="D167" s="167"/>
      <c r="E167" s="166"/>
      <c r="F167" s="202" t="s">
        <v>31</v>
      </c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7"/>
      <c r="W167" s="166"/>
      <c r="X167" s="166"/>
      <c r="Y167" s="166"/>
      <c r="Z167" s="166"/>
      <c r="AA167" s="166"/>
      <c r="AB167" s="166"/>
      <c r="AC167" s="167"/>
    </row>
    <row r="168" spans="1:29" x14ac:dyDescent="0.2">
      <c r="A168" s="156"/>
      <c r="B168" s="156"/>
      <c r="C168" s="156"/>
      <c r="D168" s="158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8"/>
      <c r="W168" s="156"/>
      <c r="X168" s="156"/>
      <c r="Y168" s="156"/>
      <c r="Z168" s="156"/>
      <c r="AA168" s="156"/>
      <c r="AB168" s="156"/>
      <c r="AC168" s="156"/>
    </row>
    <row r="169" spans="1:29" ht="30" x14ac:dyDescent="0.2">
      <c r="A169" s="2997" t="s">
        <v>4956</v>
      </c>
      <c r="B169" s="166"/>
      <c r="C169" s="166"/>
      <c r="D169" s="167">
        <v>25000000</v>
      </c>
      <c r="E169" s="166" t="s">
        <v>1772</v>
      </c>
      <c r="F169" s="202" t="s">
        <v>27</v>
      </c>
      <c r="G169" s="1697" t="s">
        <v>4888</v>
      </c>
      <c r="H169" s="166" t="s">
        <v>179</v>
      </c>
      <c r="I169" s="1697" t="s">
        <v>4921</v>
      </c>
      <c r="J169" s="1697" t="s">
        <v>4922</v>
      </c>
      <c r="K169" s="166" t="s">
        <v>4923</v>
      </c>
      <c r="L169" s="166" t="s">
        <v>179</v>
      </c>
      <c r="M169" s="1697" t="s">
        <v>4924</v>
      </c>
      <c r="N169" s="166" t="s">
        <v>4925</v>
      </c>
      <c r="O169" s="166" t="s">
        <v>4926</v>
      </c>
      <c r="P169" s="166" t="s">
        <v>179</v>
      </c>
      <c r="Q169" s="166" t="s">
        <v>4927</v>
      </c>
      <c r="R169" s="166" t="s">
        <v>4928</v>
      </c>
      <c r="S169" s="166" t="s">
        <v>4929</v>
      </c>
      <c r="T169" s="166" t="s">
        <v>4930</v>
      </c>
      <c r="U169" s="166" t="s">
        <v>179</v>
      </c>
      <c r="V169" s="244" t="s">
        <v>4931</v>
      </c>
      <c r="W169" s="166" t="s">
        <v>4932</v>
      </c>
      <c r="X169" s="166" t="s">
        <v>179</v>
      </c>
      <c r="Y169" s="166" t="s">
        <v>4933</v>
      </c>
      <c r="Z169" s="166"/>
      <c r="AA169" s="166"/>
      <c r="AB169" s="166"/>
      <c r="AC169" s="166"/>
    </row>
    <row r="170" spans="1:29" x14ac:dyDescent="0.2">
      <c r="A170" s="2998"/>
      <c r="B170" s="166"/>
      <c r="C170" s="166"/>
      <c r="D170" s="167"/>
      <c r="E170" s="166"/>
      <c r="F170" s="202" t="s">
        <v>31</v>
      </c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7"/>
      <c r="W170" s="166"/>
      <c r="X170" s="166"/>
      <c r="Y170" s="166"/>
      <c r="Z170" s="166"/>
      <c r="AA170" s="166"/>
      <c r="AB170" s="166"/>
      <c r="AC170" s="167"/>
    </row>
    <row r="171" spans="1:29" x14ac:dyDescent="0.2">
      <c r="A171" s="156"/>
      <c r="B171" s="156"/>
      <c r="C171" s="156"/>
      <c r="D171" s="158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8"/>
      <c r="W171" s="156"/>
      <c r="X171" s="156"/>
      <c r="Y171" s="156"/>
      <c r="Z171" s="156"/>
      <c r="AA171" s="156"/>
      <c r="AB171" s="156"/>
      <c r="AC171" s="156"/>
    </row>
    <row r="172" spans="1:29" ht="30" x14ac:dyDescent="0.2">
      <c r="A172" s="2816" t="s">
        <v>4957</v>
      </c>
      <c r="B172" s="353" t="s">
        <v>1070</v>
      </c>
      <c r="C172" s="166"/>
      <c r="D172" s="357">
        <v>20000000</v>
      </c>
      <c r="E172" s="166" t="s">
        <v>1772</v>
      </c>
      <c r="F172" s="202" t="s">
        <v>27</v>
      </c>
      <c r="G172" s="1697" t="s">
        <v>4888</v>
      </c>
      <c r="H172" s="166" t="s">
        <v>179</v>
      </c>
      <c r="I172" s="1697" t="s">
        <v>4921</v>
      </c>
      <c r="J172" s="1697" t="s">
        <v>4922</v>
      </c>
      <c r="K172" s="166" t="s">
        <v>4923</v>
      </c>
      <c r="L172" s="166" t="s">
        <v>179</v>
      </c>
      <c r="M172" s="1697" t="s">
        <v>4924</v>
      </c>
      <c r="N172" s="166" t="s">
        <v>4925</v>
      </c>
      <c r="O172" s="166" t="s">
        <v>4926</v>
      </c>
      <c r="P172" s="166" t="s">
        <v>179</v>
      </c>
      <c r="Q172" s="166" t="s">
        <v>4927</v>
      </c>
      <c r="R172" s="166" t="s">
        <v>4928</v>
      </c>
      <c r="S172" s="166" t="s">
        <v>4929</v>
      </c>
      <c r="T172" s="166" t="s">
        <v>4930</v>
      </c>
      <c r="U172" s="166" t="s">
        <v>179</v>
      </c>
      <c r="V172" s="167"/>
      <c r="W172" s="166" t="s">
        <v>4932</v>
      </c>
      <c r="X172" s="166" t="s">
        <v>179</v>
      </c>
      <c r="Y172" s="166" t="s">
        <v>4933</v>
      </c>
      <c r="Z172" s="166"/>
      <c r="AA172" s="166"/>
      <c r="AB172" s="166"/>
      <c r="AC172" s="166"/>
    </row>
    <row r="173" spans="1:29" x14ac:dyDescent="0.2">
      <c r="A173" s="3003"/>
      <c r="B173" s="353"/>
      <c r="C173" s="353"/>
      <c r="D173" s="357"/>
      <c r="E173" s="353"/>
      <c r="F173" s="227" t="s">
        <v>31</v>
      </c>
      <c r="G173" s="353"/>
      <c r="H173" s="353"/>
      <c r="I173" s="353"/>
      <c r="J173" s="353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244" t="s">
        <v>4931</v>
      </c>
      <c r="W173" s="166"/>
      <c r="X173" s="166"/>
      <c r="Y173" s="166"/>
      <c r="Z173" s="166"/>
      <c r="AA173" s="166"/>
      <c r="AB173" s="166"/>
      <c r="AC173" s="167"/>
    </row>
    <row r="174" spans="1:29" x14ac:dyDescent="0.2">
      <c r="A174" s="156"/>
      <c r="B174" s="156"/>
      <c r="C174" s="156"/>
      <c r="D174" s="158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8"/>
      <c r="W174" s="156"/>
      <c r="X174" s="156"/>
      <c r="Y174" s="156"/>
      <c r="Z174" s="156"/>
      <c r="AA174" s="156"/>
      <c r="AB174" s="156"/>
      <c r="AC174" s="156"/>
    </row>
    <row r="175" spans="1:29" ht="30" x14ac:dyDescent="0.2">
      <c r="A175" s="2816" t="s">
        <v>4958</v>
      </c>
      <c r="B175" s="166" t="s">
        <v>1070</v>
      </c>
      <c r="C175" s="166"/>
      <c r="D175" s="167">
        <v>40000000</v>
      </c>
      <c r="E175" s="166" t="s">
        <v>1772</v>
      </c>
      <c r="F175" s="202" t="s">
        <v>27</v>
      </c>
      <c r="G175" s="1697" t="s">
        <v>4888</v>
      </c>
      <c r="H175" s="166" t="s">
        <v>179</v>
      </c>
      <c r="I175" s="1697" t="s">
        <v>4921</v>
      </c>
      <c r="J175" s="1697" t="s">
        <v>4922</v>
      </c>
      <c r="K175" s="166" t="s">
        <v>4923</v>
      </c>
      <c r="L175" s="166" t="s">
        <v>179</v>
      </c>
      <c r="M175" s="1697" t="s">
        <v>4924</v>
      </c>
      <c r="N175" s="166" t="s">
        <v>4925</v>
      </c>
      <c r="O175" s="166" t="s">
        <v>4926</v>
      </c>
      <c r="P175" s="166" t="s">
        <v>179</v>
      </c>
      <c r="Q175" s="166" t="s">
        <v>4927</v>
      </c>
      <c r="R175" s="166" t="s">
        <v>4928</v>
      </c>
      <c r="S175" s="166" t="s">
        <v>4929</v>
      </c>
      <c r="T175" s="166" t="s">
        <v>4930</v>
      </c>
      <c r="U175" s="166" t="s">
        <v>179</v>
      </c>
      <c r="V175" s="167"/>
      <c r="W175" s="166" t="s">
        <v>4932</v>
      </c>
      <c r="X175" s="166" t="s">
        <v>179</v>
      </c>
      <c r="Y175" s="166" t="s">
        <v>4933</v>
      </c>
      <c r="Z175" s="166"/>
      <c r="AA175" s="166"/>
      <c r="AB175" s="166"/>
      <c r="AC175" s="166"/>
    </row>
    <row r="176" spans="1:29" x14ac:dyDescent="0.2">
      <c r="A176" s="3003"/>
      <c r="B176" s="166"/>
      <c r="C176" s="166"/>
      <c r="D176" s="167"/>
      <c r="E176" s="166"/>
      <c r="F176" s="202" t="s">
        <v>31</v>
      </c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244" t="s">
        <v>4931</v>
      </c>
      <c r="W176" s="166"/>
      <c r="X176" s="166"/>
      <c r="Y176" s="166"/>
      <c r="Z176" s="166"/>
      <c r="AA176" s="166"/>
      <c r="AB176" s="166"/>
      <c r="AC176" s="167"/>
    </row>
    <row r="177" spans="1:29" x14ac:dyDescent="0.2">
      <c r="A177" s="156"/>
      <c r="B177" s="156"/>
      <c r="C177" s="156"/>
      <c r="D177" s="158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8"/>
      <c r="W177" s="156"/>
      <c r="X177" s="156"/>
      <c r="Y177" s="156"/>
      <c r="Z177" s="156"/>
      <c r="AA177" s="156"/>
      <c r="AB177" s="156"/>
      <c r="AC177" s="156"/>
    </row>
    <row r="178" spans="1:29" ht="30" x14ac:dyDescent="0.2">
      <c r="A178" s="2816" t="s">
        <v>4959</v>
      </c>
      <c r="B178" s="166" t="s">
        <v>1070</v>
      </c>
      <c r="C178" s="166"/>
      <c r="D178" s="2173">
        <v>50000000</v>
      </c>
      <c r="E178" s="166" t="s">
        <v>1772</v>
      </c>
      <c r="F178" s="202" t="s">
        <v>27</v>
      </c>
      <c r="G178" s="1697" t="s">
        <v>4888</v>
      </c>
      <c r="H178" s="166" t="s">
        <v>179</v>
      </c>
      <c r="I178" s="1697" t="s">
        <v>4921</v>
      </c>
      <c r="J178" s="1697" t="s">
        <v>4922</v>
      </c>
      <c r="K178" s="166" t="s">
        <v>4923</v>
      </c>
      <c r="L178" s="166" t="s">
        <v>179</v>
      </c>
      <c r="M178" s="1697" t="s">
        <v>4924</v>
      </c>
      <c r="N178" s="166" t="s">
        <v>4925</v>
      </c>
      <c r="O178" s="166" t="s">
        <v>4926</v>
      </c>
      <c r="P178" s="166" t="s">
        <v>179</v>
      </c>
      <c r="Q178" s="166" t="s">
        <v>4927</v>
      </c>
      <c r="R178" s="166" t="s">
        <v>4928</v>
      </c>
      <c r="S178" s="166" t="s">
        <v>4929</v>
      </c>
      <c r="T178" s="166" t="s">
        <v>4930</v>
      </c>
      <c r="U178" s="166" t="s">
        <v>179</v>
      </c>
      <c r="V178" s="244" t="s">
        <v>4931</v>
      </c>
      <c r="W178" s="166" t="s">
        <v>4932</v>
      </c>
      <c r="X178" s="166" t="s">
        <v>179</v>
      </c>
      <c r="Y178" s="166" t="s">
        <v>4933</v>
      </c>
      <c r="Z178" s="166"/>
      <c r="AA178" s="166"/>
      <c r="AB178" s="166"/>
      <c r="AC178" s="166"/>
    </row>
    <row r="179" spans="1:29" x14ac:dyDescent="0.2">
      <c r="A179" s="3003"/>
      <c r="B179" s="166"/>
      <c r="C179" s="166"/>
      <c r="D179" s="167"/>
      <c r="E179" s="166"/>
      <c r="F179" s="202" t="s">
        <v>31</v>
      </c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7"/>
      <c r="W179" s="166"/>
      <c r="X179" s="166"/>
      <c r="Y179" s="166"/>
      <c r="Z179" s="166"/>
      <c r="AA179" s="166"/>
      <c r="AB179" s="166"/>
      <c r="AC179" s="167"/>
    </row>
    <row r="180" spans="1:29" x14ac:dyDescent="0.2">
      <c r="A180" s="156"/>
      <c r="B180" s="156"/>
      <c r="C180" s="156"/>
      <c r="D180" s="158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8"/>
      <c r="W180" s="156"/>
      <c r="X180" s="156"/>
      <c r="Y180" s="156"/>
      <c r="Z180" s="156"/>
      <c r="AA180" s="156"/>
      <c r="AB180" s="156"/>
      <c r="AC180" s="156"/>
    </row>
    <row r="181" spans="1:29" ht="30" x14ac:dyDescent="0.2">
      <c r="A181" s="2816" t="s">
        <v>4960</v>
      </c>
      <c r="B181" s="166" t="s">
        <v>1070</v>
      </c>
      <c r="C181" s="166"/>
      <c r="D181" s="2173">
        <v>190000000</v>
      </c>
      <c r="E181" s="166" t="s">
        <v>1772</v>
      </c>
      <c r="F181" s="202" t="s">
        <v>27</v>
      </c>
      <c r="G181" s="1697" t="s">
        <v>4888</v>
      </c>
      <c r="H181" s="166" t="s">
        <v>179</v>
      </c>
      <c r="I181" s="1697" t="s">
        <v>4921</v>
      </c>
      <c r="J181" s="1697" t="s">
        <v>4922</v>
      </c>
      <c r="K181" s="166" t="s">
        <v>4923</v>
      </c>
      <c r="L181" s="166" t="s">
        <v>179</v>
      </c>
      <c r="M181" s="1697" t="s">
        <v>4924</v>
      </c>
      <c r="N181" s="166" t="s">
        <v>4925</v>
      </c>
      <c r="O181" s="166" t="s">
        <v>4926</v>
      </c>
      <c r="P181" s="166" t="s">
        <v>179</v>
      </c>
      <c r="Q181" s="166" t="s">
        <v>4927</v>
      </c>
      <c r="R181" s="166" t="s">
        <v>4928</v>
      </c>
      <c r="S181" s="166" t="s">
        <v>4929</v>
      </c>
      <c r="T181" s="166" t="s">
        <v>4930</v>
      </c>
      <c r="U181" s="166" t="s">
        <v>179</v>
      </c>
      <c r="V181" s="244" t="s">
        <v>4931</v>
      </c>
      <c r="W181" s="166" t="s">
        <v>4932</v>
      </c>
      <c r="X181" s="166" t="s">
        <v>179</v>
      </c>
      <c r="Y181" s="166" t="s">
        <v>4933</v>
      </c>
      <c r="Z181" s="166"/>
      <c r="AA181" s="166"/>
      <c r="AB181" s="166"/>
      <c r="AC181" s="166"/>
    </row>
    <row r="182" spans="1:29" x14ac:dyDescent="0.2">
      <c r="A182" s="3003"/>
      <c r="B182" s="166"/>
      <c r="C182" s="166"/>
      <c r="D182" s="167"/>
      <c r="E182" s="166"/>
      <c r="F182" s="202" t="s">
        <v>31</v>
      </c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7"/>
      <c r="W182" s="166"/>
      <c r="X182" s="166"/>
      <c r="Y182" s="166"/>
      <c r="Z182" s="166"/>
      <c r="AA182" s="166"/>
      <c r="AB182" s="166"/>
      <c r="AC182" s="167"/>
    </row>
    <row r="183" spans="1:29" x14ac:dyDescent="0.2">
      <c r="A183" s="156"/>
      <c r="B183" s="156"/>
      <c r="C183" s="156"/>
      <c r="D183" s="158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8"/>
      <c r="W183" s="156"/>
      <c r="X183" s="156"/>
      <c r="Y183" s="156"/>
      <c r="Z183" s="156"/>
      <c r="AA183" s="156"/>
      <c r="AB183" s="156"/>
      <c r="AC183" s="156"/>
    </row>
    <row r="184" spans="1:29" ht="30" x14ac:dyDescent="0.2">
      <c r="A184" s="2816" t="s">
        <v>4961</v>
      </c>
      <c r="B184" s="166" t="s">
        <v>1070</v>
      </c>
      <c r="C184" s="166"/>
      <c r="D184" s="2173">
        <v>1333333334</v>
      </c>
      <c r="E184" s="166" t="s">
        <v>1772</v>
      </c>
      <c r="F184" s="202" t="s">
        <v>27</v>
      </c>
      <c r="G184" s="1697" t="s">
        <v>4888</v>
      </c>
      <c r="H184" s="166" t="s">
        <v>179</v>
      </c>
      <c r="I184" s="1697" t="s">
        <v>4921</v>
      </c>
      <c r="J184" s="1697" t="s">
        <v>4922</v>
      </c>
      <c r="K184" s="166" t="s">
        <v>4923</v>
      </c>
      <c r="L184" s="166" t="s">
        <v>179</v>
      </c>
      <c r="M184" s="1697" t="s">
        <v>4924</v>
      </c>
      <c r="N184" s="166" t="s">
        <v>4925</v>
      </c>
      <c r="O184" s="166" t="s">
        <v>4926</v>
      </c>
      <c r="P184" s="166" t="s">
        <v>179</v>
      </c>
      <c r="Q184" s="166" t="s">
        <v>4927</v>
      </c>
      <c r="R184" s="166" t="s">
        <v>4928</v>
      </c>
      <c r="S184" s="166" t="s">
        <v>4929</v>
      </c>
      <c r="T184" s="166" t="s">
        <v>4930</v>
      </c>
      <c r="U184" s="166" t="s">
        <v>179</v>
      </c>
      <c r="V184" s="244" t="s">
        <v>4931</v>
      </c>
      <c r="W184" s="166" t="s">
        <v>4932</v>
      </c>
      <c r="X184" s="166" t="s">
        <v>179</v>
      </c>
      <c r="Y184" s="166" t="s">
        <v>4933</v>
      </c>
      <c r="Z184" s="166"/>
      <c r="AA184" s="166"/>
      <c r="AB184" s="166"/>
      <c r="AC184" s="166"/>
    </row>
    <row r="185" spans="1:29" x14ac:dyDescent="0.2">
      <c r="A185" s="3003"/>
      <c r="B185" s="166"/>
      <c r="C185" s="166"/>
      <c r="D185" s="167"/>
      <c r="E185" s="166"/>
      <c r="F185" s="202" t="s">
        <v>31</v>
      </c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7"/>
      <c r="W185" s="166"/>
      <c r="X185" s="166"/>
      <c r="Y185" s="166"/>
      <c r="Z185" s="166"/>
      <c r="AA185" s="166"/>
      <c r="AB185" s="166"/>
      <c r="AC185" s="167"/>
    </row>
    <row r="186" spans="1:29" x14ac:dyDescent="0.2">
      <c r="A186" s="156"/>
      <c r="B186" s="156"/>
      <c r="C186" s="156"/>
      <c r="D186" s="158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8"/>
      <c r="W186" s="156"/>
      <c r="X186" s="156"/>
      <c r="Y186" s="156"/>
      <c r="Z186" s="156"/>
      <c r="AA186" s="156"/>
      <c r="AB186" s="156"/>
      <c r="AC186" s="156"/>
    </row>
    <row r="187" spans="1:29" x14ac:dyDescent="0.2">
      <c r="A187" s="203" t="s">
        <v>144</v>
      </c>
      <c r="B187" s="156"/>
      <c r="C187" s="156"/>
      <c r="D187" s="2173"/>
      <c r="E187" s="166"/>
      <c r="F187" s="202" t="s">
        <v>27</v>
      </c>
      <c r="G187" s="1697"/>
      <c r="H187" s="166"/>
      <c r="I187" s="1697"/>
      <c r="J187" s="1697"/>
      <c r="K187" s="166"/>
      <c r="L187" s="166"/>
      <c r="M187" s="1697"/>
      <c r="N187" s="166"/>
      <c r="O187" s="166"/>
      <c r="P187" s="166"/>
      <c r="Q187" s="166"/>
      <c r="R187" s="166"/>
      <c r="S187" s="166"/>
      <c r="T187" s="166"/>
      <c r="U187" s="166"/>
      <c r="V187" s="244"/>
      <c r="W187" s="166"/>
      <c r="X187" s="166"/>
      <c r="Y187" s="166"/>
      <c r="Z187" s="156"/>
      <c r="AA187" s="156"/>
      <c r="AB187" s="156"/>
      <c r="AC187" s="167"/>
    </row>
    <row r="188" spans="1:29" x14ac:dyDescent="0.2">
      <c r="U188" s="62"/>
    </row>
    <row r="189" spans="1:29" x14ac:dyDescent="0.2">
      <c r="U189" s="62"/>
    </row>
    <row r="190" spans="1:29" x14ac:dyDescent="0.2">
      <c r="U190" s="62"/>
    </row>
    <row r="191" spans="1:29" x14ac:dyDescent="0.2">
      <c r="U191" s="62"/>
    </row>
    <row r="192" spans="1:29" x14ac:dyDescent="0.2">
      <c r="U192" s="62"/>
    </row>
    <row r="193" spans="21:21" x14ac:dyDescent="0.2">
      <c r="U193" s="62"/>
    </row>
    <row r="194" spans="21:21" x14ac:dyDescent="0.2">
      <c r="U194" s="62"/>
    </row>
    <row r="195" spans="21:21" x14ac:dyDescent="0.2">
      <c r="U195" s="62"/>
    </row>
    <row r="196" spans="21:21" x14ac:dyDescent="0.2">
      <c r="U196" s="62"/>
    </row>
    <row r="197" spans="21:21" x14ac:dyDescent="0.2">
      <c r="U197" s="62"/>
    </row>
    <row r="198" spans="21:21" x14ac:dyDescent="0.2">
      <c r="U198" s="62"/>
    </row>
    <row r="199" spans="21:21" x14ac:dyDescent="0.2">
      <c r="U199" s="62"/>
    </row>
    <row r="200" spans="21:21" x14ac:dyDescent="0.2">
      <c r="U200" s="62"/>
    </row>
    <row r="201" spans="21:21" x14ac:dyDescent="0.2">
      <c r="U201" s="62"/>
    </row>
    <row r="202" spans="21:21" x14ac:dyDescent="0.2">
      <c r="U202" s="62"/>
    </row>
    <row r="203" spans="21:21" x14ac:dyDescent="0.2">
      <c r="U203" s="62"/>
    </row>
    <row r="204" spans="21:21" x14ac:dyDescent="0.2">
      <c r="U204" s="62"/>
    </row>
    <row r="205" spans="21:21" x14ac:dyDescent="0.2">
      <c r="U205" s="62"/>
    </row>
    <row r="206" spans="21:21" x14ac:dyDescent="0.2">
      <c r="U206" s="62"/>
    </row>
    <row r="207" spans="21:21" x14ac:dyDescent="0.2">
      <c r="U207" s="62"/>
    </row>
    <row r="208" spans="21:21" x14ac:dyDescent="0.2">
      <c r="U208" s="62"/>
    </row>
    <row r="209" spans="20:21" x14ac:dyDescent="0.2">
      <c r="U209" s="62"/>
    </row>
    <row r="210" spans="20:21" x14ac:dyDescent="0.2">
      <c r="T210" s="61"/>
      <c r="U210" s="62"/>
    </row>
    <row r="211" spans="20:21" x14ac:dyDescent="0.2">
      <c r="T211" s="61"/>
      <c r="U211" s="62"/>
    </row>
    <row r="212" spans="20:21" x14ac:dyDescent="0.2">
      <c r="T212" s="61"/>
      <c r="U212" s="62"/>
    </row>
    <row r="213" spans="20:21" x14ac:dyDescent="0.2">
      <c r="T213" s="61"/>
      <c r="U213" s="62"/>
    </row>
    <row r="214" spans="20:21" x14ac:dyDescent="0.2">
      <c r="T214" s="61"/>
      <c r="U214" s="62"/>
    </row>
    <row r="215" spans="20:21" x14ac:dyDescent="0.2">
      <c r="T215" s="61"/>
      <c r="U215" s="62"/>
    </row>
    <row r="216" spans="20:21" x14ac:dyDescent="0.2">
      <c r="T216" s="61"/>
      <c r="U216" s="62"/>
    </row>
    <row r="217" spans="20:21" x14ac:dyDescent="0.2">
      <c r="T217" s="61"/>
      <c r="U217" s="62"/>
    </row>
    <row r="218" spans="20:21" x14ac:dyDescent="0.2">
      <c r="T218" s="61"/>
      <c r="U218" s="62"/>
    </row>
    <row r="219" spans="20:21" x14ac:dyDescent="0.2">
      <c r="T219" s="61"/>
      <c r="U219" s="62"/>
    </row>
    <row r="220" spans="20:21" x14ac:dyDescent="0.2">
      <c r="T220" s="61"/>
      <c r="U220" s="62"/>
    </row>
    <row r="221" spans="20:21" x14ac:dyDescent="0.2">
      <c r="T221" s="61"/>
      <c r="U221" s="62"/>
    </row>
    <row r="222" spans="20:21" x14ac:dyDescent="0.2">
      <c r="T222" s="61"/>
      <c r="U222" s="62"/>
    </row>
    <row r="223" spans="20:21" x14ac:dyDescent="0.2">
      <c r="T223" s="61"/>
      <c r="U223" s="62"/>
    </row>
    <row r="224" spans="20:21" x14ac:dyDescent="0.2">
      <c r="T224" s="61"/>
      <c r="U224" s="62"/>
    </row>
    <row r="225" spans="21:21" x14ac:dyDescent="0.2">
      <c r="U225" s="61"/>
    </row>
    <row r="226" spans="21:21" x14ac:dyDescent="0.2">
      <c r="U226" s="61"/>
    </row>
    <row r="227" spans="21:21" x14ac:dyDescent="0.2">
      <c r="U227" s="61"/>
    </row>
    <row r="228" spans="21:21" x14ac:dyDescent="0.2">
      <c r="U228" s="61"/>
    </row>
    <row r="229" spans="21:21" x14ac:dyDescent="0.2">
      <c r="U229" s="61"/>
    </row>
    <row r="230" spans="21:21" x14ac:dyDescent="0.2">
      <c r="U230" s="61"/>
    </row>
    <row r="231" spans="21:21" x14ac:dyDescent="0.2">
      <c r="U231" s="61"/>
    </row>
    <row r="232" spans="21:21" x14ac:dyDescent="0.2">
      <c r="U232" s="61"/>
    </row>
    <row r="233" spans="21:21" x14ac:dyDescent="0.2">
      <c r="U233" s="61"/>
    </row>
    <row r="234" spans="21:21" x14ac:dyDescent="0.2">
      <c r="U234" s="61"/>
    </row>
    <row r="235" spans="21:21" x14ac:dyDescent="0.2">
      <c r="U235" s="61"/>
    </row>
    <row r="236" spans="21:21" x14ac:dyDescent="0.2">
      <c r="U236" s="61"/>
    </row>
    <row r="237" spans="21:21" x14ac:dyDescent="0.2">
      <c r="U237" s="61"/>
    </row>
    <row r="238" spans="21:21" x14ac:dyDescent="0.2">
      <c r="U238" s="61"/>
    </row>
    <row r="239" spans="21:21" x14ac:dyDescent="0.2">
      <c r="U239" s="61"/>
    </row>
    <row r="240" spans="21:21" x14ac:dyDescent="0.2">
      <c r="U240" s="61"/>
    </row>
    <row r="241" spans="21:21" x14ac:dyDescent="0.2">
      <c r="U241" s="61"/>
    </row>
    <row r="242" spans="21:21" x14ac:dyDescent="0.2">
      <c r="U242" s="61"/>
    </row>
    <row r="243" spans="21:21" x14ac:dyDescent="0.2">
      <c r="U243" s="61"/>
    </row>
    <row r="244" spans="21:21" x14ac:dyDescent="0.2">
      <c r="U244" s="61"/>
    </row>
    <row r="245" spans="21:21" x14ac:dyDescent="0.2">
      <c r="U245" s="61"/>
    </row>
    <row r="246" spans="21:21" x14ac:dyDescent="0.2">
      <c r="U246" s="61"/>
    </row>
    <row r="247" spans="21:21" x14ac:dyDescent="0.2">
      <c r="U247" s="61"/>
    </row>
    <row r="248" spans="21:21" x14ac:dyDescent="0.2">
      <c r="U248" s="61"/>
    </row>
    <row r="249" spans="21:21" x14ac:dyDescent="0.2">
      <c r="U249" s="61"/>
    </row>
    <row r="250" spans="21:21" x14ac:dyDescent="0.2">
      <c r="U250" s="61"/>
    </row>
    <row r="251" spans="21:21" x14ac:dyDescent="0.2">
      <c r="U251" s="61"/>
    </row>
    <row r="252" spans="21:21" x14ac:dyDescent="0.2">
      <c r="U252" s="61"/>
    </row>
    <row r="253" spans="21:21" x14ac:dyDescent="0.2">
      <c r="U253" s="61"/>
    </row>
    <row r="254" spans="21:21" x14ac:dyDescent="0.2">
      <c r="U254" s="61"/>
    </row>
    <row r="255" spans="21:21" x14ac:dyDescent="0.2">
      <c r="U255" s="61"/>
    </row>
    <row r="256" spans="21:21" x14ac:dyDescent="0.2">
      <c r="U256" s="61"/>
    </row>
    <row r="257" spans="21:21" x14ac:dyDescent="0.2">
      <c r="U257" s="61"/>
    </row>
    <row r="258" spans="21:21" x14ac:dyDescent="0.2">
      <c r="U258" s="61"/>
    </row>
    <row r="259" spans="21:21" x14ac:dyDescent="0.2">
      <c r="U259" s="61"/>
    </row>
    <row r="260" spans="21:21" x14ac:dyDescent="0.2">
      <c r="U260" s="61"/>
    </row>
    <row r="261" spans="21:21" x14ac:dyDescent="0.2">
      <c r="U261" s="61"/>
    </row>
    <row r="262" spans="21:21" x14ac:dyDescent="0.2">
      <c r="U262" s="61"/>
    </row>
    <row r="263" spans="21:21" x14ac:dyDescent="0.2">
      <c r="U263" s="61"/>
    </row>
    <row r="264" spans="21:21" x14ac:dyDescent="0.2">
      <c r="U264" s="61"/>
    </row>
    <row r="265" spans="21:21" x14ac:dyDescent="0.2">
      <c r="U265" s="61"/>
    </row>
    <row r="266" spans="21:21" x14ac:dyDescent="0.2">
      <c r="U266" s="61"/>
    </row>
    <row r="267" spans="21:21" x14ac:dyDescent="0.2">
      <c r="U267" s="61"/>
    </row>
    <row r="268" spans="21:21" x14ac:dyDescent="0.2">
      <c r="U268" s="61"/>
    </row>
    <row r="269" spans="21:21" x14ac:dyDescent="0.2">
      <c r="U269" s="61"/>
    </row>
    <row r="270" spans="21:21" x14ac:dyDescent="0.2">
      <c r="U270" s="61"/>
    </row>
    <row r="271" spans="21:21" x14ac:dyDescent="0.2">
      <c r="U271" s="61"/>
    </row>
    <row r="272" spans="21:21" x14ac:dyDescent="0.2">
      <c r="U272" s="61"/>
    </row>
    <row r="273" spans="21:21" x14ac:dyDescent="0.2">
      <c r="U273" s="61"/>
    </row>
    <row r="274" spans="21:21" x14ac:dyDescent="0.2">
      <c r="U274" s="61"/>
    </row>
    <row r="275" spans="21:21" x14ac:dyDescent="0.2">
      <c r="U275" s="61"/>
    </row>
    <row r="276" spans="21:21" x14ac:dyDescent="0.2">
      <c r="U276" s="61"/>
    </row>
    <row r="277" spans="21:21" x14ac:dyDescent="0.2">
      <c r="U277" s="61"/>
    </row>
    <row r="278" spans="21:21" x14ac:dyDescent="0.2">
      <c r="U278" s="61"/>
    </row>
    <row r="279" spans="21:21" x14ac:dyDescent="0.2">
      <c r="U279" s="61"/>
    </row>
    <row r="280" spans="21:21" x14ac:dyDescent="0.2">
      <c r="U280" s="61"/>
    </row>
    <row r="281" spans="21:21" x14ac:dyDescent="0.2">
      <c r="U281" s="61"/>
    </row>
    <row r="282" spans="21:21" x14ac:dyDescent="0.2">
      <c r="U282" s="61"/>
    </row>
    <row r="283" spans="21:21" x14ac:dyDescent="0.2">
      <c r="U283" s="61"/>
    </row>
    <row r="284" spans="21:21" x14ac:dyDescent="0.2">
      <c r="U284" s="61"/>
    </row>
    <row r="285" spans="21:21" x14ac:dyDescent="0.2">
      <c r="U285" s="61"/>
    </row>
    <row r="286" spans="21:21" x14ac:dyDescent="0.2">
      <c r="U286" s="61"/>
    </row>
    <row r="287" spans="21:21" x14ac:dyDescent="0.2">
      <c r="U287" s="61"/>
    </row>
    <row r="288" spans="21:21" x14ac:dyDescent="0.2">
      <c r="U288" s="61"/>
    </row>
    <row r="289" spans="21:21" x14ac:dyDescent="0.2">
      <c r="U289" s="61"/>
    </row>
    <row r="290" spans="21:21" x14ac:dyDescent="0.2">
      <c r="U290" s="61"/>
    </row>
    <row r="291" spans="21:21" x14ac:dyDescent="0.2">
      <c r="U291" s="61"/>
    </row>
    <row r="292" spans="21:21" x14ac:dyDescent="0.2">
      <c r="U292" s="61"/>
    </row>
    <row r="293" spans="21:21" x14ac:dyDescent="0.2">
      <c r="U293" s="61"/>
    </row>
    <row r="294" spans="21:21" x14ac:dyDescent="0.2">
      <c r="U294" s="61"/>
    </row>
    <row r="295" spans="21:21" x14ac:dyDescent="0.2">
      <c r="U295" s="61"/>
    </row>
    <row r="296" spans="21:21" x14ac:dyDescent="0.2">
      <c r="U296" s="61"/>
    </row>
    <row r="297" spans="21:21" x14ac:dyDescent="0.2">
      <c r="U297" s="61"/>
    </row>
    <row r="298" spans="21:21" x14ac:dyDescent="0.2">
      <c r="U298" s="61"/>
    </row>
    <row r="299" spans="21:21" x14ac:dyDescent="0.2">
      <c r="U299" s="61"/>
    </row>
    <row r="300" spans="21:21" x14ac:dyDescent="0.2">
      <c r="U300" s="61"/>
    </row>
    <row r="301" spans="21:21" x14ac:dyDescent="0.2">
      <c r="U301" s="61"/>
    </row>
    <row r="302" spans="21:21" x14ac:dyDescent="0.2">
      <c r="U302" s="61"/>
    </row>
    <row r="303" spans="21:21" x14ac:dyDescent="0.2">
      <c r="U303" s="61"/>
    </row>
    <row r="304" spans="21:21" x14ac:dyDescent="0.2">
      <c r="U304" s="61"/>
    </row>
    <row r="305" spans="21:21" x14ac:dyDescent="0.2">
      <c r="U305" s="61"/>
    </row>
    <row r="306" spans="21:21" x14ac:dyDescent="0.2">
      <c r="U306" s="61"/>
    </row>
    <row r="307" spans="21:21" x14ac:dyDescent="0.2">
      <c r="U307" s="61"/>
    </row>
    <row r="308" spans="21:21" x14ac:dyDescent="0.2">
      <c r="U308" s="61"/>
    </row>
    <row r="309" spans="21:21" x14ac:dyDescent="0.2">
      <c r="U309" s="61"/>
    </row>
    <row r="310" spans="21:21" x14ac:dyDescent="0.2">
      <c r="U310" s="61"/>
    </row>
    <row r="311" spans="21:21" x14ac:dyDescent="0.2">
      <c r="U311" s="61"/>
    </row>
    <row r="312" spans="21:21" x14ac:dyDescent="0.2">
      <c r="U312" s="61"/>
    </row>
    <row r="313" spans="21:21" x14ac:dyDescent="0.2">
      <c r="U313" s="61"/>
    </row>
    <row r="314" spans="21:21" x14ac:dyDescent="0.2">
      <c r="U314" s="61"/>
    </row>
    <row r="315" spans="21:21" x14ac:dyDescent="0.2">
      <c r="U315" s="61"/>
    </row>
    <row r="316" spans="21:21" x14ac:dyDescent="0.2">
      <c r="U316" s="61"/>
    </row>
    <row r="317" spans="21:21" x14ac:dyDescent="0.2">
      <c r="U317" s="61"/>
    </row>
    <row r="318" spans="21:21" x14ac:dyDescent="0.2">
      <c r="U318" s="61"/>
    </row>
    <row r="319" spans="21:21" x14ac:dyDescent="0.2">
      <c r="U319" s="61"/>
    </row>
    <row r="320" spans="21:21" x14ac:dyDescent="0.2">
      <c r="U320" s="61"/>
    </row>
    <row r="321" spans="21:21" x14ac:dyDescent="0.2">
      <c r="U321" s="61"/>
    </row>
    <row r="322" spans="21:21" x14ac:dyDescent="0.2">
      <c r="U322" s="61"/>
    </row>
    <row r="323" spans="21:21" x14ac:dyDescent="0.2">
      <c r="U323" s="61"/>
    </row>
    <row r="324" spans="21:21" x14ac:dyDescent="0.2">
      <c r="U324" s="61"/>
    </row>
    <row r="325" spans="21:21" x14ac:dyDescent="0.2">
      <c r="U325" s="61"/>
    </row>
    <row r="326" spans="21:21" x14ac:dyDescent="0.2">
      <c r="U326" s="61"/>
    </row>
    <row r="327" spans="21:21" x14ac:dyDescent="0.2">
      <c r="U327" s="61"/>
    </row>
    <row r="328" spans="21:21" x14ac:dyDescent="0.2">
      <c r="U328" s="61"/>
    </row>
    <row r="329" spans="21:21" x14ac:dyDescent="0.2">
      <c r="U329" s="61"/>
    </row>
    <row r="330" spans="21:21" x14ac:dyDescent="0.2">
      <c r="U330" s="61"/>
    </row>
    <row r="331" spans="21:21" x14ac:dyDescent="0.2">
      <c r="U331" s="61"/>
    </row>
    <row r="332" spans="21:21" x14ac:dyDescent="0.2">
      <c r="U332" s="61"/>
    </row>
    <row r="333" spans="21:21" x14ac:dyDescent="0.2">
      <c r="U333" s="61"/>
    </row>
    <row r="334" spans="21:21" x14ac:dyDescent="0.2">
      <c r="U334" s="61"/>
    </row>
    <row r="335" spans="21:21" x14ac:dyDescent="0.2">
      <c r="U335" s="61"/>
    </row>
    <row r="336" spans="21:21" x14ac:dyDescent="0.2">
      <c r="U336" s="61"/>
    </row>
    <row r="337" spans="21:21" x14ac:dyDescent="0.2">
      <c r="U337" s="61"/>
    </row>
    <row r="338" spans="21:21" x14ac:dyDescent="0.2">
      <c r="U338" s="61"/>
    </row>
    <row r="339" spans="21:21" x14ac:dyDescent="0.2">
      <c r="U339" s="61"/>
    </row>
    <row r="340" spans="21:21" x14ac:dyDescent="0.2">
      <c r="U340" s="61"/>
    </row>
    <row r="341" spans="21:21" x14ac:dyDescent="0.2">
      <c r="U341" s="61"/>
    </row>
    <row r="342" spans="21:21" x14ac:dyDescent="0.2">
      <c r="U342" s="61"/>
    </row>
    <row r="343" spans="21:21" x14ac:dyDescent="0.2">
      <c r="U343" s="61"/>
    </row>
    <row r="344" spans="21:21" x14ac:dyDescent="0.2">
      <c r="U344" s="61"/>
    </row>
    <row r="345" spans="21:21" x14ac:dyDescent="0.2">
      <c r="U345" s="61"/>
    </row>
    <row r="346" spans="21:21" x14ac:dyDescent="0.2">
      <c r="U346" s="61"/>
    </row>
    <row r="347" spans="21:21" x14ac:dyDescent="0.2">
      <c r="U347" s="61"/>
    </row>
    <row r="348" spans="21:21" x14ac:dyDescent="0.2">
      <c r="U348" s="61"/>
    </row>
    <row r="349" spans="21:21" x14ac:dyDescent="0.2">
      <c r="U349" s="61"/>
    </row>
    <row r="350" spans="21:21" x14ac:dyDescent="0.2">
      <c r="U350" s="61"/>
    </row>
    <row r="351" spans="21:21" x14ac:dyDescent="0.2">
      <c r="U351" s="61"/>
    </row>
    <row r="352" spans="21:21" x14ac:dyDescent="0.2">
      <c r="U352" s="61"/>
    </row>
    <row r="353" spans="21:21" x14ac:dyDescent="0.2">
      <c r="U353" s="61"/>
    </row>
    <row r="354" spans="21:21" x14ac:dyDescent="0.2">
      <c r="U354" s="61"/>
    </row>
    <row r="355" spans="21:21" x14ac:dyDescent="0.2">
      <c r="U355" s="61"/>
    </row>
    <row r="356" spans="21:21" x14ac:dyDescent="0.2">
      <c r="U356" s="61"/>
    </row>
    <row r="357" spans="21:21" x14ac:dyDescent="0.2">
      <c r="U357" s="61"/>
    </row>
    <row r="358" spans="21:21" x14ac:dyDescent="0.2">
      <c r="U358" s="61"/>
    </row>
    <row r="359" spans="21:21" x14ac:dyDescent="0.2">
      <c r="U359" s="61"/>
    </row>
    <row r="360" spans="21:21" x14ac:dyDescent="0.2">
      <c r="U360" s="61"/>
    </row>
    <row r="361" spans="21:21" x14ac:dyDescent="0.2">
      <c r="U361" s="61"/>
    </row>
    <row r="362" spans="21:21" x14ac:dyDescent="0.2">
      <c r="U362" s="61"/>
    </row>
    <row r="363" spans="21:21" x14ac:dyDescent="0.2">
      <c r="U363" s="61"/>
    </row>
    <row r="364" spans="21:21" x14ac:dyDescent="0.2">
      <c r="U364" s="61"/>
    </row>
    <row r="365" spans="21:21" x14ac:dyDescent="0.2">
      <c r="U365" s="61"/>
    </row>
    <row r="366" spans="21:21" x14ac:dyDescent="0.2">
      <c r="U366" s="61"/>
    </row>
    <row r="367" spans="21:21" x14ac:dyDescent="0.2">
      <c r="U367" s="61"/>
    </row>
    <row r="368" spans="21:21" x14ac:dyDescent="0.2">
      <c r="U368" s="61"/>
    </row>
    <row r="369" spans="21:21" x14ac:dyDescent="0.2">
      <c r="U369" s="61"/>
    </row>
    <row r="370" spans="21:21" x14ac:dyDescent="0.2">
      <c r="U370" s="61"/>
    </row>
    <row r="371" spans="21:21" x14ac:dyDescent="0.2">
      <c r="U371" s="61"/>
    </row>
    <row r="372" spans="21:21" x14ac:dyDescent="0.2">
      <c r="U372" s="61"/>
    </row>
    <row r="373" spans="21:21" x14ac:dyDescent="0.2">
      <c r="U373" s="61"/>
    </row>
    <row r="374" spans="21:21" x14ac:dyDescent="0.2">
      <c r="U374" s="61"/>
    </row>
    <row r="375" spans="21:21" x14ac:dyDescent="0.2">
      <c r="U375" s="61"/>
    </row>
    <row r="376" spans="21:21" x14ac:dyDescent="0.2">
      <c r="U376" s="61"/>
    </row>
    <row r="377" spans="21:21" x14ac:dyDescent="0.2">
      <c r="U377" s="61"/>
    </row>
    <row r="378" spans="21:21" x14ac:dyDescent="0.2">
      <c r="U378" s="61"/>
    </row>
    <row r="379" spans="21:21" x14ac:dyDescent="0.2">
      <c r="U379" s="61"/>
    </row>
    <row r="380" spans="21:21" x14ac:dyDescent="0.2">
      <c r="U380" s="61"/>
    </row>
    <row r="381" spans="21:21" x14ac:dyDescent="0.2">
      <c r="U381" s="61"/>
    </row>
    <row r="382" spans="21:21" x14ac:dyDescent="0.2">
      <c r="U382" s="61"/>
    </row>
    <row r="383" spans="21:21" x14ac:dyDescent="0.2">
      <c r="U383" s="61"/>
    </row>
    <row r="384" spans="21:21" x14ac:dyDescent="0.2">
      <c r="U384" s="61"/>
    </row>
    <row r="385" spans="21:21" x14ac:dyDescent="0.2">
      <c r="U385" s="61"/>
    </row>
    <row r="386" spans="21:21" x14ac:dyDescent="0.2">
      <c r="U386" s="61"/>
    </row>
    <row r="387" spans="21:21" x14ac:dyDescent="0.2">
      <c r="U387" s="61"/>
    </row>
    <row r="388" spans="21:21" x14ac:dyDescent="0.2">
      <c r="U388" s="61"/>
    </row>
    <row r="389" spans="21:21" x14ac:dyDescent="0.2">
      <c r="U389" s="61"/>
    </row>
    <row r="390" spans="21:21" x14ac:dyDescent="0.2">
      <c r="U390" s="61"/>
    </row>
    <row r="391" spans="21:21" x14ac:dyDescent="0.2">
      <c r="U391" s="61"/>
    </row>
    <row r="392" spans="21:21" x14ac:dyDescent="0.2">
      <c r="U392" s="61"/>
    </row>
    <row r="393" spans="21:21" x14ac:dyDescent="0.2">
      <c r="U393" s="61"/>
    </row>
    <row r="394" spans="21:21" x14ac:dyDescent="0.2">
      <c r="U394" s="61"/>
    </row>
    <row r="395" spans="21:21" x14ac:dyDescent="0.2">
      <c r="U395" s="61"/>
    </row>
    <row r="396" spans="21:21" x14ac:dyDescent="0.2">
      <c r="U396" s="61"/>
    </row>
    <row r="397" spans="21:21" x14ac:dyDescent="0.2">
      <c r="U397" s="61"/>
    </row>
    <row r="398" spans="21:21" x14ac:dyDescent="0.2">
      <c r="U398" s="61"/>
    </row>
    <row r="399" spans="21:21" x14ac:dyDescent="0.2">
      <c r="U399" s="61"/>
    </row>
    <row r="400" spans="21:21" x14ac:dyDescent="0.2">
      <c r="U400" s="61"/>
    </row>
    <row r="401" spans="21:21" x14ac:dyDescent="0.2">
      <c r="U401" s="61"/>
    </row>
    <row r="402" spans="21:21" x14ac:dyDescent="0.2">
      <c r="U402" s="61"/>
    </row>
    <row r="403" spans="21:21" x14ac:dyDescent="0.2">
      <c r="U403" s="61"/>
    </row>
    <row r="404" spans="21:21" x14ac:dyDescent="0.2">
      <c r="U404" s="61"/>
    </row>
    <row r="405" spans="21:21" x14ac:dyDescent="0.2">
      <c r="U405" s="61"/>
    </row>
    <row r="406" spans="21:21" x14ac:dyDescent="0.2">
      <c r="U406" s="61"/>
    </row>
    <row r="407" spans="21:21" x14ac:dyDescent="0.2">
      <c r="U407" s="61"/>
    </row>
    <row r="408" spans="21:21" x14ac:dyDescent="0.2">
      <c r="U408" s="61"/>
    </row>
    <row r="409" spans="21:21" x14ac:dyDescent="0.2">
      <c r="U409" s="61"/>
    </row>
    <row r="410" spans="21:21" x14ac:dyDescent="0.2">
      <c r="U410" s="61"/>
    </row>
    <row r="411" spans="21:21" x14ac:dyDescent="0.2">
      <c r="U411" s="61"/>
    </row>
    <row r="412" spans="21:21" x14ac:dyDescent="0.2">
      <c r="U412" s="61"/>
    </row>
    <row r="413" spans="21:21" x14ac:dyDescent="0.2">
      <c r="U413" s="61"/>
    </row>
    <row r="414" spans="21:21" x14ac:dyDescent="0.2">
      <c r="U414" s="61"/>
    </row>
    <row r="415" spans="21:21" x14ac:dyDescent="0.2">
      <c r="U415" s="61"/>
    </row>
    <row r="416" spans="21:21" x14ac:dyDescent="0.2">
      <c r="U416" s="61"/>
    </row>
    <row r="417" spans="21:21" x14ac:dyDescent="0.2">
      <c r="U417" s="61"/>
    </row>
    <row r="418" spans="21:21" x14ac:dyDescent="0.2">
      <c r="U418" s="61"/>
    </row>
    <row r="419" spans="21:21" x14ac:dyDescent="0.2">
      <c r="U419" s="61"/>
    </row>
    <row r="420" spans="21:21" x14ac:dyDescent="0.2">
      <c r="U420" s="61"/>
    </row>
    <row r="421" spans="21:21" x14ac:dyDescent="0.2">
      <c r="U421" s="61"/>
    </row>
    <row r="422" spans="21:21" x14ac:dyDescent="0.2">
      <c r="U422" s="61"/>
    </row>
    <row r="423" spans="21:21" x14ac:dyDescent="0.2">
      <c r="U423" s="61"/>
    </row>
    <row r="424" spans="21:21" x14ac:dyDescent="0.2">
      <c r="U424" s="61"/>
    </row>
    <row r="425" spans="21:21" x14ac:dyDescent="0.2">
      <c r="U425" s="61"/>
    </row>
    <row r="426" spans="21:21" x14ac:dyDescent="0.2">
      <c r="U426" s="61"/>
    </row>
    <row r="427" spans="21:21" x14ac:dyDescent="0.2">
      <c r="U427" s="61"/>
    </row>
    <row r="428" spans="21:21" x14ac:dyDescent="0.2">
      <c r="U428" s="61"/>
    </row>
    <row r="429" spans="21:21" x14ac:dyDescent="0.2">
      <c r="U429" s="61"/>
    </row>
    <row r="430" spans="21:21" x14ac:dyDescent="0.2">
      <c r="U430" s="61"/>
    </row>
    <row r="431" spans="21:21" x14ac:dyDescent="0.2">
      <c r="U431" s="61"/>
    </row>
    <row r="432" spans="21:21" x14ac:dyDescent="0.2">
      <c r="U432" s="61"/>
    </row>
    <row r="433" spans="21:21" x14ac:dyDescent="0.2">
      <c r="U433" s="61"/>
    </row>
    <row r="434" spans="21:21" x14ac:dyDescent="0.2">
      <c r="U434" s="61"/>
    </row>
    <row r="435" spans="21:21" x14ac:dyDescent="0.2">
      <c r="U435" s="61"/>
    </row>
    <row r="436" spans="21:21" x14ac:dyDescent="0.2">
      <c r="U436" s="61"/>
    </row>
    <row r="437" spans="21:21" x14ac:dyDescent="0.2">
      <c r="U437" s="61"/>
    </row>
    <row r="438" spans="21:21" x14ac:dyDescent="0.2">
      <c r="U438" s="61"/>
    </row>
    <row r="439" spans="21:21" x14ac:dyDescent="0.2">
      <c r="U439" s="61"/>
    </row>
    <row r="440" spans="21:21" x14ac:dyDescent="0.2">
      <c r="U440" s="61"/>
    </row>
    <row r="441" spans="21:21" x14ac:dyDescent="0.2">
      <c r="U441" s="61"/>
    </row>
    <row r="442" spans="21:21" x14ac:dyDescent="0.2">
      <c r="U442" s="61"/>
    </row>
    <row r="443" spans="21:21" x14ac:dyDescent="0.2">
      <c r="U443" s="61"/>
    </row>
    <row r="444" spans="21:21" x14ac:dyDescent="0.2">
      <c r="U444" s="61"/>
    </row>
    <row r="445" spans="21:21" x14ac:dyDescent="0.2">
      <c r="U445" s="61"/>
    </row>
    <row r="446" spans="21:21" x14ac:dyDescent="0.2">
      <c r="U446" s="61"/>
    </row>
    <row r="447" spans="21:21" x14ac:dyDescent="0.2">
      <c r="U447" s="61"/>
    </row>
    <row r="448" spans="21:21" x14ac:dyDescent="0.2">
      <c r="U448" s="61"/>
    </row>
    <row r="449" spans="21:21" x14ac:dyDescent="0.2">
      <c r="U449" s="61"/>
    </row>
    <row r="450" spans="21:21" x14ac:dyDescent="0.2">
      <c r="U450" s="61"/>
    </row>
    <row r="451" spans="21:21" x14ac:dyDescent="0.2">
      <c r="U451" s="61"/>
    </row>
    <row r="452" spans="21:21" x14ac:dyDescent="0.2">
      <c r="U452" s="61"/>
    </row>
    <row r="453" spans="21:21" x14ac:dyDescent="0.2">
      <c r="U453" s="61"/>
    </row>
    <row r="454" spans="21:21" x14ac:dyDescent="0.2">
      <c r="U454" s="61"/>
    </row>
    <row r="455" spans="21:21" x14ac:dyDescent="0.2">
      <c r="U455" s="61"/>
    </row>
    <row r="456" spans="21:21" x14ac:dyDescent="0.2">
      <c r="U456" s="61"/>
    </row>
    <row r="457" spans="21:21" x14ac:dyDescent="0.2">
      <c r="U457" s="61"/>
    </row>
    <row r="458" spans="21:21" x14ac:dyDescent="0.2">
      <c r="U458" s="61"/>
    </row>
    <row r="459" spans="21:21" x14ac:dyDescent="0.2">
      <c r="U459" s="61"/>
    </row>
    <row r="460" spans="21:21" x14ac:dyDescent="0.2">
      <c r="U460" s="61"/>
    </row>
    <row r="461" spans="21:21" x14ac:dyDescent="0.2">
      <c r="U461" s="61"/>
    </row>
    <row r="462" spans="21:21" x14ac:dyDescent="0.2">
      <c r="U462" s="61"/>
    </row>
    <row r="463" spans="21:21" x14ac:dyDescent="0.2">
      <c r="U463" s="61"/>
    </row>
    <row r="464" spans="21:21" x14ac:dyDescent="0.2">
      <c r="U464" s="61"/>
    </row>
    <row r="465" spans="21:21" x14ac:dyDescent="0.2">
      <c r="U465" s="61"/>
    </row>
    <row r="466" spans="21:21" x14ac:dyDescent="0.2">
      <c r="U466" s="61"/>
    </row>
    <row r="467" spans="21:21" x14ac:dyDescent="0.2">
      <c r="U467" s="61"/>
    </row>
    <row r="468" spans="21:21" x14ac:dyDescent="0.2">
      <c r="U468" s="61"/>
    </row>
    <row r="469" spans="21:21" x14ac:dyDescent="0.2">
      <c r="U469" s="61"/>
    </row>
    <row r="470" spans="21:21" x14ac:dyDescent="0.2">
      <c r="U470" s="61"/>
    </row>
    <row r="471" spans="21:21" x14ac:dyDescent="0.2">
      <c r="U471" s="61"/>
    </row>
    <row r="472" spans="21:21" x14ac:dyDescent="0.2">
      <c r="U472" s="61"/>
    </row>
    <row r="473" spans="21:21" x14ac:dyDescent="0.2">
      <c r="U473" s="61"/>
    </row>
    <row r="474" spans="21:21" x14ac:dyDescent="0.2">
      <c r="U474" s="61"/>
    </row>
    <row r="475" spans="21:21" x14ac:dyDescent="0.2">
      <c r="U475" s="61"/>
    </row>
    <row r="476" spans="21:21" x14ac:dyDescent="0.2">
      <c r="U476" s="61"/>
    </row>
    <row r="477" spans="21:21" x14ac:dyDescent="0.2">
      <c r="U477" s="61"/>
    </row>
    <row r="478" spans="21:21" x14ac:dyDescent="0.2">
      <c r="U478" s="61"/>
    </row>
    <row r="479" spans="21:21" x14ac:dyDescent="0.2">
      <c r="U479" s="61"/>
    </row>
    <row r="480" spans="21:21" x14ac:dyDescent="0.2">
      <c r="U480" s="61"/>
    </row>
    <row r="481" spans="21:21" x14ac:dyDescent="0.2">
      <c r="U481" s="61"/>
    </row>
    <row r="482" spans="21:21" x14ac:dyDescent="0.2">
      <c r="U482" s="61"/>
    </row>
    <row r="483" spans="21:21" x14ac:dyDescent="0.2">
      <c r="U483" s="61"/>
    </row>
    <row r="484" spans="21:21" x14ac:dyDescent="0.2">
      <c r="U484" s="61"/>
    </row>
    <row r="485" spans="21:21" x14ac:dyDescent="0.2">
      <c r="U485" s="61"/>
    </row>
    <row r="486" spans="21:21" x14ac:dyDescent="0.2">
      <c r="U486" s="61"/>
    </row>
    <row r="487" spans="21:21" x14ac:dyDescent="0.2">
      <c r="U487" s="61"/>
    </row>
    <row r="488" spans="21:21" x14ac:dyDescent="0.2">
      <c r="U488" s="61"/>
    </row>
    <row r="489" spans="21:21" x14ac:dyDescent="0.2">
      <c r="U489" s="61"/>
    </row>
    <row r="490" spans="21:21" x14ac:dyDescent="0.2">
      <c r="U490" s="61"/>
    </row>
    <row r="491" spans="21:21" x14ac:dyDescent="0.2">
      <c r="U491" s="61"/>
    </row>
    <row r="492" spans="21:21" x14ac:dyDescent="0.2">
      <c r="U492" s="61"/>
    </row>
    <row r="493" spans="21:21" x14ac:dyDescent="0.2">
      <c r="U493" s="61"/>
    </row>
    <row r="494" spans="21:21" x14ac:dyDescent="0.2">
      <c r="U494" s="61"/>
    </row>
    <row r="495" spans="21:21" x14ac:dyDescent="0.2">
      <c r="U495" s="61"/>
    </row>
    <row r="496" spans="21:21" x14ac:dyDescent="0.2">
      <c r="U496" s="61"/>
    </row>
    <row r="497" spans="21:21" x14ac:dyDescent="0.2">
      <c r="U497" s="61"/>
    </row>
    <row r="498" spans="21:21" x14ac:dyDescent="0.2">
      <c r="U498" s="61"/>
    </row>
    <row r="499" spans="21:21" x14ac:dyDescent="0.2">
      <c r="U499" s="61"/>
    </row>
    <row r="500" spans="21:21" x14ac:dyDescent="0.2">
      <c r="U500" s="61"/>
    </row>
    <row r="501" spans="21:21" x14ac:dyDescent="0.2">
      <c r="U501" s="61"/>
    </row>
    <row r="502" spans="21:21" x14ac:dyDescent="0.2">
      <c r="U502" s="61"/>
    </row>
    <row r="503" spans="21:21" x14ac:dyDescent="0.2">
      <c r="U503" s="61"/>
    </row>
    <row r="504" spans="21:21" x14ac:dyDescent="0.2">
      <c r="U504" s="61"/>
    </row>
    <row r="505" spans="21:21" x14ac:dyDescent="0.2">
      <c r="U505" s="61"/>
    </row>
    <row r="506" spans="21:21" x14ac:dyDescent="0.2">
      <c r="U506" s="61"/>
    </row>
    <row r="507" spans="21:21" x14ac:dyDescent="0.2">
      <c r="U507" s="61"/>
    </row>
    <row r="508" spans="21:21" x14ac:dyDescent="0.2">
      <c r="U508" s="61"/>
    </row>
    <row r="509" spans="21:21" x14ac:dyDescent="0.2">
      <c r="U509" s="61"/>
    </row>
    <row r="510" spans="21:21" x14ac:dyDescent="0.2">
      <c r="U510" s="61"/>
    </row>
    <row r="511" spans="21:21" x14ac:dyDescent="0.2">
      <c r="U511" s="61"/>
    </row>
    <row r="512" spans="21:21" x14ac:dyDescent="0.2">
      <c r="U512" s="61"/>
    </row>
    <row r="513" spans="21:21" x14ac:dyDescent="0.2">
      <c r="U513" s="61"/>
    </row>
    <row r="514" spans="21:21" x14ac:dyDescent="0.2">
      <c r="U514" s="61"/>
    </row>
    <row r="515" spans="21:21" x14ac:dyDescent="0.2">
      <c r="U515" s="61"/>
    </row>
    <row r="516" spans="21:21" x14ac:dyDescent="0.2">
      <c r="U516" s="61"/>
    </row>
    <row r="517" spans="21:21" x14ac:dyDescent="0.2">
      <c r="U517" s="61"/>
    </row>
    <row r="518" spans="21:21" x14ac:dyDescent="0.2">
      <c r="U518" s="61"/>
    </row>
    <row r="519" spans="21:21" x14ac:dyDescent="0.2">
      <c r="U519" s="61"/>
    </row>
    <row r="520" spans="21:21" x14ac:dyDescent="0.2">
      <c r="U520" s="61"/>
    </row>
    <row r="521" spans="21:21" x14ac:dyDescent="0.2">
      <c r="U521" s="61"/>
    </row>
    <row r="522" spans="21:21" x14ac:dyDescent="0.2">
      <c r="U522" s="61"/>
    </row>
    <row r="523" spans="21:21" x14ac:dyDescent="0.2">
      <c r="U523" s="61"/>
    </row>
    <row r="524" spans="21:21" x14ac:dyDescent="0.2">
      <c r="U524" s="61"/>
    </row>
    <row r="525" spans="21:21" x14ac:dyDescent="0.2">
      <c r="U525" s="61"/>
    </row>
    <row r="526" spans="21:21" x14ac:dyDescent="0.2">
      <c r="U526" s="61"/>
    </row>
    <row r="527" spans="21:21" x14ac:dyDescent="0.2">
      <c r="U527" s="61"/>
    </row>
    <row r="528" spans="21:21" x14ac:dyDescent="0.2">
      <c r="U528" s="61"/>
    </row>
    <row r="529" spans="21:21" x14ac:dyDescent="0.2">
      <c r="U529" s="61"/>
    </row>
    <row r="530" spans="21:21" x14ac:dyDescent="0.2">
      <c r="U530" s="61"/>
    </row>
    <row r="531" spans="21:21" x14ac:dyDescent="0.2">
      <c r="U531" s="61"/>
    </row>
    <row r="532" spans="21:21" x14ac:dyDescent="0.2">
      <c r="U532" s="61"/>
    </row>
    <row r="533" spans="21:21" x14ac:dyDescent="0.2">
      <c r="U533" s="61"/>
    </row>
    <row r="534" spans="21:21" x14ac:dyDescent="0.2">
      <c r="U534" s="61"/>
    </row>
    <row r="535" spans="21:21" x14ac:dyDescent="0.2">
      <c r="U535" s="61"/>
    </row>
    <row r="536" spans="21:21" x14ac:dyDescent="0.2">
      <c r="U536" s="61"/>
    </row>
    <row r="537" spans="21:21" x14ac:dyDescent="0.2">
      <c r="U537" s="61"/>
    </row>
    <row r="538" spans="21:21" x14ac:dyDescent="0.2">
      <c r="U538" s="61"/>
    </row>
    <row r="539" spans="21:21" x14ac:dyDescent="0.2">
      <c r="U539" s="61"/>
    </row>
    <row r="540" spans="21:21" x14ac:dyDescent="0.2">
      <c r="U540" s="61"/>
    </row>
    <row r="541" spans="21:21" x14ac:dyDescent="0.2">
      <c r="U541" s="61"/>
    </row>
    <row r="542" spans="21:21" x14ac:dyDescent="0.2">
      <c r="U542" s="61"/>
    </row>
    <row r="543" spans="21:21" x14ac:dyDescent="0.2">
      <c r="U543" s="61"/>
    </row>
    <row r="544" spans="21:21" x14ac:dyDescent="0.2">
      <c r="U544" s="61"/>
    </row>
    <row r="545" spans="21:21" x14ac:dyDescent="0.2">
      <c r="U545" s="61"/>
    </row>
    <row r="546" spans="21:21" x14ac:dyDescent="0.2">
      <c r="U546" s="61"/>
    </row>
    <row r="547" spans="21:21" x14ac:dyDescent="0.2">
      <c r="U547" s="61"/>
    </row>
    <row r="548" spans="21:21" x14ac:dyDescent="0.2">
      <c r="U548" s="61"/>
    </row>
    <row r="549" spans="21:21" x14ac:dyDescent="0.2">
      <c r="U549" s="61"/>
    </row>
    <row r="550" spans="21:21" x14ac:dyDescent="0.2">
      <c r="U550" s="61"/>
    </row>
    <row r="551" spans="21:21" x14ac:dyDescent="0.2">
      <c r="U551" s="61"/>
    </row>
    <row r="552" spans="21:21" x14ac:dyDescent="0.2">
      <c r="U552" s="61"/>
    </row>
    <row r="553" spans="21:21" x14ac:dyDescent="0.2">
      <c r="U553" s="61"/>
    </row>
    <row r="554" spans="21:21" x14ac:dyDescent="0.2">
      <c r="U554" s="61"/>
    </row>
    <row r="555" spans="21:21" x14ac:dyDescent="0.2">
      <c r="U555" s="61"/>
    </row>
    <row r="556" spans="21:21" x14ac:dyDescent="0.2">
      <c r="U556" s="61"/>
    </row>
    <row r="557" spans="21:21" x14ac:dyDescent="0.2">
      <c r="U557" s="61"/>
    </row>
    <row r="558" spans="21:21" x14ac:dyDescent="0.2">
      <c r="U558" s="61"/>
    </row>
    <row r="559" spans="21:21" x14ac:dyDescent="0.2">
      <c r="U559" s="61"/>
    </row>
    <row r="560" spans="21:21" x14ac:dyDescent="0.2">
      <c r="U560" s="61"/>
    </row>
    <row r="561" spans="21:21" x14ac:dyDescent="0.2">
      <c r="U561" s="61"/>
    </row>
    <row r="562" spans="21:21" x14ac:dyDescent="0.2">
      <c r="U562" s="61"/>
    </row>
    <row r="563" spans="21:21" x14ac:dyDescent="0.2">
      <c r="U563" s="61"/>
    </row>
    <row r="564" spans="21:21" x14ac:dyDescent="0.2">
      <c r="U564" s="61"/>
    </row>
    <row r="565" spans="21:21" x14ac:dyDescent="0.2">
      <c r="U565" s="61"/>
    </row>
    <row r="566" spans="21:21" x14ac:dyDescent="0.2">
      <c r="U566" s="61"/>
    </row>
    <row r="567" spans="21:21" x14ac:dyDescent="0.2">
      <c r="U567" s="61"/>
    </row>
    <row r="568" spans="21:21" x14ac:dyDescent="0.2">
      <c r="U568" s="61"/>
    </row>
    <row r="569" spans="21:21" x14ac:dyDescent="0.2">
      <c r="U569" s="61"/>
    </row>
    <row r="570" spans="21:21" x14ac:dyDescent="0.2">
      <c r="U570" s="61"/>
    </row>
    <row r="571" spans="21:21" x14ac:dyDescent="0.2">
      <c r="U571" s="61"/>
    </row>
    <row r="572" spans="21:21" x14ac:dyDescent="0.2">
      <c r="U572" s="61"/>
    </row>
    <row r="573" spans="21:21" x14ac:dyDescent="0.2">
      <c r="U573" s="61"/>
    </row>
    <row r="574" spans="21:21" x14ac:dyDescent="0.2">
      <c r="U574" s="61"/>
    </row>
    <row r="575" spans="21:21" x14ac:dyDescent="0.2">
      <c r="U575" s="61"/>
    </row>
    <row r="576" spans="21:21" x14ac:dyDescent="0.2">
      <c r="U576" s="61"/>
    </row>
    <row r="577" spans="21:21" x14ac:dyDescent="0.2">
      <c r="U577" s="61"/>
    </row>
    <row r="578" spans="21:21" x14ac:dyDescent="0.2">
      <c r="U578" s="61"/>
    </row>
    <row r="579" spans="21:21" x14ac:dyDescent="0.2">
      <c r="U579" s="61"/>
    </row>
    <row r="580" spans="21:21" x14ac:dyDescent="0.2">
      <c r="U580" s="61"/>
    </row>
    <row r="581" spans="21:21" x14ac:dyDescent="0.2">
      <c r="U581" s="61"/>
    </row>
    <row r="582" spans="21:21" x14ac:dyDescent="0.2">
      <c r="U582" s="61"/>
    </row>
    <row r="583" spans="21:21" x14ac:dyDescent="0.2">
      <c r="U583" s="61"/>
    </row>
    <row r="584" spans="21:21" x14ac:dyDescent="0.2">
      <c r="U584" s="61"/>
    </row>
    <row r="585" spans="21:21" x14ac:dyDescent="0.2">
      <c r="U585" s="61"/>
    </row>
    <row r="586" spans="21:21" x14ac:dyDescent="0.2">
      <c r="U586" s="61"/>
    </row>
    <row r="587" spans="21:21" x14ac:dyDescent="0.2">
      <c r="U587" s="61"/>
    </row>
    <row r="588" spans="21:21" x14ac:dyDescent="0.2">
      <c r="U588" s="61"/>
    </row>
    <row r="589" spans="21:21" x14ac:dyDescent="0.2">
      <c r="U589" s="61"/>
    </row>
    <row r="590" spans="21:21" x14ac:dyDescent="0.2">
      <c r="U590" s="61"/>
    </row>
    <row r="591" spans="21:21" x14ac:dyDescent="0.2">
      <c r="U591" s="61"/>
    </row>
    <row r="592" spans="21:21" x14ac:dyDescent="0.2">
      <c r="U592" s="61"/>
    </row>
    <row r="593" spans="21:21" x14ac:dyDescent="0.2">
      <c r="U593" s="61"/>
    </row>
    <row r="594" spans="21:21" x14ac:dyDescent="0.2">
      <c r="U594" s="61"/>
    </row>
    <row r="595" spans="21:21" x14ac:dyDescent="0.2">
      <c r="U595" s="61"/>
    </row>
    <row r="596" spans="21:21" x14ac:dyDescent="0.2">
      <c r="U596" s="61"/>
    </row>
    <row r="597" spans="21:21" x14ac:dyDescent="0.2">
      <c r="U597" s="61"/>
    </row>
    <row r="598" spans="21:21" x14ac:dyDescent="0.2">
      <c r="U598" s="61"/>
    </row>
    <row r="599" spans="21:21" x14ac:dyDescent="0.2">
      <c r="U599" s="61"/>
    </row>
    <row r="600" spans="21:21" x14ac:dyDescent="0.2">
      <c r="U600" s="61"/>
    </row>
    <row r="601" spans="21:21" x14ac:dyDescent="0.2">
      <c r="U601" s="61"/>
    </row>
    <row r="602" spans="21:21" x14ac:dyDescent="0.2">
      <c r="U602" s="61"/>
    </row>
    <row r="603" spans="21:21" x14ac:dyDescent="0.2">
      <c r="U603" s="61"/>
    </row>
    <row r="604" spans="21:21" x14ac:dyDescent="0.2">
      <c r="U604" s="61"/>
    </row>
    <row r="605" spans="21:21" x14ac:dyDescent="0.2">
      <c r="U605" s="61"/>
    </row>
    <row r="606" spans="21:21" x14ac:dyDescent="0.2">
      <c r="U606" s="61"/>
    </row>
    <row r="607" spans="21:21" x14ac:dyDescent="0.2">
      <c r="U607" s="61"/>
    </row>
    <row r="608" spans="21:21" x14ac:dyDescent="0.2">
      <c r="U608" s="61"/>
    </row>
    <row r="609" spans="21:21" x14ac:dyDescent="0.2">
      <c r="U609" s="61"/>
    </row>
    <row r="610" spans="21:21" x14ac:dyDescent="0.2">
      <c r="U610" s="61"/>
    </row>
    <row r="611" spans="21:21" x14ac:dyDescent="0.2">
      <c r="U611" s="61"/>
    </row>
    <row r="612" spans="21:21" x14ac:dyDescent="0.2">
      <c r="U612" s="61"/>
    </row>
    <row r="613" spans="21:21" x14ac:dyDescent="0.2">
      <c r="U613" s="61"/>
    </row>
    <row r="614" spans="21:21" x14ac:dyDescent="0.2">
      <c r="U614" s="61"/>
    </row>
    <row r="615" spans="21:21" x14ac:dyDescent="0.2">
      <c r="U615" s="61"/>
    </row>
    <row r="616" spans="21:21" x14ac:dyDescent="0.2">
      <c r="U616" s="61"/>
    </row>
    <row r="617" spans="21:21" x14ac:dyDescent="0.2">
      <c r="U617" s="61"/>
    </row>
    <row r="618" spans="21:21" x14ac:dyDescent="0.2">
      <c r="U618" s="61"/>
    </row>
    <row r="619" spans="21:21" x14ac:dyDescent="0.2">
      <c r="U619" s="61"/>
    </row>
    <row r="620" spans="21:21" x14ac:dyDescent="0.2">
      <c r="U620" s="61"/>
    </row>
    <row r="621" spans="21:21" x14ac:dyDescent="0.2">
      <c r="U621" s="61"/>
    </row>
    <row r="622" spans="21:21" x14ac:dyDescent="0.2">
      <c r="U622" s="61"/>
    </row>
    <row r="623" spans="21:21" x14ac:dyDescent="0.2">
      <c r="U623" s="61"/>
    </row>
    <row r="624" spans="21:21" x14ac:dyDescent="0.2">
      <c r="U624" s="61"/>
    </row>
    <row r="625" spans="21:21" x14ac:dyDescent="0.2">
      <c r="U625" s="61"/>
    </row>
    <row r="626" spans="21:21" x14ac:dyDescent="0.2">
      <c r="U626" s="61"/>
    </row>
    <row r="627" spans="21:21" x14ac:dyDescent="0.2">
      <c r="U627" s="61"/>
    </row>
    <row r="628" spans="21:21" x14ac:dyDescent="0.2">
      <c r="U628" s="61"/>
    </row>
    <row r="629" spans="21:21" x14ac:dyDescent="0.2">
      <c r="U629" s="61"/>
    </row>
    <row r="630" spans="21:21" x14ac:dyDescent="0.2">
      <c r="U630" s="61"/>
    </row>
    <row r="631" spans="21:21" x14ac:dyDescent="0.2">
      <c r="U631" s="61"/>
    </row>
    <row r="632" spans="21:21" x14ac:dyDescent="0.2">
      <c r="U632" s="61"/>
    </row>
    <row r="633" spans="21:21" x14ac:dyDescent="0.2">
      <c r="U633" s="61"/>
    </row>
    <row r="634" spans="21:21" x14ac:dyDescent="0.2">
      <c r="U634" s="61"/>
    </row>
    <row r="635" spans="21:21" x14ac:dyDescent="0.2">
      <c r="U635" s="61"/>
    </row>
    <row r="636" spans="21:21" x14ac:dyDescent="0.2">
      <c r="U636" s="61"/>
    </row>
    <row r="637" spans="21:21" x14ac:dyDescent="0.2">
      <c r="U637" s="61"/>
    </row>
    <row r="638" spans="21:21" x14ac:dyDescent="0.2">
      <c r="U638" s="61"/>
    </row>
    <row r="639" spans="21:21" x14ac:dyDescent="0.2">
      <c r="U639" s="61"/>
    </row>
    <row r="640" spans="21:21" x14ac:dyDescent="0.2">
      <c r="U640" s="61"/>
    </row>
    <row r="641" spans="21:21" x14ac:dyDescent="0.2">
      <c r="U641" s="61"/>
    </row>
    <row r="642" spans="21:21" x14ac:dyDescent="0.2">
      <c r="U642" s="61"/>
    </row>
    <row r="643" spans="21:21" x14ac:dyDescent="0.2">
      <c r="U643" s="61"/>
    </row>
    <row r="644" spans="21:21" x14ac:dyDescent="0.2">
      <c r="U644" s="61"/>
    </row>
    <row r="645" spans="21:21" x14ac:dyDescent="0.2">
      <c r="U645" s="61"/>
    </row>
    <row r="646" spans="21:21" x14ac:dyDescent="0.2">
      <c r="U646" s="61"/>
    </row>
    <row r="647" spans="21:21" x14ac:dyDescent="0.2">
      <c r="U647" s="61"/>
    </row>
    <row r="648" spans="21:21" x14ac:dyDescent="0.2">
      <c r="U648" s="61"/>
    </row>
    <row r="649" spans="21:21" x14ac:dyDescent="0.2">
      <c r="U649" s="61"/>
    </row>
    <row r="650" spans="21:21" x14ac:dyDescent="0.2">
      <c r="U650" s="61"/>
    </row>
    <row r="651" spans="21:21" x14ac:dyDescent="0.2">
      <c r="U651" s="61"/>
    </row>
    <row r="652" spans="21:21" x14ac:dyDescent="0.2">
      <c r="U652" s="61"/>
    </row>
    <row r="653" spans="21:21" x14ac:dyDescent="0.2">
      <c r="U653" s="61"/>
    </row>
    <row r="654" spans="21:21" x14ac:dyDescent="0.2">
      <c r="U654" s="61"/>
    </row>
    <row r="655" spans="21:21" x14ac:dyDescent="0.2">
      <c r="U655" s="61"/>
    </row>
    <row r="656" spans="21:21" x14ac:dyDescent="0.2">
      <c r="U656" s="61"/>
    </row>
    <row r="657" spans="21:21" x14ac:dyDescent="0.2">
      <c r="U657" s="61"/>
    </row>
    <row r="658" spans="21:21" x14ac:dyDescent="0.2">
      <c r="U658" s="61"/>
    </row>
    <row r="659" spans="21:21" x14ac:dyDescent="0.2">
      <c r="U659" s="61"/>
    </row>
    <row r="660" spans="21:21" x14ac:dyDescent="0.2">
      <c r="U660" s="61"/>
    </row>
    <row r="661" spans="21:21" x14ac:dyDescent="0.2">
      <c r="U661" s="61"/>
    </row>
    <row r="662" spans="21:21" x14ac:dyDescent="0.2">
      <c r="U662" s="61"/>
    </row>
    <row r="663" spans="21:21" x14ac:dyDescent="0.2">
      <c r="U663" s="61"/>
    </row>
    <row r="664" spans="21:21" x14ac:dyDescent="0.2">
      <c r="U664" s="61"/>
    </row>
    <row r="665" spans="21:21" x14ac:dyDescent="0.2">
      <c r="U665" s="61"/>
    </row>
    <row r="666" spans="21:21" x14ac:dyDescent="0.2">
      <c r="U666" s="61"/>
    </row>
    <row r="667" spans="21:21" x14ac:dyDescent="0.2">
      <c r="U667" s="61"/>
    </row>
    <row r="668" spans="21:21" x14ac:dyDescent="0.2">
      <c r="U668" s="61"/>
    </row>
    <row r="669" spans="21:21" x14ac:dyDescent="0.2">
      <c r="U669" s="61"/>
    </row>
    <row r="670" spans="21:21" x14ac:dyDescent="0.2">
      <c r="U670" s="61"/>
    </row>
    <row r="671" spans="21:21" x14ac:dyDescent="0.2">
      <c r="U671" s="61"/>
    </row>
    <row r="672" spans="21:21" x14ac:dyDescent="0.2">
      <c r="U672" s="61"/>
    </row>
    <row r="673" spans="21:21" x14ac:dyDescent="0.2">
      <c r="U673" s="61"/>
    </row>
    <row r="674" spans="21:21" x14ac:dyDescent="0.2">
      <c r="U674" s="61"/>
    </row>
    <row r="675" spans="21:21" x14ac:dyDescent="0.2">
      <c r="U675" s="61"/>
    </row>
    <row r="676" spans="21:21" x14ac:dyDescent="0.2">
      <c r="U676" s="61"/>
    </row>
    <row r="677" spans="21:21" x14ac:dyDescent="0.2">
      <c r="U677" s="61"/>
    </row>
    <row r="678" spans="21:21" x14ac:dyDescent="0.2">
      <c r="U678" s="61"/>
    </row>
    <row r="679" spans="21:21" x14ac:dyDescent="0.2">
      <c r="U679" s="61"/>
    </row>
    <row r="680" spans="21:21" x14ac:dyDescent="0.2">
      <c r="U680" s="61"/>
    </row>
    <row r="681" spans="21:21" x14ac:dyDescent="0.2">
      <c r="U681" s="61"/>
    </row>
    <row r="682" spans="21:21" x14ac:dyDescent="0.2">
      <c r="U682" s="61"/>
    </row>
    <row r="683" spans="21:21" x14ac:dyDescent="0.2">
      <c r="U683" s="61"/>
    </row>
    <row r="684" spans="21:21" x14ac:dyDescent="0.2">
      <c r="U684" s="61"/>
    </row>
    <row r="685" spans="21:21" x14ac:dyDescent="0.2">
      <c r="U685" s="61"/>
    </row>
    <row r="686" spans="21:21" x14ac:dyDescent="0.2">
      <c r="U686" s="61"/>
    </row>
    <row r="687" spans="21:21" x14ac:dyDescent="0.2">
      <c r="U687" s="61"/>
    </row>
    <row r="688" spans="21:21" x14ac:dyDescent="0.2">
      <c r="U688" s="61"/>
    </row>
    <row r="689" spans="21:21" x14ac:dyDescent="0.2">
      <c r="U689" s="61"/>
    </row>
    <row r="690" spans="21:21" x14ac:dyDescent="0.2">
      <c r="U690" s="61"/>
    </row>
    <row r="691" spans="21:21" x14ac:dyDescent="0.2">
      <c r="U691" s="61"/>
    </row>
    <row r="692" spans="21:21" x14ac:dyDescent="0.2">
      <c r="U692" s="61"/>
    </row>
    <row r="693" spans="21:21" x14ac:dyDescent="0.2">
      <c r="U693" s="61"/>
    </row>
    <row r="694" spans="21:21" x14ac:dyDescent="0.2">
      <c r="U694" s="61"/>
    </row>
    <row r="695" spans="21:21" x14ac:dyDescent="0.2">
      <c r="U695" s="61"/>
    </row>
    <row r="696" spans="21:21" x14ac:dyDescent="0.2">
      <c r="U696" s="61"/>
    </row>
    <row r="697" spans="21:21" x14ac:dyDescent="0.2">
      <c r="U697" s="61"/>
    </row>
    <row r="698" spans="21:21" x14ac:dyDescent="0.2">
      <c r="U698" s="61"/>
    </row>
    <row r="699" spans="21:21" x14ac:dyDescent="0.2">
      <c r="U699" s="61"/>
    </row>
    <row r="700" spans="21:21" x14ac:dyDescent="0.2">
      <c r="U700" s="61"/>
    </row>
    <row r="701" spans="21:21" x14ac:dyDescent="0.2">
      <c r="U701" s="61"/>
    </row>
    <row r="702" spans="21:21" x14ac:dyDescent="0.2">
      <c r="U702" s="61"/>
    </row>
    <row r="703" spans="21:21" x14ac:dyDescent="0.2">
      <c r="U703" s="61"/>
    </row>
    <row r="704" spans="21:21" x14ac:dyDescent="0.2">
      <c r="U704" s="61"/>
    </row>
    <row r="705" spans="21:21" x14ac:dyDescent="0.2">
      <c r="U705" s="61"/>
    </row>
    <row r="706" spans="21:21" x14ac:dyDescent="0.2">
      <c r="U706" s="61"/>
    </row>
    <row r="707" spans="21:21" x14ac:dyDescent="0.2">
      <c r="U707" s="61"/>
    </row>
    <row r="708" spans="21:21" x14ac:dyDescent="0.2">
      <c r="U708" s="61"/>
    </row>
    <row r="709" spans="21:21" x14ac:dyDescent="0.2">
      <c r="U709" s="61"/>
    </row>
    <row r="710" spans="21:21" x14ac:dyDescent="0.2">
      <c r="U710" s="61"/>
    </row>
    <row r="711" spans="21:21" x14ac:dyDescent="0.2">
      <c r="U711" s="61"/>
    </row>
    <row r="712" spans="21:21" x14ac:dyDescent="0.2">
      <c r="U712" s="61"/>
    </row>
    <row r="713" spans="21:21" x14ac:dyDescent="0.2">
      <c r="U713" s="61"/>
    </row>
    <row r="714" spans="21:21" x14ac:dyDescent="0.2">
      <c r="U714" s="61"/>
    </row>
    <row r="715" spans="21:21" x14ac:dyDescent="0.2">
      <c r="U715" s="61"/>
    </row>
    <row r="716" spans="21:21" x14ac:dyDescent="0.2">
      <c r="U716" s="61"/>
    </row>
    <row r="717" spans="21:21" x14ac:dyDescent="0.2">
      <c r="U717" s="61"/>
    </row>
    <row r="718" spans="21:21" x14ac:dyDescent="0.2">
      <c r="U718" s="61"/>
    </row>
    <row r="719" spans="21:21" x14ac:dyDescent="0.2">
      <c r="U719" s="61"/>
    </row>
    <row r="720" spans="21:21" x14ac:dyDescent="0.2">
      <c r="U720" s="61"/>
    </row>
    <row r="721" spans="21:21" x14ac:dyDescent="0.2">
      <c r="U721" s="61"/>
    </row>
    <row r="722" spans="21:21" x14ac:dyDescent="0.2">
      <c r="U722" s="61"/>
    </row>
    <row r="723" spans="21:21" x14ac:dyDescent="0.2">
      <c r="U723" s="61"/>
    </row>
    <row r="724" spans="21:21" x14ac:dyDescent="0.2">
      <c r="U724" s="61"/>
    </row>
    <row r="725" spans="21:21" x14ac:dyDescent="0.2">
      <c r="U725" s="61"/>
    </row>
    <row r="726" spans="21:21" x14ac:dyDescent="0.2">
      <c r="U726" s="61"/>
    </row>
    <row r="727" spans="21:21" x14ac:dyDescent="0.2">
      <c r="U727" s="61"/>
    </row>
    <row r="728" spans="21:21" x14ac:dyDescent="0.2">
      <c r="U728" s="61"/>
    </row>
    <row r="729" spans="21:21" x14ac:dyDescent="0.2">
      <c r="U729" s="61"/>
    </row>
    <row r="730" spans="21:21" x14ac:dyDescent="0.2">
      <c r="U730" s="61"/>
    </row>
    <row r="731" spans="21:21" x14ac:dyDescent="0.2">
      <c r="U731" s="61"/>
    </row>
    <row r="732" spans="21:21" x14ac:dyDescent="0.2">
      <c r="U732" s="61"/>
    </row>
    <row r="733" spans="21:21" x14ac:dyDescent="0.2">
      <c r="U733" s="61"/>
    </row>
    <row r="734" spans="21:21" x14ac:dyDescent="0.2">
      <c r="U734" s="61"/>
    </row>
    <row r="735" spans="21:21" x14ac:dyDescent="0.2">
      <c r="U735" s="61"/>
    </row>
    <row r="736" spans="21:21" x14ac:dyDescent="0.2">
      <c r="U736" s="61"/>
    </row>
    <row r="737" spans="21:21" x14ac:dyDescent="0.2">
      <c r="U737" s="61"/>
    </row>
    <row r="738" spans="21:21" x14ac:dyDescent="0.2">
      <c r="U738" s="61"/>
    </row>
    <row r="739" spans="21:21" x14ac:dyDescent="0.2">
      <c r="U739" s="61"/>
    </row>
    <row r="740" spans="21:21" x14ac:dyDescent="0.2">
      <c r="U740" s="61"/>
    </row>
    <row r="741" spans="21:21" x14ac:dyDescent="0.2">
      <c r="U741" s="61"/>
    </row>
    <row r="742" spans="21:21" x14ac:dyDescent="0.2">
      <c r="U742" s="61"/>
    </row>
    <row r="743" spans="21:21" x14ac:dyDescent="0.2">
      <c r="U743" s="61"/>
    </row>
    <row r="744" spans="21:21" x14ac:dyDescent="0.2">
      <c r="U744" s="61"/>
    </row>
    <row r="745" spans="21:21" x14ac:dyDescent="0.2">
      <c r="U745" s="61"/>
    </row>
    <row r="746" spans="21:21" x14ac:dyDescent="0.2">
      <c r="U746" s="61"/>
    </row>
    <row r="747" spans="21:21" x14ac:dyDescent="0.2">
      <c r="U747" s="61"/>
    </row>
    <row r="748" spans="21:21" x14ac:dyDescent="0.2">
      <c r="U748" s="61"/>
    </row>
    <row r="749" spans="21:21" x14ac:dyDescent="0.2">
      <c r="U749" s="61"/>
    </row>
    <row r="750" spans="21:21" x14ac:dyDescent="0.2">
      <c r="U750" s="61"/>
    </row>
    <row r="751" spans="21:21" x14ac:dyDescent="0.2">
      <c r="U751" s="61"/>
    </row>
    <row r="752" spans="21:21" x14ac:dyDescent="0.2">
      <c r="U752" s="61"/>
    </row>
    <row r="753" spans="21:21" x14ac:dyDescent="0.2">
      <c r="U753" s="61"/>
    </row>
    <row r="754" spans="21:21" x14ac:dyDescent="0.2">
      <c r="U754" s="61"/>
    </row>
    <row r="755" spans="21:21" x14ac:dyDescent="0.2">
      <c r="U755" s="61"/>
    </row>
    <row r="756" spans="21:21" x14ac:dyDescent="0.2">
      <c r="U756" s="61"/>
    </row>
    <row r="757" spans="21:21" x14ac:dyDescent="0.2">
      <c r="U757" s="61"/>
    </row>
    <row r="758" spans="21:21" x14ac:dyDescent="0.2">
      <c r="U758" s="61"/>
    </row>
    <row r="759" spans="21:21" x14ac:dyDescent="0.2">
      <c r="U759" s="61"/>
    </row>
    <row r="760" spans="21:21" x14ac:dyDescent="0.2">
      <c r="U760" s="61"/>
    </row>
    <row r="761" spans="21:21" x14ac:dyDescent="0.2">
      <c r="U761" s="61"/>
    </row>
    <row r="762" spans="21:21" x14ac:dyDescent="0.2">
      <c r="U762" s="61"/>
    </row>
    <row r="763" spans="21:21" x14ac:dyDescent="0.2">
      <c r="U763" s="61"/>
    </row>
    <row r="764" spans="21:21" x14ac:dyDescent="0.2">
      <c r="U764" s="61"/>
    </row>
    <row r="765" spans="21:21" x14ac:dyDescent="0.2">
      <c r="U765" s="61"/>
    </row>
    <row r="766" spans="21:21" x14ac:dyDescent="0.2">
      <c r="U766" s="61"/>
    </row>
    <row r="767" spans="21:21" x14ac:dyDescent="0.2">
      <c r="U767" s="61"/>
    </row>
    <row r="768" spans="21:21" x14ac:dyDescent="0.2">
      <c r="U768" s="61"/>
    </row>
    <row r="769" spans="21:21" x14ac:dyDescent="0.2">
      <c r="U769" s="61"/>
    </row>
    <row r="770" spans="21:21" x14ac:dyDescent="0.2">
      <c r="U770" s="61"/>
    </row>
    <row r="771" spans="21:21" x14ac:dyDescent="0.2">
      <c r="U771" s="61"/>
    </row>
    <row r="772" spans="21:21" x14ac:dyDescent="0.2">
      <c r="U772" s="61"/>
    </row>
    <row r="773" spans="21:21" x14ac:dyDescent="0.2">
      <c r="U773" s="61"/>
    </row>
    <row r="774" spans="21:21" x14ac:dyDescent="0.2">
      <c r="U774" s="61"/>
    </row>
    <row r="775" spans="21:21" x14ac:dyDescent="0.2">
      <c r="U775" s="61"/>
    </row>
    <row r="776" spans="21:21" x14ac:dyDescent="0.2">
      <c r="U776" s="61"/>
    </row>
    <row r="777" spans="21:21" x14ac:dyDescent="0.2">
      <c r="U777" s="61"/>
    </row>
    <row r="778" spans="21:21" x14ac:dyDescent="0.2">
      <c r="U778" s="61"/>
    </row>
    <row r="779" spans="21:21" x14ac:dyDescent="0.2">
      <c r="U779" s="61"/>
    </row>
    <row r="780" spans="21:21" x14ac:dyDescent="0.2">
      <c r="U780" s="61"/>
    </row>
    <row r="781" spans="21:21" x14ac:dyDescent="0.2">
      <c r="U781" s="61"/>
    </row>
    <row r="782" spans="21:21" x14ac:dyDescent="0.2">
      <c r="U782" s="61"/>
    </row>
    <row r="783" spans="21:21" x14ac:dyDescent="0.2">
      <c r="U783" s="61"/>
    </row>
    <row r="784" spans="21:21" x14ac:dyDescent="0.2">
      <c r="U784" s="61"/>
    </row>
    <row r="785" spans="21:21" x14ac:dyDescent="0.2">
      <c r="U785" s="61"/>
    </row>
    <row r="786" spans="21:21" x14ac:dyDescent="0.2">
      <c r="U786" s="61"/>
    </row>
    <row r="787" spans="21:21" x14ac:dyDescent="0.2">
      <c r="U787" s="61"/>
    </row>
    <row r="788" spans="21:21" x14ac:dyDescent="0.2">
      <c r="U788" s="61"/>
    </row>
    <row r="789" spans="21:21" x14ac:dyDescent="0.2">
      <c r="U789" s="61"/>
    </row>
    <row r="790" spans="21:21" x14ac:dyDescent="0.2">
      <c r="U790" s="61"/>
    </row>
    <row r="791" spans="21:21" x14ac:dyDescent="0.2">
      <c r="U791" s="61"/>
    </row>
    <row r="792" spans="21:21" x14ac:dyDescent="0.2">
      <c r="U792" s="61"/>
    </row>
    <row r="793" spans="21:21" x14ac:dyDescent="0.2">
      <c r="U793" s="61"/>
    </row>
    <row r="794" spans="21:21" x14ac:dyDescent="0.2">
      <c r="U794" s="61"/>
    </row>
    <row r="795" spans="21:21" x14ac:dyDescent="0.2">
      <c r="U795" s="61"/>
    </row>
    <row r="796" spans="21:21" x14ac:dyDescent="0.2">
      <c r="U796" s="61"/>
    </row>
    <row r="797" spans="21:21" x14ac:dyDescent="0.2">
      <c r="U797" s="61"/>
    </row>
    <row r="798" spans="21:21" x14ac:dyDescent="0.2">
      <c r="U798" s="61"/>
    </row>
    <row r="799" spans="21:21" x14ac:dyDescent="0.2">
      <c r="U799" s="61"/>
    </row>
    <row r="800" spans="21:21" x14ac:dyDescent="0.2">
      <c r="U800" s="61"/>
    </row>
    <row r="801" spans="21:21" x14ac:dyDescent="0.2">
      <c r="U801" s="61"/>
    </row>
    <row r="802" spans="21:21" x14ac:dyDescent="0.2">
      <c r="U802" s="61"/>
    </row>
    <row r="803" spans="21:21" x14ac:dyDescent="0.2">
      <c r="U803" s="61"/>
    </row>
    <row r="804" spans="21:21" x14ac:dyDescent="0.2">
      <c r="U804" s="61"/>
    </row>
    <row r="805" spans="21:21" x14ac:dyDescent="0.2">
      <c r="U805" s="61"/>
    </row>
    <row r="806" spans="21:21" x14ac:dyDescent="0.2">
      <c r="U806" s="61"/>
    </row>
    <row r="807" spans="21:21" x14ac:dyDescent="0.2">
      <c r="U807" s="61"/>
    </row>
    <row r="808" spans="21:21" x14ac:dyDescent="0.2">
      <c r="U808" s="61"/>
    </row>
    <row r="809" spans="21:21" x14ac:dyDescent="0.2">
      <c r="U809" s="61"/>
    </row>
    <row r="810" spans="21:21" x14ac:dyDescent="0.2">
      <c r="U810" s="61"/>
    </row>
    <row r="811" spans="21:21" x14ac:dyDescent="0.2">
      <c r="U811" s="61"/>
    </row>
    <row r="812" spans="21:21" x14ac:dyDescent="0.2">
      <c r="U812" s="61"/>
    </row>
    <row r="813" spans="21:21" x14ac:dyDescent="0.2">
      <c r="U813" s="61"/>
    </row>
    <row r="814" spans="21:21" x14ac:dyDescent="0.2">
      <c r="U814" s="61"/>
    </row>
    <row r="815" spans="21:21" x14ac:dyDescent="0.2">
      <c r="U815" s="61"/>
    </row>
    <row r="816" spans="21:21" x14ac:dyDescent="0.2">
      <c r="U816" s="61"/>
    </row>
    <row r="817" spans="21:21" x14ac:dyDescent="0.2">
      <c r="U817" s="61"/>
    </row>
    <row r="818" spans="21:21" x14ac:dyDescent="0.2">
      <c r="U818" s="61"/>
    </row>
    <row r="819" spans="21:21" x14ac:dyDescent="0.2">
      <c r="U819" s="61"/>
    </row>
    <row r="820" spans="21:21" x14ac:dyDescent="0.2">
      <c r="U820" s="61"/>
    </row>
    <row r="821" spans="21:21" x14ac:dyDescent="0.2">
      <c r="U821" s="61"/>
    </row>
    <row r="822" spans="21:21" x14ac:dyDescent="0.2">
      <c r="U822" s="61"/>
    </row>
    <row r="823" spans="21:21" x14ac:dyDescent="0.2">
      <c r="U823" s="61"/>
    </row>
    <row r="824" spans="21:21" x14ac:dyDescent="0.2">
      <c r="U824" s="61"/>
    </row>
    <row r="825" spans="21:21" x14ac:dyDescent="0.2">
      <c r="U825" s="61"/>
    </row>
    <row r="826" spans="21:21" x14ac:dyDescent="0.2">
      <c r="U826" s="61"/>
    </row>
    <row r="827" spans="21:21" x14ac:dyDescent="0.2">
      <c r="U827" s="61"/>
    </row>
    <row r="828" spans="21:21" x14ac:dyDescent="0.2">
      <c r="U828" s="61"/>
    </row>
    <row r="829" spans="21:21" x14ac:dyDescent="0.2">
      <c r="U829" s="61"/>
    </row>
    <row r="830" spans="21:21" x14ac:dyDescent="0.2">
      <c r="U830" s="61"/>
    </row>
    <row r="831" spans="21:21" x14ac:dyDescent="0.2">
      <c r="U831" s="61"/>
    </row>
    <row r="832" spans="21:21" x14ac:dyDescent="0.2">
      <c r="U832" s="61"/>
    </row>
    <row r="833" spans="21:21" x14ac:dyDescent="0.2">
      <c r="U833" s="61"/>
    </row>
    <row r="834" spans="21:21" x14ac:dyDescent="0.2">
      <c r="U834" s="61"/>
    </row>
    <row r="835" spans="21:21" x14ac:dyDescent="0.2">
      <c r="U835" s="61"/>
    </row>
    <row r="836" spans="21:21" x14ac:dyDescent="0.2">
      <c r="U836" s="61"/>
    </row>
    <row r="837" spans="21:21" x14ac:dyDescent="0.2">
      <c r="U837" s="61"/>
    </row>
    <row r="838" spans="21:21" x14ac:dyDescent="0.2">
      <c r="U838" s="61"/>
    </row>
    <row r="839" spans="21:21" x14ac:dyDescent="0.2">
      <c r="U839" s="61"/>
    </row>
    <row r="840" spans="21:21" x14ac:dyDescent="0.2">
      <c r="U840" s="61"/>
    </row>
    <row r="841" spans="21:21" x14ac:dyDescent="0.2">
      <c r="U841" s="61"/>
    </row>
    <row r="842" spans="21:21" x14ac:dyDescent="0.2">
      <c r="U842" s="61"/>
    </row>
    <row r="843" spans="21:21" x14ac:dyDescent="0.2">
      <c r="U843" s="61"/>
    </row>
    <row r="844" spans="21:21" x14ac:dyDescent="0.2">
      <c r="U844" s="61"/>
    </row>
    <row r="845" spans="21:21" x14ac:dyDescent="0.2">
      <c r="U845" s="61"/>
    </row>
    <row r="846" spans="21:21" x14ac:dyDescent="0.2">
      <c r="U846" s="61"/>
    </row>
    <row r="847" spans="21:21" x14ac:dyDescent="0.2">
      <c r="U847" s="61"/>
    </row>
    <row r="848" spans="21:21" x14ac:dyDescent="0.2">
      <c r="U848" s="61"/>
    </row>
    <row r="849" spans="21:21" x14ac:dyDescent="0.2">
      <c r="U849" s="61"/>
    </row>
    <row r="850" spans="21:21" x14ac:dyDescent="0.2">
      <c r="U850" s="61"/>
    </row>
    <row r="851" spans="21:21" x14ac:dyDescent="0.2">
      <c r="U851" s="61"/>
    </row>
    <row r="852" spans="21:21" x14ac:dyDescent="0.2">
      <c r="U852" s="61"/>
    </row>
    <row r="853" spans="21:21" x14ac:dyDescent="0.2">
      <c r="U853" s="61"/>
    </row>
    <row r="854" spans="21:21" x14ac:dyDescent="0.2">
      <c r="U854" s="61"/>
    </row>
    <row r="855" spans="21:21" x14ac:dyDescent="0.2">
      <c r="U855" s="61"/>
    </row>
    <row r="856" spans="21:21" x14ac:dyDescent="0.2">
      <c r="U856" s="61"/>
    </row>
    <row r="857" spans="21:21" x14ac:dyDescent="0.2">
      <c r="U857" s="61"/>
    </row>
    <row r="858" spans="21:21" x14ac:dyDescent="0.2">
      <c r="U858" s="61"/>
    </row>
    <row r="859" spans="21:21" x14ac:dyDescent="0.2">
      <c r="U859" s="61"/>
    </row>
    <row r="860" spans="21:21" x14ac:dyDescent="0.2">
      <c r="U860" s="61"/>
    </row>
    <row r="861" spans="21:21" x14ac:dyDescent="0.2">
      <c r="U861" s="61"/>
    </row>
    <row r="862" spans="21:21" x14ac:dyDescent="0.2">
      <c r="U862" s="61"/>
    </row>
    <row r="863" spans="21:21" x14ac:dyDescent="0.2">
      <c r="U863" s="61"/>
    </row>
    <row r="864" spans="21:21" x14ac:dyDescent="0.2">
      <c r="U864" s="61"/>
    </row>
    <row r="865" spans="21:21" x14ac:dyDescent="0.2">
      <c r="U865" s="61"/>
    </row>
    <row r="866" spans="21:21" x14ac:dyDescent="0.2">
      <c r="U866" s="61"/>
    </row>
    <row r="867" spans="21:21" x14ac:dyDescent="0.2">
      <c r="U867" s="61"/>
    </row>
    <row r="868" spans="21:21" x14ac:dyDescent="0.2">
      <c r="U868" s="61"/>
    </row>
    <row r="869" spans="21:21" x14ac:dyDescent="0.2">
      <c r="U869" s="61"/>
    </row>
    <row r="870" spans="21:21" x14ac:dyDescent="0.2">
      <c r="U870" s="61"/>
    </row>
    <row r="871" spans="21:21" x14ac:dyDescent="0.2">
      <c r="U871" s="61"/>
    </row>
    <row r="872" spans="21:21" x14ac:dyDescent="0.2">
      <c r="U872" s="61"/>
    </row>
    <row r="873" spans="21:21" x14ac:dyDescent="0.2">
      <c r="U873" s="61"/>
    </row>
    <row r="874" spans="21:21" x14ac:dyDescent="0.2">
      <c r="U874" s="61"/>
    </row>
    <row r="875" spans="21:21" x14ac:dyDescent="0.2">
      <c r="U875" s="61"/>
    </row>
    <row r="876" spans="21:21" x14ac:dyDescent="0.2">
      <c r="U876" s="61"/>
    </row>
    <row r="877" spans="21:21" x14ac:dyDescent="0.2">
      <c r="U877" s="61"/>
    </row>
    <row r="878" spans="21:21" x14ac:dyDescent="0.2">
      <c r="U878" s="61"/>
    </row>
    <row r="879" spans="21:21" x14ac:dyDescent="0.2">
      <c r="U879" s="61"/>
    </row>
    <row r="880" spans="21:21" x14ac:dyDescent="0.2">
      <c r="U880" s="61"/>
    </row>
    <row r="881" spans="21:21" x14ac:dyDescent="0.2">
      <c r="U881" s="61"/>
    </row>
    <row r="882" spans="21:21" x14ac:dyDescent="0.2">
      <c r="U882" s="61"/>
    </row>
    <row r="883" spans="21:21" x14ac:dyDescent="0.2">
      <c r="U883" s="61"/>
    </row>
    <row r="884" spans="21:21" x14ac:dyDescent="0.2">
      <c r="U884" s="61"/>
    </row>
    <row r="885" spans="21:21" x14ac:dyDescent="0.2">
      <c r="U885" s="61"/>
    </row>
    <row r="886" spans="21:21" x14ac:dyDescent="0.2">
      <c r="U886" s="61"/>
    </row>
    <row r="887" spans="21:21" x14ac:dyDescent="0.2">
      <c r="U887" s="61"/>
    </row>
    <row r="888" spans="21:21" x14ac:dyDescent="0.2">
      <c r="U888" s="61"/>
    </row>
    <row r="889" spans="21:21" x14ac:dyDescent="0.2">
      <c r="U889" s="61"/>
    </row>
    <row r="890" spans="21:21" x14ac:dyDescent="0.2">
      <c r="U890" s="61"/>
    </row>
    <row r="891" spans="21:21" x14ac:dyDescent="0.2">
      <c r="U891" s="61"/>
    </row>
    <row r="892" spans="21:21" x14ac:dyDescent="0.2">
      <c r="U892" s="61"/>
    </row>
    <row r="893" spans="21:21" x14ac:dyDescent="0.2">
      <c r="U893" s="61"/>
    </row>
    <row r="894" spans="21:21" x14ac:dyDescent="0.2">
      <c r="U894" s="61"/>
    </row>
    <row r="895" spans="21:21" x14ac:dyDescent="0.2">
      <c r="U895" s="61"/>
    </row>
    <row r="896" spans="21:21" x14ac:dyDescent="0.2">
      <c r="U896" s="61"/>
    </row>
    <row r="897" spans="21:21" x14ac:dyDescent="0.2">
      <c r="U897" s="61"/>
    </row>
    <row r="898" spans="21:21" x14ac:dyDescent="0.2">
      <c r="U898" s="61"/>
    </row>
    <row r="899" spans="21:21" x14ac:dyDescent="0.2">
      <c r="U899" s="61"/>
    </row>
    <row r="900" spans="21:21" x14ac:dyDescent="0.2">
      <c r="U900" s="61"/>
    </row>
    <row r="901" spans="21:21" x14ac:dyDescent="0.2">
      <c r="U901" s="61"/>
    </row>
    <row r="902" spans="21:21" x14ac:dyDescent="0.2">
      <c r="U902" s="61"/>
    </row>
    <row r="903" spans="21:21" x14ac:dyDescent="0.2">
      <c r="U903" s="61"/>
    </row>
    <row r="904" spans="21:21" x14ac:dyDescent="0.2">
      <c r="U904" s="61"/>
    </row>
    <row r="905" spans="21:21" x14ac:dyDescent="0.2">
      <c r="U905" s="61"/>
    </row>
    <row r="906" spans="21:21" x14ac:dyDescent="0.2">
      <c r="U906" s="61"/>
    </row>
    <row r="907" spans="21:21" x14ac:dyDescent="0.2">
      <c r="U907" s="61"/>
    </row>
    <row r="908" spans="21:21" x14ac:dyDescent="0.2">
      <c r="U908" s="61"/>
    </row>
    <row r="909" spans="21:21" x14ac:dyDescent="0.2">
      <c r="U909" s="61"/>
    </row>
    <row r="910" spans="21:21" x14ac:dyDescent="0.2">
      <c r="U910" s="61"/>
    </row>
    <row r="911" spans="21:21" x14ac:dyDescent="0.2">
      <c r="U911" s="61"/>
    </row>
    <row r="912" spans="21:21" x14ac:dyDescent="0.2">
      <c r="U912" s="61"/>
    </row>
    <row r="913" spans="21:21" x14ac:dyDescent="0.2">
      <c r="U913" s="61"/>
    </row>
    <row r="914" spans="21:21" x14ac:dyDescent="0.2">
      <c r="U914" s="61"/>
    </row>
    <row r="915" spans="21:21" x14ac:dyDescent="0.2">
      <c r="U915" s="61"/>
    </row>
    <row r="916" spans="21:21" x14ac:dyDescent="0.2">
      <c r="U916" s="61"/>
    </row>
    <row r="917" spans="21:21" x14ac:dyDescent="0.2">
      <c r="U917" s="61"/>
    </row>
    <row r="918" spans="21:21" x14ac:dyDescent="0.2">
      <c r="U918" s="61"/>
    </row>
    <row r="919" spans="21:21" x14ac:dyDescent="0.2">
      <c r="U919" s="61"/>
    </row>
    <row r="920" spans="21:21" x14ac:dyDescent="0.2">
      <c r="U920" s="61"/>
    </row>
    <row r="921" spans="21:21" x14ac:dyDescent="0.2">
      <c r="U921" s="61"/>
    </row>
    <row r="922" spans="21:21" x14ac:dyDescent="0.2">
      <c r="U922" s="61"/>
    </row>
    <row r="923" spans="21:21" x14ac:dyDescent="0.2">
      <c r="U923" s="61"/>
    </row>
    <row r="924" spans="21:21" x14ac:dyDescent="0.2">
      <c r="U924" s="61"/>
    </row>
    <row r="925" spans="21:21" x14ac:dyDescent="0.2">
      <c r="U925" s="61"/>
    </row>
    <row r="926" spans="21:21" x14ac:dyDescent="0.2">
      <c r="U926" s="61"/>
    </row>
    <row r="927" spans="21:21" x14ac:dyDescent="0.2">
      <c r="U927" s="61"/>
    </row>
    <row r="928" spans="21:21" x14ac:dyDescent="0.2">
      <c r="U928" s="61"/>
    </row>
    <row r="929" spans="21:21" x14ac:dyDescent="0.2">
      <c r="U929" s="61"/>
    </row>
    <row r="930" spans="21:21" x14ac:dyDescent="0.2">
      <c r="U930" s="61"/>
    </row>
    <row r="931" spans="21:21" x14ac:dyDescent="0.2">
      <c r="U931" s="61"/>
    </row>
    <row r="932" spans="21:21" x14ac:dyDescent="0.2">
      <c r="U932" s="61"/>
    </row>
    <row r="933" spans="21:21" x14ac:dyDescent="0.2">
      <c r="U933" s="61"/>
    </row>
    <row r="934" spans="21:21" x14ac:dyDescent="0.2">
      <c r="U934" s="61"/>
    </row>
    <row r="935" spans="21:21" x14ac:dyDescent="0.2">
      <c r="U935" s="61"/>
    </row>
    <row r="936" spans="21:21" x14ac:dyDescent="0.2">
      <c r="U936" s="61"/>
    </row>
    <row r="937" spans="21:21" x14ac:dyDescent="0.2">
      <c r="U937" s="61"/>
    </row>
    <row r="938" spans="21:21" x14ac:dyDescent="0.2">
      <c r="U938" s="61"/>
    </row>
    <row r="939" spans="21:21" x14ac:dyDescent="0.2">
      <c r="U939" s="61"/>
    </row>
    <row r="940" spans="21:21" x14ac:dyDescent="0.2">
      <c r="U940" s="61"/>
    </row>
    <row r="941" spans="21:21" x14ac:dyDescent="0.2">
      <c r="U941" s="61"/>
    </row>
    <row r="942" spans="21:21" x14ac:dyDescent="0.2">
      <c r="U942" s="61"/>
    </row>
    <row r="943" spans="21:21" x14ac:dyDescent="0.2">
      <c r="U943" s="61"/>
    </row>
    <row r="944" spans="21:21" x14ac:dyDescent="0.2">
      <c r="U944" s="61"/>
    </row>
    <row r="945" spans="21:21" x14ac:dyDescent="0.2">
      <c r="U945" s="61"/>
    </row>
    <row r="946" spans="21:21" x14ac:dyDescent="0.2">
      <c r="U946" s="61"/>
    </row>
    <row r="947" spans="21:21" x14ac:dyDescent="0.2">
      <c r="U947" s="61"/>
    </row>
    <row r="948" spans="21:21" x14ac:dyDescent="0.2">
      <c r="U948" s="61"/>
    </row>
    <row r="949" spans="21:21" x14ac:dyDescent="0.2">
      <c r="U949" s="61"/>
    </row>
    <row r="950" spans="21:21" x14ac:dyDescent="0.2">
      <c r="U950" s="61"/>
    </row>
    <row r="951" spans="21:21" x14ac:dyDescent="0.2">
      <c r="U951" s="61"/>
    </row>
    <row r="952" spans="21:21" x14ac:dyDescent="0.2">
      <c r="U952" s="61"/>
    </row>
    <row r="953" spans="21:21" x14ac:dyDescent="0.2">
      <c r="U953" s="61"/>
    </row>
    <row r="954" spans="21:21" x14ac:dyDescent="0.2">
      <c r="U954" s="61"/>
    </row>
    <row r="955" spans="21:21" x14ac:dyDescent="0.2">
      <c r="U955" s="61"/>
    </row>
    <row r="956" spans="21:21" x14ac:dyDescent="0.2">
      <c r="U956" s="61"/>
    </row>
    <row r="957" spans="21:21" x14ac:dyDescent="0.2">
      <c r="U957" s="61"/>
    </row>
    <row r="958" spans="21:21" x14ac:dyDescent="0.2">
      <c r="U958" s="61"/>
    </row>
    <row r="959" spans="21:21" x14ac:dyDescent="0.2">
      <c r="U959" s="61"/>
    </row>
    <row r="960" spans="21:21" x14ac:dyDescent="0.2">
      <c r="U960" s="61"/>
    </row>
    <row r="961" spans="21:21" x14ac:dyDescent="0.2">
      <c r="U961" s="61"/>
    </row>
    <row r="962" spans="21:21" x14ac:dyDescent="0.2">
      <c r="U962" s="61"/>
    </row>
    <row r="963" spans="21:21" x14ac:dyDescent="0.2">
      <c r="U963" s="61"/>
    </row>
    <row r="964" spans="21:21" x14ac:dyDescent="0.2">
      <c r="U964" s="61"/>
    </row>
    <row r="965" spans="21:21" x14ac:dyDescent="0.2">
      <c r="U965" s="61"/>
    </row>
    <row r="966" spans="21:21" x14ac:dyDescent="0.2">
      <c r="U966" s="61"/>
    </row>
    <row r="967" spans="21:21" x14ac:dyDescent="0.2">
      <c r="U967" s="61"/>
    </row>
    <row r="968" spans="21:21" x14ac:dyDescent="0.2">
      <c r="U968" s="61"/>
    </row>
    <row r="969" spans="21:21" x14ac:dyDescent="0.2">
      <c r="U969" s="61"/>
    </row>
    <row r="970" spans="21:21" x14ac:dyDescent="0.2">
      <c r="U970" s="61"/>
    </row>
    <row r="971" spans="21:21" x14ac:dyDescent="0.2">
      <c r="U971" s="61"/>
    </row>
    <row r="972" spans="21:21" x14ac:dyDescent="0.2">
      <c r="U972" s="61"/>
    </row>
    <row r="973" spans="21:21" x14ac:dyDescent="0.2">
      <c r="U973" s="61"/>
    </row>
    <row r="974" spans="21:21" x14ac:dyDescent="0.2">
      <c r="U974" s="61"/>
    </row>
    <row r="975" spans="21:21" x14ac:dyDescent="0.2">
      <c r="U975" s="61"/>
    </row>
    <row r="976" spans="21:21" x14ac:dyDescent="0.2">
      <c r="U976" s="61"/>
    </row>
    <row r="977" spans="21:21" x14ac:dyDescent="0.2">
      <c r="U977" s="61"/>
    </row>
    <row r="978" spans="21:21" x14ac:dyDescent="0.2">
      <c r="U978" s="61"/>
    </row>
    <row r="979" spans="21:21" x14ac:dyDescent="0.2">
      <c r="U979" s="61"/>
    </row>
    <row r="980" spans="21:21" x14ac:dyDescent="0.2">
      <c r="U980" s="61"/>
    </row>
    <row r="981" spans="21:21" x14ac:dyDescent="0.2">
      <c r="U981" s="61"/>
    </row>
    <row r="982" spans="21:21" x14ac:dyDescent="0.2">
      <c r="U982" s="61"/>
    </row>
    <row r="983" spans="21:21" x14ac:dyDescent="0.2">
      <c r="U983" s="61"/>
    </row>
    <row r="984" spans="21:21" x14ac:dyDescent="0.2">
      <c r="U984" s="61"/>
    </row>
    <row r="985" spans="21:21" x14ac:dyDescent="0.2">
      <c r="U985" s="61"/>
    </row>
    <row r="986" spans="21:21" x14ac:dyDescent="0.2">
      <c r="U986" s="61"/>
    </row>
    <row r="987" spans="21:21" x14ac:dyDescent="0.2">
      <c r="U987" s="61"/>
    </row>
    <row r="988" spans="21:21" x14ac:dyDescent="0.2">
      <c r="U988" s="61"/>
    </row>
    <row r="989" spans="21:21" x14ac:dyDescent="0.2">
      <c r="U989" s="61"/>
    </row>
    <row r="990" spans="21:21" x14ac:dyDescent="0.2">
      <c r="U990" s="61"/>
    </row>
    <row r="991" spans="21:21" x14ac:dyDescent="0.2">
      <c r="U991" s="61"/>
    </row>
    <row r="992" spans="21:21" x14ac:dyDescent="0.2">
      <c r="U992" s="61"/>
    </row>
    <row r="993" spans="21:21" x14ac:dyDescent="0.2">
      <c r="U993" s="61"/>
    </row>
    <row r="994" spans="21:21" x14ac:dyDescent="0.2">
      <c r="U994" s="61"/>
    </row>
    <row r="995" spans="21:21" x14ac:dyDescent="0.2">
      <c r="U995" s="61"/>
    </row>
    <row r="996" spans="21:21" x14ac:dyDescent="0.2">
      <c r="U996" s="61"/>
    </row>
    <row r="997" spans="21:21" x14ac:dyDescent="0.2">
      <c r="U997" s="61"/>
    </row>
    <row r="998" spans="21:21" x14ac:dyDescent="0.2">
      <c r="U998" s="61"/>
    </row>
    <row r="999" spans="21:21" x14ac:dyDescent="0.2">
      <c r="U999" s="61"/>
    </row>
    <row r="1000" spans="21:21" x14ac:dyDescent="0.2">
      <c r="U1000" s="61"/>
    </row>
    <row r="1001" spans="21:21" x14ac:dyDescent="0.2">
      <c r="U1001" s="61"/>
    </row>
    <row r="1002" spans="21:21" x14ac:dyDescent="0.2">
      <c r="U1002" s="61"/>
    </row>
    <row r="1003" spans="21:21" x14ac:dyDescent="0.2">
      <c r="U1003" s="61"/>
    </row>
    <row r="1004" spans="21:21" x14ac:dyDescent="0.2">
      <c r="U1004" s="61"/>
    </row>
    <row r="1005" spans="21:21" x14ac:dyDescent="0.2">
      <c r="U1005" s="61"/>
    </row>
    <row r="1006" spans="21:21" x14ac:dyDescent="0.2">
      <c r="U1006" s="61"/>
    </row>
    <row r="1007" spans="21:21" x14ac:dyDescent="0.2">
      <c r="U1007" s="61"/>
    </row>
    <row r="1008" spans="21:21" x14ac:dyDescent="0.2">
      <c r="U1008" s="61"/>
    </row>
    <row r="1009" spans="21:21" x14ac:dyDescent="0.2">
      <c r="U1009" s="61"/>
    </row>
    <row r="1010" spans="21:21" x14ac:dyDescent="0.2">
      <c r="U1010" s="61"/>
    </row>
    <row r="1011" spans="21:21" x14ac:dyDescent="0.2">
      <c r="U1011" s="61"/>
    </row>
    <row r="1012" spans="21:21" x14ac:dyDescent="0.2">
      <c r="U1012" s="61"/>
    </row>
    <row r="1013" spans="21:21" x14ac:dyDescent="0.2">
      <c r="U1013" s="61"/>
    </row>
    <row r="1014" spans="21:21" x14ac:dyDescent="0.2">
      <c r="U1014" s="61"/>
    </row>
    <row r="1015" spans="21:21" x14ac:dyDescent="0.2">
      <c r="U1015" s="61"/>
    </row>
    <row r="1016" spans="21:21" x14ac:dyDescent="0.2">
      <c r="U1016" s="61"/>
    </row>
    <row r="1017" spans="21:21" x14ac:dyDescent="0.2">
      <c r="U1017" s="61"/>
    </row>
    <row r="1018" spans="21:21" x14ac:dyDescent="0.2">
      <c r="U1018" s="61"/>
    </row>
    <row r="1019" spans="21:21" x14ac:dyDescent="0.2">
      <c r="U1019" s="61"/>
    </row>
    <row r="1020" spans="21:21" x14ac:dyDescent="0.2">
      <c r="U1020" s="61"/>
    </row>
    <row r="1021" spans="21:21" x14ac:dyDescent="0.2">
      <c r="U1021" s="61"/>
    </row>
    <row r="1022" spans="21:21" x14ac:dyDescent="0.2">
      <c r="U1022" s="61"/>
    </row>
    <row r="1023" spans="21:21" x14ac:dyDescent="0.2">
      <c r="U1023" s="61"/>
    </row>
    <row r="1024" spans="21:21" x14ac:dyDescent="0.2">
      <c r="U1024" s="61"/>
    </row>
    <row r="1025" spans="21:21" x14ac:dyDescent="0.2">
      <c r="U1025" s="61"/>
    </row>
    <row r="1026" spans="21:21" x14ac:dyDescent="0.2">
      <c r="U1026" s="61"/>
    </row>
    <row r="1027" spans="21:21" x14ac:dyDescent="0.2">
      <c r="U1027" s="61"/>
    </row>
    <row r="1028" spans="21:21" x14ac:dyDescent="0.2">
      <c r="U1028" s="61"/>
    </row>
    <row r="1029" spans="21:21" x14ac:dyDescent="0.2">
      <c r="U1029" s="61"/>
    </row>
    <row r="1030" spans="21:21" x14ac:dyDescent="0.2">
      <c r="U1030" s="61"/>
    </row>
    <row r="1031" spans="21:21" x14ac:dyDescent="0.2">
      <c r="U1031" s="61"/>
    </row>
    <row r="1032" spans="21:21" x14ac:dyDescent="0.2">
      <c r="U1032" s="61"/>
    </row>
    <row r="1033" spans="21:21" x14ac:dyDescent="0.2">
      <c r="U1033" s="61"/>
    </row>
    <row r="1034" spans="21:21" x14ac:dyDescent="0.2">
      <c r="U1034" s="61"/>
    </row>
    <row r="1035" spans="21:21" x14ac:dyDescent="0.2">
      <c r="U1035" s="61"/>
    </row>
    <row r="1036" spans="21:21" x14ac:dyDescent="0.2">
      <c r="U1036" s="61"/>
    </row>
    <row r="1037" spans="21:21" x14ac:dyDescent="0.2">
      <c r="U1037" s="61"/>
    </row>
    <row r="1038" spans="21:21" x14ac:dyDescent="0.2">
      <c r="U1038" s="61"/>
    </row>
    <row r="1039" spans="21:21" x14ac:dyDescent="0.2">
      <c r="U1039" s="61"/>
    </row>
    <row r="1040" spans="21:21" x14ac:dyDescent="0.2">
      <c r="U1040" s="61"/>
    </row>
    <row r="1041" spans="21:21" x14ac:dyDescent="0.2">
      <c r="U1041" s="61"/>
    </row>
    <row r="1042" spans="21:21" x14ac:dyDescent="0.2">
      <c r="U1042" s="61"/>
    </row>
    <row r="1043" spans="21:21" x14ac:dyDescent="0.2">
      <c r="U1043" s="61"/>
    </row>
    <row r="1044" spans="21:21" x14ac:dyDescent="0.2">
      <c r="U1044" s="61"/>
    </row>
    <row r="1045" spans="21:21" x14ac:dyDescent="0.2">
      <c r="U1045" s="61"/>
    </row>
    <row r="1046" spans="21:21" x14ac:dyDescent="0.2">
      <c r="U1046" s="61"/>
    </row>
    <row r="1047" spans="21:21" x14ac:dyDescent="0.2">
      <c r="U1047" s="61"/>
    </row>
    <row r="1048" spans="21:21" x14ac:dyDescent="0.2">
      <c r="U1048" s="61"/>
    </row>
    <row r="1049" spans="21:21" x14ac:dyDescent="0.2">
      <c r="U1049" s="61"/>
    </row>
    <row r="1050" spans="21:21" x14ac:dyDescent="0.2">
      <c r="U1050" s="61"/>
    </row>
    <row r="1051" spans="21:21" x14ac:dyDescent="0.2">
      <c r="U1051" s="61"/>
    </row>
    <row r="1052" spans="21:21" x14ac:dyDescent="0.2">
      <c r="U1052" s="61"/>
    </row>
    <row r="1053" spans="21:21" x14ac:dyDescent="0.2">
      <c r="U1053" s="61"/>
    </row>
    <row r="1054" spans="21:21" x14ac:dyDescent="0.2">
      <c r="U1054" s="61"/>
    </row>
    <row r="1055" spans="21:21" x14ac:dyDescent="0.2">
      <c r="U1055" s="61"/>
    </row>
    <row r="1056" spans="21:21" x14ac:dyDescent="0.2">
      <c r="U1056" s="61"/>
    </row>
    <row r="1057" spans="21:21" x14ac:dyDescent="0.2">
      <c r="U1057" s="61"/>
    </row>
    <row r="1058" spans="21:21" x14ac:dyDescent="0.2">
      <c r="U1058" s="61"/>
    </row>
    <row r="1059" spans="21:21" x14ac:dyDescent="0.2">
      <c r="U1059" s="61"/>
    </row>
    <row r="1060" spans="21:21" x14ac:dyDescent="0.2">
      <c r="U1060" s="61"/>
    </row>
    <row r="1061" spans="21:21" x14ac:dyDescent="0.2">
      <c r="U1061" s="61"/>
    </row>
    <row r="1062" spans="21:21" x14ac:dyDescent="0.2">
      <c r="U1062" s="61"/>
    </row>
    <row r="1063" spans="21:21" x14ac:dyDescent="0.2">
      <c r="U1063" s="61"/>
    </row>
    <row r="1064" spans="21:21" x14ac:dyDescent="0.2">
      <c r="U1064" s="61"/>
    </row>
    <row r="1065" spans="21:21" x14ac:dyDescent="0.2">
      <c r="U1065" s="61"/>
    </row>
    <row r="1066" spans="21:21" x14ac:dyDescent="0.2">
      <c r="U1066" s="61"/>
    </row>
    <row r="1067" spans="21:21" x14ac:dyDescent="0.2">
      <c r="U1067" s="61"/>
    </row>
    <row r="1068" spans="21:21" x14ac:dyDescent="0.2">
      <c r="U1068" s="61"/>
    </row>
    <row r="1069" spans="21:21" x14ac:dyDescent="0.2">
      <c r="U1069" s="61"/>
    </row>
    <row r="1070" spans="21:21" x14ac:dyDescent="0.2">
      <c r="U1070" s="61"/>
    </row>
    <row r="1071" spans="21:21" x14ac:dyDescent="0.2">
      <c r="U1071" s="61"/>
    </row>
    <row r="1072" spans="21:21" x14ac:dyDescent="0.2">
      <c r="U1072" s="61"/>
    </row>
    <row r="1073" spans="21:21" x14ac:dyDescent="0.2">
      <c r="U1073" s="61"/>
    </row>
    <row r="1074" spans="21:21" x14ac:dyDescent="0.2">
      <c r="U1074" s="61"/>
    </row>
    <row r="1075" spans="21:21" x14ac:dyDescent="0.2">
      <c r="U1075" s="61"/>
    </row>
    <row r="1076" spans="21:21" x14ac:dyDescent="0.2">
      <c r="U1076" s="61"/>
    </row>
    <row r="1077" spans="21:21" x14ac:dyDescent="0.2">
      <c r="U1077" s="61"/>
    </row>
    <row r="1078" spans="21:21" x14ac:dyDescent="0.2">
      <c r="U1078" s="61"/>
    </row>
    <row r="1079" spans="21:21" x14ac:dyDescent="0.2">
      <c r="U1079" s="61"/>
    </row>
    <row r="1080" spans="21:21" x14ac:dyDescent="0.2">
      <c r="U1080" s="61"/>
    </row>
    <row r="1081" spans="21:21" x14ac:dyDescent="0.2">
      <c r="U1081" s="61"/>
    </row>
    <row r="1082" spans="21:21" x14ac:dyDescent="0.2">
      <c r="U1082" s="61"/>
    </row>
    <row r="1083" spans="21:21" x14ac:dyDescent="0.2">
      <c r="U1083" s="61"/>
    </row>
    <row r="1084" spans="21:21" x14ac:dyDescent="0.2">
      <c r="U1084" s="61"/>
    </row>
    <row r="1085" spans="21:21" x14ac:dyDescent="0.2">
      <c r="U1085" s="61"/>
    </row>
    <row r="1086" spans="21:21" x14ac:dyDescent="0.2">
      <c r="U1086" s="61"/>
    </row>
    <row r="1087" spans="21:21" x14ac:dyDescent="0.2">
      <c r="U1087" s="61"/>
    </row>
    <row r="1088" spans="21:21" x14ac:dyDescent="0.2">
      <c r="U1088" s="61"/>
    </row>
    <row r="1089" spans="21:21" x14ac:dyDescent="0.2">
      <c r="U1089" s="61"/>
    </row>
    <row r="1090" spans="21:21" x14ac:dyDescent="0.2">
      <c r="U1090" s="61"/>
    </row>
    <row r="1091" spans="21:21" x14ac:dyDescent="0.2">
      <c r="U1091" s="61"/>
    </row>
    <row r="1092" spans="21:21" x14ac:dyDescent="0.2">
      <c r="U1092" s="61"/>
    </row>
    <row r="1093" spans="21:21" x14ac:dyDescent="0.2">
      <c r="U1093" s="61"/>
    </row>
    <row r="1094" spans="21:21" x14ac:dyDescent="0.2">
      <c r="U1094" s="61"/>
    </row>
    <row r="1095" spans="21:21" x14ac:dyDescent="0.2">
      <c r="U1095" s="61"/>
    </row>
    <row r="1096" spans="21:21" x14ac:dyDescent="0.2">
      <c r="U1096" s="61"/>
    </row>
    <row r="1097" spans="21:21" x14ac:dyDescent="0.2">
      <c r="U1097" s="61"/>
    </row>
    <row r="1098" spans="21:21" x14ac:dyDescent="0.2">
      <c r="U1098" s="61"/>
    </row>
    <row r="1099" spans="21:21" x14ac:dyDescent="0.2">
      <c r="U1099" s="61"/>
    </row>
    <row r="1100" spans="21:21" x14ac:dyDescent="0.2">
      <c r="U1100" s="61"/>
    </row>
    <row r="1101" spans="21:21" x14ac:dyDescent="0.2">
      <c r="U1101" s="61"/>
    </row>
    <row r="1102" spans="21:21" x14ac:dyDescent="0.2">
      <c r="U1102" s="61"/>
    </row>
    <row r="1103" spans="21:21" x14ac:dyDescent="0.2">
      <c r="U1103" s="61"/>
    </row>
    <row r="1104" spans="21:21" x14ac:dyDescent="0.2">
      <c r="U1104" s="61"/>
    </row>
    <row r="1105" spans="21:21" x14ac:dyDescent="0.2">
      <c r="U1105" s="61"/>
    </row>
    <row r="1106" spans="21:21" x14ac:dyDescent="0.2">
      <c r="U1106" s="61"/>
    </row>
    <row r="1107" spans="21:21" x14ac:dyDescent="0.2">
      <c r="U1107" s="61"/>
    </row>
    <row r="1108" spans="21:21" x14ac:dyDescent="0.2">
      <c r="U1108" s="61"/>
    </row>
    <row r="1109" spans="21:21" x14ac:dyDescent="0.2">
      <c r="U1109" s="61"/>
    </row>
    <row r="1110" spans="21:21" x14ac:dyDescent="0.2">
      <c r="U1110" s="61"/>
    </row>
    <row r="1111" spans="21:21" x14ac:dyDescent="0.2">
      <c r="U1111" s="61"/>
    </row>
    <row r="1112" spans="21:21" x14ac:dyDescent="0.2">
      <c r="U1112" s="61"/>
    </row>
    <row r="1113" spans="21:21" x14ac:dyDescent="0.2">
      <c r="U1113" s="61"/>
    </row>
    <row r="1114" spans="21:21" x14ac:dyDescent="0.2">
      <c r="U1114" s="61"/>
    </row>
    <row r="1115" spans="21:21" x14ac:dyDescent="0.2">
      <c r="U1115" s="61"/>
    </row>
    <row r="1116" spans="21:21" x14ac:dyDescent="0.2">
      <c r="U1116" s="61"/>
    </row>
    <row r="1117" spans="21:21" x14ac:dyDescent="0.2">
      <c r="U1117" s="61"/>
    </row>
    <row r="1118" spans="21:21" x14ac:dyDescent="0.2">
      <c r="U1118" s="61"/>
    </row>
    <row r="1119" spans="21:21" x14ac:dyDescent="0.2">
      <c r="U1119" s="61"/>
    </row>
    <row r="1120" spans="21:21" x14ac:dyDescent="0.2">
      <c r="U1120" s="61"/>
    </row>
    <row r="1121" spans="21:21" x14ac:dyDescent="0.2">
      <c r="U1121" s="61"/>
    </row>
    <row r="1122" spans="21:21" x14ac:dyDescent="0.2">
      <c r="U1122" s="61"/>
    </row>
    <row r="1123" spans="21:21" x14ac:dyDescent="0.2">
      <c r="U1123" s="61"/>
    </row>
    <row r="1124" spans="21:21" x14ac:dyDescent="0.2">
      <c r="U1124" s="61"/>
    </row>
    <row r="1125" spans="21:21" x14ac:dyDescent="0.2">
      <c r="U1125" s="61"/>
    </row>
    <row r="1126" spans="21:21" x14ac:dyDescent="0.2">
      <c r="U1126" s="61"/>
    </row>
    <row r="1127" spans="21:21" x14ac:dyDescent="0.2">
      <c r="U1127" s="61"/>
    </row>
    <row r="1128" spans="21:21" x14ac:dyDescent="0.2">
      <c r="U1128" s="61"/>
    </row>
    <row r="1129" spans="21:21" x14ac:dyDescent="0.2">
      <c r="U1129" s="61"/>
    </row>
    <row r="1130" spans="21:21" x14ac:dyDescent="0.2">
      <c r="U1130" s="61"/>
    </row>
    <row r="1131" spans="21:21" x14ac:dyDescent="0.2">
      <c r="U1131" s="61"/>
    </row>
  </sheetData>
  <mergeCells count="71">
    <mergeCell ref="A172:A173"/>
    <mergeCell ref="A175:A176"/>
    <mergeCell ref="A178:A179"/>
    <mergeCell ref="A181:A182"/>
    <mergeCell ref="A184:A185"/>
    <mergeCell ref="A1:B1"/>
    <mergeCell ref="A154:A155"/>
    <mergeCell ref="A157:A158"/>
    <mergeCell ref="A160:A161"/>
    <mergeCell ref="A163:A164"/>
    <mergeCell ref="A118:A119"/>
    <mergeCell ref="A121:A122"/>
    <mergeCell ref="A124:A125"/>
    <mergeCell ref="A127:A128"/>
    <mergeCell ref="A130:A131"/>
    <mergeCell ref="A133:A134"/>
    <mergeCell ref="A100:A101"/>
    <mergeCell ref="A103:A104"/>
    <mergeCell ref="A106:A107"/>
    <mergeCell ref="A109:A110"/>
    <mergeCell ref="A112:A113"/>
    <mergeCell ref="A166:A167"/>
    <mergeCell ref="A169:A170"/>
    <mergeCell ref="A136:A137"/>
    <mergeCell ref="A139:A140"/>
    <mergeCell ref="A142:A143"/>
    <mergeCell ref="A145:A146"/>
    <mergeCell ref="A148:A149"/>
    <mergeCell ref="A151:A152"/>
    <mergeCell ref="A115:A116"/>
    <mergeCell ref="O92:S92"/>
    <mergeCell ref="T92:U92"/>
    <mergeCell ref="V92:Y92"/>
    <mergeCell ref="Z92:AC92"/>
    <mergeCell ref="A94:A95"/>
    <mergeCell ref="A97:A98"/>
    <mergeCell ref="I91:J92"/>
    <mergeCell ref="G92:H92"/>
    <mergeCell ref="K92:L92"/>
    <mergeCell ref="M92:N92"/>
    <mergeCell ref="A74:A75"/>
    <mergeCell ref="A77:A78"/>
    <mergeCell ref="L66:M66"/>
    <mergeCell ref="N66:O66"/>
    <mergeCell ref="P66:S66"/>
    <mergeCell ref="T66:W66"/>
    <mergeCell ref="A68:A69"/>
    <mergeCell ref="A71:A72"/>
    <mergeCell ref="A40:A41"/>
    <mergeCell ref="A43:A44"/>
    <mergeCell ref="A49:A50"/>
    <mergeCell ref="A52:A53"/>
    <mergeCell ref="I65:J66"/>
    <mergeCell ref="C66:H66"/>
    <mergeCell ref="A37:A38"/>
    <mergeCell ref="A5:A6"/>
    <mergeCell ref="A8:A9"/>
    <mergeCell ref="A10:A11"/>
    <mergeCell ref="A13:A14"/>
    <mergeCell ref="A16:A17"/>
    <mergeCell ref="A19:A20"/>
    <mergeCell ref="A22:A23"/>
    <mergeCell ref="A25:A26"/>
    <mergeCell ref="A28:A29"/>
    <mergeCell ref="A31:A32"/>
    <mergeCell ref="A34:A35"/>
    <mergeCell ref="H2:I3"/>
    <mergeCell ref="C3:G3"/>
    <mergeCell ref="K3:L3"/>
    <mergeCell ref="M3:N3"/>
    <mergeCell ref="O3:R3"/>
  </mergeCells>
  <pageMargins left="0.25" right="0.25" top="0.75" bottom="0.75" header="0.3" footer="0.3"/>
  <pageSetup paperSize="8" scale="8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Nig Elect Liabil Mgt Ltd</vt:lpstr>
      <vt:lpstr>Nig. Hydrological serv agency</vt:lpstr>
      <vt:lpstr>Min Tourisim &amp; Cul</vt:lpstr>
      <vt:lpstr>Min Sci Tech</vt:lpstr>
      <vt:lpstr>Nat Uni Comm</vt:lpstr>
      <vt:lpstr>Min Agric_Rural Dev.</vt:lpstr>
      <vt:lpstr>Jos Ele Dist Cmpy</vt:lpstr>
      <vt:lpstr>Code of Conduct Bur</vt:lpstr>
      <vt:lpstr>Min Labour</vt:lpstr>
      <vt:lpstr>EFCC</vt:lpstr>
      <vt:lpstr>Fed Min Justice</vt:lpstr>
      <vt:lpstr>Fed Neuro-Psy hospital</vt:lpstr>
      <vt:lpstr>NERC</vt:lpstr>
      <vt:lpstr>Ibadan_PHCN</vt:lpstr>
      <vt:lpstr>CIPB</vt:lpstr>
      <vt:lpstr>Immigration Serv</vt:lpstr>
      <vt:lpstr>INTERIOR</vt:lpstr>
      <vt:lpstr>Prison Serv</vt:lpstr>
      <vt:lpstr>Fire Serv</vt:lpstr>
      <vt:lpstr>Avitn_AIB</vt:lpstr>
      <vt:lpstr>Avitn_NAMA</vt:lpstr>
      <vt:lpstr>Avitn_NAMA_IGR</vt:lpstr>
      <vt:lpstr>Avitn_NCAA</vt:lpstr>
      <vt:lpstr>Avitn_FAAN</vt:lpstr>
      <vt:lpstr>Avitn_NCAT</vt:lpstr>
      <vt:lpstr>Avitn_NIMET</vt:lpstr>
      <vt:lpstr>Avitn_DSTP</vt:lpstr>
      <vt:lpstr>Information_NIPOST</vt:lpstr>
      <vt:lpstr>Information_APCN</vt:lpstr>
      <vt:lpstr>Information_DPC</vt:lpstr>
      <vt:lpstr>information_FG Press</vt:lpstr>
      <vt:lpstr>Information_IT</vt:lpstr>
      <vt:lpstr>Information_NBC</vt:lpstr>
      <vt:lpstr>Inforamtion_NIPI</vt:lpstr>
      <vt:lpstr>Information_NPC</vt:lpstr>
      <vt:lpstr>Information_NTA</vt:lpstr>
      <vt:lpstr>Information_VON</vt:lpstr>
      <vt:lpstr>Information_Tel&amp;Post Serv</vt:lpstr>
      <vt:lpstr>Information_Sp Mgt</vt:lpstr>
      <vt:lpstr>Information_fin&amp;Acct</vt:lpstr>
      <vt:lpstr>Information_Legal Unit</vt:lpstr>
      <vt:lpstr>Information_PR unit</vt:lpstr>
      <vt:lpstr>Information_Res.&amp;Prod</vt:lpstr>
      <vt:lpstr>Information_HR</vt:lpstr>
      <vt:lpstr>Works Fin&amp;Acc</vt:lpstr>
      <vt:lpstr>Works Hways const&amp;Rehabilitn</vt:lpstr>
      <vt:lpstr>Works_Hways Plan&amp;Works</vt:lpstr>
      <vt:lpstr>Works_HR</vt:lpstr>
      <vt:lpstr>Works_Legal unit</vt:lpstr>
      <vt:lpstr>Works_PR unit</vt:lpstr>
      <vt:lpstr>Works_Public Procur</vt:lpstr>
      <vt:lpstr>Works_Eng serv</vt:lpstr>
      <vt:lpstr>Works_Stock Ver</vt:lpstr>
      <vt:lpstr>Works_Intr Audit</vt:lpstr>
      <vt:lpstr>Works_PRS</vt:lpstr>
      <vt:lpstr>Works_Plan_Design</vt:lpstr>
      <vt:lpstr>PHCN_Benin</vt:lpstr>
      <vt:lpstr>PHCN_Jebba</vt:lpstr>
      <vt:lpstr>PHCN_Kainji</vt:lpstr>
      <vt:lpstr>PHCN_Main_Plann_R&amp;Stat</vt:lpstr>
      <vt:lpstr>PHCN_PH</vt:lpstr>
      <vt:lpstr>PHCN_Yola</vt:lpstr>
      <vt:lpstr>PHCN_Enugu</vt:lpstr>
      <vt:lpstr>Mine&amp;Steel_COMEG</vt:lpstr>
      <vt:lpstr>Mine&amp;Steel_Main</vt:lpstr>
      <vt:lpstr>Mine&amp;Steel_NMDC</vt:lpstr>
      <vt:lpstr>Mine&amp;Steel_NMTI</vt:lpstr>
      <vt:lpstr>Mine&amp;Steel_NSRMEA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MDA Procurement Plans</dc:title>
  <dc:subject>Office 2007 XLSX BPP PPM Procurement Plan</dc:subject>
  <dc:creator>Steve Ihebuzor</dc:creator>
  <cp:keywords>MDA Procurement Plans</cp:keywords>
  <dc:description>Procurement Plan for Office 2007 XLSX</dc:description>
  <cp:lastModifiedBy>Saleh Taibat</cp:lastModifiedBy>
  <cp:lastPrinted>2011-07-12T12:23:18Z</cp:lastPrinted>
  <dcterms:created xsi:type="dcterms:W3CDTF">2011-04-11T11:09:49Z</dcterms:created>
  <dcterms:modified xsi:type="dcterms:W3CDTF">2019-02-21T09:11:03Z</dcterms:modified>
  <cp:category>Procurement</cp:category>
</cp:coreProperties>
</file>